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F0jT2PaYzTjsNvmAw6QDhlGFJ0ArVLqIR5w54ifToTBhNuv0erxqoZbFx9DoFxpjwrvuWibKnM3b3yanF1c6Sw==" workbookSaltValue="Hig1SxlIEV6wlYy8Q5VIJA==" workbookSpinCount="100000" lockStructure="1"/>
  <bookViews>
    <workbookView xWindow="7980" yWindow="-15" windowWidth="7995" windowHeight="9150" tabRatio="812"/>
  </bookViews>
  <sheets>
    <sheet name="基本情報登録" sheetId="1" r:id="rId1"/>
    <sheet name="様式Ⅰ（女子）" sheetId="19" r:id="rId2"/>
    <sheet name="様式Ⅲ　明細書" sheetId="18" r:id="rId3"/>
    <sheet name="様式Ⅰ(男子)" sheetId="2" state="hidden" r:id="rId4"/>
    <sheet name="様式Ⅱ(男子4×100mR)" sheetId="11" state="hidden" r:id="rId5"/>
    <sheet name="様式Ⅱ(男子4×400mR)" sheetId="13" state="hidden" r:id="rId6"/>
    <sheet name="様式Ⅱ(女子4×100mR)" sheetId="16" state="hidden" r:id="rId7"/>
    <sheet name="様式Ⅱ(女子4×400mR)" sheetId="17" state="hidden" r:id="rId8"/>
    <sheet name="様式Ⅳ　チームエントリー" sheetId="21" r:id="rId9"/>
    <sheet name="MAT(男子)" sheetId="4" state="hidden" r:id="rId10"/>
    <sheet name="MAT(女子)" sheetId="10" state="hidden" r:id="rId11"/>
    <sheet name="MAT(リレー&amp;所属)" sheetId="12" state="hidden" r:id="rId12"/>
    <sheet name="加盟校情報&amp;大会設定" sheetId="5" state="hidden" r:id="rId13"/>
    <sheet name="男子登録情報" sheetId="3" state="hidden" r:id="rId14"/>
    <sheet name="女子登録情報" sheetId="8" state="hidden" r:id="rId15"/>
    <sheet name="Sheet1" sheetId="22" state="hidden" r:id="rId16"/>
    <sheet name="Sheet3" sheetId="24" state="hidden" r:id="rId17"/>
  </sheets>
  <externalReferences>
    <externalReference r:id="rId18"/>
  </externalReferences>
  <definedNames>
    <definedName name="_xlnm._FilterDatabase" localSheetId="12" hidden="1">'加盟校情報&amp;大会設定'!$G$4:$J$5</definedName>
    <definedName name="_xlnm._FilterDatabase" localSheetId="1" hidden="1">'様式Ⅰ（女子）'!$J$14:$J$16</definedName>
    <definedName name="_xlnm._FilterDatabase" localSheetId="3" hidden="1">'様式Ⅰ(男子)'!$A$12:$T$463</definedName>
    <definedName name="_xlnm.Print_Area" localSheetId="0">基本情報登録!$A$1:$J$49</definedName>
    <definedName name="_xlnm.Print_Area" localSheetId="1">'様式Ⅰ（女子）'!$A$1:$T$463</definedName>
    <definedName name="_xlnm.Print_Area" localSheetId="3">'様式Ⅰ(男子)'!$A$1:$T$463</definedName>
    <definedName name="_xlnm.Print_Area" localSheetId="6">'様式Ⅱ(女子4×100mR)'!$A$1:$J$584</definedName>
    <definedName name="_xlnm.Print_Area" localSheetId="7">'様式Ⅱ(女子4×400mR)'!$A$1:$J$584</definedName>
    <definedName name="_xlnm.Print_Area" localSheetId="4">'様式Ⅱ(男子4×100mR)'!$A$1:$J$584</definedName>
    <definedName name="_xlnm.Print_Area" localSheetId="5">'様式Ⅱ(男子4×400mR)'!$A$1:$J$584</definedName>
    <definedName name="_xlnm.Print_Area" localSheetId="2">'様式Ⅲ　明細書'!$A$1:$I$55</definedName>
    <definedName name="_xlnm.Print_Area" localSheetId="8">'様式Ⅳ　チームエントリー'!$A$1:$I$53</definedName>
    <definedName name="_xlnm.Print_Titles" localSheetId="1">'様式Ⅰ（女子）'!$1:$10</definedName>
    <definedName name="_xlnm.Print_Titles" localSheetId="3">'様式Ⅰ(男子)'!$1:$10</definedName>
    <definedName name="学校名">[1]学校名!$C$8:$C$1417</definedName>
    <definedName name="元の位置に戻る">#REF!</definedName>
  </definedNames>
  <calcPr calcId="152511"/>
</workbook>
</file>

<file path=xl/calcChain.xml><?xml version="1.0" encoding="utf-8"?>
<calcChain xmlns="http://schemas.openxmlformats.org/spreadsheetml/2006/main">
  <c r="C18" i="21" l="1"/>
  <c r="G18" i="21"/>
  <c r="F47" i="21" l="1"/>
  <c r="E41" i="21"/>
  <c r="E39" i="21"/>
  <c r="E37" i="21"/>
  <c r="E35" i="21"/>
  <c r="E33" i="21"/>
  <c r="E31" i="21"/>
  <c r="E29" i="21"/>
  <c r="E27" i="21"/>
  <c r="C32" i="21"/>
  <c r="D32" i="21"/>
  <c r="C34" i="21"/>
  <c r="D34" i="21"/>
  <c r="C36" i="21"/>
  <c r="D36" i="21"/>
  <c r="C38" i="21"/>
  <c r="D38" i="21"/>
  <c r="C40" i="21"/>
  <c r="D40" i="21"/>
  <c r="C42" i="21"/>
  <c r="D42" i="21"/>
  <c r="B43" i="21"/>
  <c r="B44" i="21"/>
  <c r="C44" i="21"/>
  <c r="D44" i="21"/>
  <c r="B45" i="21"/>
  <c r="B46" i="21"/>
  <c r="C46" i="21"/>
  <c r="D46" i="21"/>
  <c r="B47" i="21"/>
  <c r="B48" i="21"/>
  <c r="C48" i="21"/>
  <c r="D48" i="21"/>
  <c r="C30" i="21"/>
  <c r="D30" i="21"/>
  <c r="M9" i="19"/>
  <c r="J9" i="19"/>
  <c r="D9" i="19"/>
  <c r="C9" i="19"/>
  <c r="R7" i="19"/>
  <c r="S7" i="19" s="1"/>
  <c r="M7" i="19"/>
  <c r="J7" i="19"/>
  <c r="D7" i="19"/>
  <c r="C7" i="19"/>
  <c r="M5" i="19"/>
  <c r="J5" i="19"/>
  <c r="D5" i="19"/>
  <c r="C5" i="19"/>
  <c r="G47" i="21" l="1"/>
  <c r="E47" i="21"/>
  <c r="G45" i="21"/>
  <c r="E45" i="21"/>
  <c r="G43" i="21"/>
  <c r="E43" i="21"/>
  <c r="F29" i="2"/>
  <c r="J35" i="19"/>
  <c r="J32" i="19"/>
  <c r="J29" i="19"/>
  <c r="J26" i="19"/>
  <c r="J23" i="19"/>
  <c r="J20" i="19"/>
  <c r="J17" i="19"/>
  <c r="J14" i="19"/>
  <c r="F560" i="8" l="1"/>
  <c r="F559" i="8"/>
  <c r="F558" i="8"/>
  <c r="F1499" i="3"/>
  <c r="F1500" i="3"/>
  <c r="F1501" i="3"/>
  <c r="F1502" i="3"/>
  <c r="F1503" i="3"/>
  <c r="F1504" i="3"/>
  <c r="F1505" i="3"/>
  <c r="F1498" i="3"/>
  <c r="F557" i="8"/>
  <c r="F556" i="8"/>
  <c r="F555" i="8"/>
  <c r="F554" i="8"/>
  <c r="F553" i="8"/>
  <c r="F552" i="8"/>
  <c r="F551" i="8"/>
  <c r="F550" i="8"/>
  <c r="F549" i="8"/>
  <c r="F548" i="8"/>
  <c r="F547" i="8"/>
  <c r="F1477" i="3"/>
  <c r="F1478" i="3"/>
  <c r="F1479" i="3"/>
  <c r="F1480" i="3"/>
  <c r="F1481" i="3"/>
  <c r="F1482" i="3"/>
  <c r="F1483" i="3"/>
  <c r="F1484" i="3"/>
  <c r="F1485" i="3"/>
  <c r="F1486" i="3"/>
  <c r="F1487" i="3"/>
  <c r="F1488" i="3"/>
  <c r="F1489" i="3"/>
  <c r="F1490" i="3"/>
  <c r="F1491" i="3"/>
  <c r="F1492" i="3"/>
  <c r="F1493" i="3"/>
  <c r="F1494" i="3"/>
  <c r="F1495" i="3"/>
  <c r="F1496" i="3"/>
  <c r="F1497" i="3"/>
  <c r="F546" i="8" l="1"/>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2" i="8"/>
  <c r="F1377" i="3"/>
  <c r="F1378" i="3"/>
  <c r="F1379" i="3"/>
  <c r="F1380" i="3"/>
  <c r="F1381" i="3"/>
  <c r="F1382" i="3"/>
  <c r="F1383" i="3"/>
  <c r="F1384" i="3"/>
  <c r="F1385" i="3"/>
  <c r="F1386" i="3"/>
  <c r="F1387" i="3"/>
  <c r="F1388" i="3"/>
  <c r="F1389" i="3"/>
  <c r="F1390" i="3"/>
  <c r="F1391" i="3"/>
  <c r="F1392" i="3"/>
  <c r="F1393"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427" i="3"/>
  <c r="F1428" i="3"/>
  <c r="F1429" i="3"/>
  <c r="F1430" i="3"/>
  <c r="F1431" i="3"/>
  <c r="F1432" i="3"/>
  <c r="F1433" i="3"/>
  <c r="F1434" i="3"/>
  <c r="F1435" i="3"/>
  <c r="F1436" i="3"/>
  <c r="F1437" i="3"/>
  <c r="F1438" i="3"/>
  <c r="F1439" i="3"/>
  <c r="F1440" i="3"/>
  <c r="F1441" i="3"/>
  <c r="F1442" i="3"/>
  <c r="F1443" i="3"/>
  <c r="F1444" i="3"/>
  <c r="F1445" i="3"/>
  <c r="F1446" i="3"/>
  <c r="F1447" i="3"/>
  <c r="F1448" i="3"/>
  <c r="F1449" i="3"/>
  <c r="F1450" i="3"/>
  <c r="F1451" i="3"/>
  <c r="F1452" i="3"/>
  <c r="F1453" i="3"/>
  <c r="F1454" i="3"/>
  <c r="F1455" i="3"/>
  <c r="F1456" i="3"/>
  <c r="F1457" i="3"/>
  <c r="F1458" i="3"/>
  <c r="F1459" i="3"/>
  <c r="F1460" i="3"/>
  <c r="F1461" i="3"/>
  <c r="F1462" i="3"/>
  <c r="F1463" i="3"/>
  <c r="F1464" i="3"/>
  <c r="F1465" i="3"/>
  <c r="F1466" i="3"/>
  <c r="F1467" i="3"/>
  <c r="F1468" i="3"/>
  <c r="F1469" i="3"/>
  <c r="F1470" i="3"/>
  <c r="F1471" i="3"/>
  <c r="F1472" i="3"/>
  <c r="F1473" i="3"/>
  <c r="F1474" i="3"/>
  <c r="F1475" i="3"/>
  <c r="F1476" i="3"/>
  <c r="B11" i="18" l="1"/>
  <c r="A15" i="21"/>
  <c r="A12" i="21"/>
  <c r="D9" i="2"/>
  <c r="M5" i="2"/>
  <c r="C5" i="2"/>
  <c r="J9" i="2"/>
  <c r="J5" i="2"/>
  <c r="C9" i="2"/>
  <c r="J7" i="2"/>
  <c r="C7" i="2"/>
  <c r="D19" i="1"/>
  <c r="F23" i="21" l="1"/>
  <c r="C12" i="21"/>
  <c r="R7" i="2" l="1"/>
  <c r="F16" i="18" s="1"/>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1328" i="3"/>
  <c r="F1329" i="3"/>
  <c r="F1330" i="3"/>
  <c r="F1331" i="3"/>
  <c r="F1332" i="3"/>
  <c r="F1333" i="3"/>
  <c r="F1334" i="3"/>
  <c r="F1335" i="3"/>
  <c r="F1336" i="3"/>
  <c r="F1337" i="3"/>
  <c r="F1338" i="3"/>
  <c r="F1339" i="3"/>
  <c r="F1340" i="3"/>
  <c r="F1341" i="3"/>
  <c r="F1342" i="3"/>
  <c r="F1343" i="3"/>
  <c r="F1344" i="3"/>
  <c r="F1345" i="3"/>
  <c r="F1346" i="3"/>
  <c r="F1347" i="3"/>
  <c r="F1348" i="3"/>
  <c r="F1349" i="3"/>
  <c r="F1350" i="3"/>
  <c r="F1351" i="3"/>
  <c r="F1352" i="3"/>
  <c r="F1353" i="3"/>
  <c r="F1354" i="3"/>
  <c r="F1355" i="3"/>
  <c r="F1356" i="3"/>
  <c r="F1357" i="3"/>
  <c r="F1358" i="3"/>
  <c r="F1359" i="3"/>
  <c r="F1360" i="3"/>
  <c r="F1361" i="3"/>
  <c r="F1362" i="3"/>
  <c r="F1363" i="3"/>
  <c r="F1364" i="3"/>
  <c r="F1365" i="3"/>
  <c r="F1366" i="3"/>
  <c r="F1367" i="3"/>
  <c r="F1368" i="3"/>
  <c r="F1369" i="3"/>
  <c r="F1370" i="3"/>
  <c r="F1371" i="3"/>
  <c r="F1372" i="3"/>
  <c r="F1373" i="3"/>
  <c r="F1374" i="3"/>
  <c r="F1375" i="3"/>
  <c r="F1376" i="3"/>
  <c r="C15" i="21"/>
  <c r="D6" i="1" l="1"/>
  <c r="D15" i="1"/>
  <c r="F36" i="1" l="1"/>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2" i="3"/>
  <c r="J32" i="2" l="1"/>
  <c r="J35" i="2"/>
  <c r="J38" i="2"/>
  <c r="J41" i="2"/>
  <c r="J44" i="2"/>
  <c r="J17" i="2"/>
  <c r="J20" i="2"/>
  <c r="J23" i="2"/>
  <c r="J26" i="2"/>
  <c r="J29" i="2"/>
  <c r="J14" i="2"/>
  <c r="C6" i="21" l="1"/>
  <c r="A1" i="21"/>
  <c r="D28" i="21" l="1"/>
  <c r="C28" i="21"/>
  <c r="C9" i="21"/>
  <c r="E20" i="19" l="1"/>
  <c r="B31" i="21" s="1"/>
  <c r="F15" i="19"/>
  <c r="F14" i="19"/>
  <c r="F27" i="21" s="1"/>
  <c r="E14" i="19"/>
  <c r="B27" i="21" s="1"/>
  <c r="D14" i="19"/>
  <c r="B28" i="21" s="1"/>
  <c r="E17" i="19"/>
  <c r="B29" i="21" s="1"/>
  <c r="G27" i="21" l="1"/>
  <c r="G14" i="19"/>
  <c r="D14" i="2"/>
  <c r="E14" i="2" l="1"/>
  <c r="K463" i="19" l="1"/>
  <c r="N463" i="19" s="1"/>
  <c r="O151" i="10" s="1"/>
  <c r="K462" i="19"/>
  <c r="N462" i="19" s="1"/>
  <c r="M151" i="10" s="1"/>
  <c r="F462" i="19"/>
  <c r="G461" i="19" s="1"/>
  <c r="K461" i="19"/>
  <c r="N461" i="19" s="1"/>
  <c r="K151" i="10" s="1"/>
  <c r="F461" i="19"/>
  <c r="E461" i="19"/>
  <c r="D151" i="10" s="1"/>
  <c r="D461" i="19"/>
  <c r="K460" i="19"/>
  <c r="N460" i="19" s="1"/>
  <c r="O150" i="10" s="1"/>
  <c r="K459" i="19"/>
  <c r="N459" i="19" s="1"/>
  <c r="M150" i="10" s="1"/>
  <c r="F459" i="19"/>
  <c r="G458" i="19" s="1"/>
  <c r="K458" i="19"/>
  <c r="N458" i="19" s="1"/>
  <c r="K150" i="10" s="1"/>
  <c r="F458" i="19"/>
  <c r="E458" i="19"/>
  <c r="D150" i="10" s="1"/>
  <c r="D458" i="19"/>
  <c r="K457" i="19"/>
  <c r="N457" i="19" s="1"/>
  <c r="O149" i="10" s="1"/>
  <c r="K456" i="19"/>
  <c r="N456" i="19" s="1"/>
  <c r="M149" i="10" s="1"/>
  <c r="F456" i="19"/>
  <c r="G455" i="19" s="1"/>
  <c r="K455" i="19"/>
  <c r="N455" i="19" s="1"/>
  <c r="K149" i="10" s="1"/>
  <c r="F455" i="19"/>
  <c r="E455" i="19"/>
  <c r="D149" i="10" s="1"/>
  <c r="D455" i="19"/>
  <c r="K454" i="19"/>
  <c r="N454" i="19" s="1"/>
  <c r="O148" i="10" s="1"/>
  <c r="K453" i="19"/>
  <c r="N453" i="19" s="1"/>
  <c r="M148" i="10" s="1"/>
  <c r="F453" i="19"/>
  <c r="G452" i="19" s="1"/>
  <c r="K452" i="19"/>
  <c r="F452" i="19"/>
  <c r="E452" i="19"/>
  <c r="D148" i="10" s="1"/>
  <c r="D452" i="19"/>
  <c r="K451" i="19"/>
  <c r="N451" i="19" s="1"/>
  <c r="O147" i="10" s="1"/>
  <c r="K450" i="19"/>
  <c r="N450" i="19" s="1"/>
  <c r="M147" i="10" s="1"/>
  <c r="F450" i="19"/>
  <c r="G449" i="19" s="1"/>
  <c r="K449" i="19"/>
  <c r="N449" i="19" s="1"/>
  <c r="K147" i="10" s="1"/>
  <c r="F449" i="19"/>
  <c r="E449" i="19"/>
  <c r="D147" i="10" s="1"/>
  <c r="D449" i="19"/>
  <c r="K448" i="19"/>
  <c r="N448" i="19" s="1"/>
  <c r="O146" i="10" s="1"/>
  <c r="K447" i="19"/>
  <c r="N447" i="19" s="1"/>
  <c r="M146" i="10" s="1"/>
  <c r="F447" i="19"/>
  <c r="G446" i="19" s="1"/>
  <c r="K446" i="19"/>
  <c r="N446" i="19" s="1"/>
  <c r="K146" i="10" s="1"/>
  <c r="F446" i="19"/>
  <c r="E446" i="19"/>
  <c r="D146" i="10" s="1"/>
  <c r="D446" i="19"/>
  <c r="K445" i="19"/>
  <c r="N445" i="19" s="1"/>
  <c r="O145" i="10" s="1"/>
  <c r="K444" i="19"/>
  <c r="N444" i="19" s="1"/>
  <c r="M145" i="10" s="1"/>
  <c r="F444" i="19"/>
  <c r="G443" i="19" s="1"/>
  <c r="K443" i="19"/>
  <c r="N443" i="19" s="1"/>
  <c r="K145" i="10" s="1"/>
  <c r="F443" i="19"/>
  <c r="E443" i="19"/>
  <c r="D145" i="10" s="1"/>
  <c r="D443" i="19"/>
  <c r="K442" i="19"/>
  <c r="N442" i="19" s="1"/>
  <c r="O144" i="10" s="1"/>
  <c r="K441" i="19"/>
  <c r="N441" i="19" s="1"/>
  <c r="M144" i="10" s="1"/>
  <c r="F441" i="19"/>
  <c r="G440" i="19" s="1"/>
  <c r="K440" i="19"/>
  <c r="N440" i="19" s="1"/>
  <c r="K144" i="10" s="1"/>
  <c r="F440" i="19"/>
  <c r="E440" i="19"/>
  <c r="D144" i="10" s="1"/>
  <c r="D440" i="19"/>
  <c r="K439" i="19"/>
  <c r="K438" i="19"/>
  <c r="N438" i="19" s="1"/>
  <c r="M143" i="10" s="1"/>
  <c r="F438" i="19"/>
  <c r="K437" i="19"/>
  <c r="N437" i="19" s="1"/>
  <c r="K143" i="10" s="1"/>
  <c r="F437" i="19"/>
  <c r="E437" i="19"/>
  <c r="D143" i="10" s="1"/>
  <c r="D437" i="19"/>
  <c r="K436" i="19"/>
  <c r="N436" i="19" s="1"/>
  <c r="O142" i="10" s="1"/>
  <c r="K435" i="19"/>
  <c r="N435" i="19" s="1"/>
  <c r="M142" i="10" s="1"/>
  <c r="F435" i="19"/>
  <c r="G434" i="19" s="1"/>
  <c r="K434" i="19"/>
  <c r="N434" i="19" s="1"/>
  <c r="K142" i="10" s="1"/>
  <c r="F434" i="19"/>
  <c r="E434" i="19"/>
  <c r="D142" i="10" s="1"/>
  <c r="D434" i="19"/>
  <c r="K433" i="19"/>
  <c r="N433" i="19" s="1"/>
  <c r="O141" i="10" s="1"/>
  <c r="K432" i="19"/>
  <c r="N432" i="19" s="1"/>
  <c r="M141" i="10" s="1"/>
  <c r="F432" i="19"/>
  <c r="G431" i="19" s="1"/>
  <c r="K431" i="19"/>
  <c r="N431" i="19" s="1"/>
  <c r="K141" i="10" s="1"/>
  <c r="F431" i="19"/>
  <c r="E431" i="19"/>
  <c r="D141" i="10" s="1"/>
  <c r="D431" i="19"/>
  <c r="K430" i="19"/>
  <c r="N430" i="19" s="1"/>
  <c r="O140" i="10" s="1"/>
  <c r="K429" i="19"/>
  <c r="N429" i="19" s="1"/>
  <c r="M140" i="10" s="1"/>
  <c r="F429" i="19"/>
  <c r="G428" i="19" s="1"/>
  <c r="K428" i="19"/>
  <c r="N428" i="19" s="1"/>
  <c r="K140" i="10" s="1"/>
  <c r="F428" i="19"/>
  <c r="E428" i="19"/>
  <c r="D140" i="10" s="1"/>
  <c r="D428" i="19"/>
  <c r="K427" i="19"/>
  <c r="K426" i="19"/>
  <c r="F426" i="19"/>
  <c r="G425" i="19" s="1"/>
  <c r="K425" i="19"/>
  <c r="N425" i="19" s="1"/>
  <c r="K139" i="10" s="1"/>
  <c r="F425" i="19"/>
  <c r="E425" i="19"/>
  <c r="D139" i="10" s="1"/>
  <c r="D425" i="19"/>
  <c r="K424" i="19"/>
  <c r="N424" i="19" s="1"/>
  <c r="O138" i="10" s="1"/>
  <c r="K423" i="19"/>
  <c r="N423" i="19" s="1"/>
  <c r="M138" i="10" s="1"/>
  <c r="F423" i="19"/>
  <c r="G422" i="19" s="1"/>
  <c r="K422" i="19"/>
  <c r="N422" i="19" s="1"/>
  <c r="K138" i="10" s="1"/>
  <c r="F422" i="19"/>
  <c r="E422" i="19"/>
  <c r="D138" i="10" s="1"/>
  <c r="D422" i="19"/>
  <c r="K421" i="19"/>
  <c r="N421" i="19" s="1"/>
  <c r="O137" i="10" s="1"/>
  <c r="K420" i="19"/>
  <c r="N420" i="19" s="1"/>
  <c r="M137" i="10" s="1"/>
  <c r="F420" i="19"/>
  <c r="G419" i="19" s="1"/>
  <c r="K419" i="19"/>
  <c r="N419" i="19" s="1"/>
  <c r="K137" i="10" s="1"/>
  <c r="F419" i="19"/>
  <c r="E419" i="19"/>
  <c r="D137" i="10" s="1"/>
  <c r="D419" i="19"/>
  <c r="K418" i="19"/>
  <c r="N418" i="19" s="1"/>
  <c r="O136" i="10" s="1"/>
  <c r="K417" i="19"/>
  <c r="N417" i="19" s="1"/>
  <c r="M136" i="10" s="1"/>
  <c r="F417" i="19"/>
  <c r="G416" i="19" s="1"/>
  <c r="K416" i="19"/>
  <c r="F416" i="19"/>
  <c r="E416" i="19"/>
  <c r="D136" i="10" s="1"/>
  <c r="D416" i="19"/>
  <c r="K415" i="19"/>
  <c r="N415" i="19" s="1"/>
  <c r="O135" i="10" s="1"/>
  <c r="K414" i="19"/>
  <c r="N414" i="19" s="1"/>
  <c r="M135" i="10" s="1"/>
  <c r="F414" i="19"/>
  <c r="G413" i="19" s="1"/>
  <c r="K413" i="19"/>
  <c r="N413" i="19" s="1"/>
  <c r="K135" i="10" s="1"/>
  <c r="F413" i="19"/>
  <c r="E413" i="19"/>
  <c r="D135" i="10" s="1"/>
  <c r="D413" i="19"/>
  <c r="K412" i="19"/>
  <c r="N412" i="19" s="1"/>
  <c r="O134" i="10" s="1"/>
  <c r="K411" i="19"/>
  <c r="N411" i="19" s="1"/>
  <c r="M134" i="10" s="1"/>
  <c r="F411" i="19"/>
  <c r="G410" i="19" s="1"/>
  <c r="K410" i="19"/>
  <c r="N410" i="19" s="1"/>
  <c r="K134" i="10" s="1"/>
  <c r="F410" i="19"/>
  <c r="E410" i="19"/>
  <c r="D134" i="10" s="1"/>
  <c r="D410" i="19"/>
  <c r="K409" i="19"/>
  <c r="N409" i="19" s="1"/>
  <c r="O133" i="10" s="1"/>
  <c r="K408" i="19"/>
  <c r="N408" i="19" s="1"/>
  <c r="M133" i="10" s="1"/>
  <c r="F408" i="19"/>
  <c r="G407" i="19" s="1"/>
  <c r="K407" i="19"/>
  <c r="N407" i="19" s="1"/>
  <c r="K133" i="10" s="1"/>
  <c r="F407" i="19"/>
  <c r="E407" i="19"/>
  <c r="D133" i="10" s="1"/>
  <c r="D407" i="19"/>
  <c r="K406" i="19"/>
  <c r="N406" i="19" s="1"/>
  <c r="O132" i="10" s="1"/>
  <c r="K405" i="19"/>
  <c r="N405" i="19" s="1"/>
  <c r="M132" i="10" s="1"/>
  <c r="F405" i="19"/>
  <c r="G404" i="19" s="1"/>
  <c r="K404" i="19"/>
  <c r="F404" i="19"/>
  <c r="E404" i="19"/>
  <c r="D132" i="10" s="1"/>
  <c r="D404" i="19"/>
  <c r="K403" i="19"/>
  <c r="N403" i="19" s="1"/>
  <c r="O131" i="10" s="1"/>
  <c r="K402" i="19"/>
  <c r="N402" i="19" s="1"/>
  <c r="M131" i="10" s="1"/>
  <c r="F402" i="19"/>
  <c r="G401" i="19" s="1"/>
  <c r="K401" i="19"/>
  <c r="N401" i="19" s="1"/>
  <c r="K131" i="10" s="1"/>
  <c r="F401" i="19"/>
  <c r="E401" i="19"/>
  <c r="D131" i="10" s="1"/>
  <c r="D401" i="19"/>
  <c r="K400" i="19"/>
  <c r="N400" i="19" s="1"/>
  <c r="O130" i="10" s="1"/>
  <c r="K399" i="19"/>
  <c r="N399" i="19" s="1"/>
  <c r="M130" i="10" s="1"/>
  <c r="F399" i="19"/>
  <c r="G398" i="19" s="1"/>
  <c r="K398" i="19"/>
  <c r="N398" i="19" s="1"/>
  <c r="K130" i="10" s="1"/>
  <c r="F398" i="19"/>
  <c r="E398" i="19"/>
  <c r="D130" i="10" s="1"/>
  <c r="D398" i="19"/>
  <c r="K397" i="19"/>
  <c r="N397" i="19" s="1"/>
  <c r="O129" i="10" s="1"/>
  <c r="K396" i="19"/>
  <c r="N396" i="19" s="1"/>
  <c r="M129" i="10" s="1"/>
  <c r="F396" i="19"/>
  <c r="G395" i="19" s="1"/>
  <c r="K395" i="19"/>
  <c r="N395" i="19" s="1"/>
  <c r="K129" i="10" s="1"/>
  <c r="F395" i="19"/>
  <c r="E395" i="19"/>
  <c r="D129" i="10" s="1"/>
  <c r="D395" i="19"/>
  <c r="K394" i="19"/>
  <c r="N394" i="19" s="1"/>
  <c r="O128" i="10" s="1"/>
  <c r="K393" i="19"/>
  <c r="N393" i="19" s="1"/>
  <c r="M128" i="10" s="1"/>
  <c r="F393" i="19"/>
  <c r="G392" i="19" s="1"/>
  <c r="K392" i="19"/>
  <c r="N392" i="19" s="1"/>
  <c r="K128" i="10" s="1"/>
  <c r="F392" i="19"/>
  <c r="E392" i="19"/>
  <c r="D128" i="10" s="1"/>
  <c r="D392" i="19"/>
  <c r="K391" i="19"/>
  <c r="K390" i="19"/>
  <c r="N390" i="19" s="1"/>
  <c r="M127" i="10" s="1"/>
  <c r="F390" i="19"/>
  <c r="K389" i="19"/>
  <c r="N389" i="19" s="1"/>
  <c r="K127" i="10" s="1"/>
  <c r="F389" i="19"/>
  <c r="E389" i="19"/>
  <c r="D127" i="10" s="1"/>
  <c r="D389" i="19"/>
  <c r="K388" i="19"/>
  <c r="N388" i="19" s="1"/>
  <c r="O126" i="10" s="1"/>
  <c r="K387" i="19"/>
  <c r="N387" i="19" s="1"/>
  <c r="M126" i="10" s="1"/>
  <c r="F387" i="19"/>
  <c r="G386" i="19" s="1"/>
  <c r="K386" i="19"/>
  <c r="N386" i="19" s="1"/>
  <c r="K126" i="10" s="1"/>
  <c r="F386" i="19"/>
  <c r="E386" i="19"/>
  <c r="D126" i="10" s="1"/>
  <c r="D386" i="19"/>
  <c r="K385" i="19"/>
  <c r="N385" i="19" s="1"/>
  <c r="O125" i="10" s="1"/>
  <c r="K384" i="19"/>
  <c r="N384" i="19" s="1"/>
  <c r="M125" i="10" s="1"/>
  <c r="F384" i="19"/>
  <c r="G383" i="19" s="1"/>
  <c r="K383" i="19"/>
  <c r="N383" i="19" s="1"/>
  <c r="K125" i="10" s="1"/>
  <c r="F383" i="19"/>
  <c r="E383" i="19"/>
  <c r="D125" i="10" s="1"/>
  <c r="D383" i="19"/>
  <c r="K382" i="19"/>
  <c r="N382" i="19" s="1"/>
  <c r="O124" i="10" s="1"/>
  <c r="K381" i="19"/>
  <c r="N381" i="19" s="1"/>
  <c r="M124" i="10" s="1"/>
  <c r="F381" i="19"/>
  <c r="G380" i="19" s="1"/>
  <c r="K380" i="19"/>
  <c r="N380" i="19" s="1"/>
  <c r="K124" i="10" s="1"/>
  <c r="F380" i="19"/>
  <c r="E380" i="19"/>
  <c r="D124" i="10" s="1"/>
  <c r="D380" i="19"/>
  <c r="K379" i="19"/>
  <c r="K378" i="19"/>
  <c r="F378" i="19"/>
  <c r="G377" i="19" s="1"/>
  <c r="K377" i="19"/>
  <c r="N377" i="19" s="1"/>
  <c r="K123" i="10" s="1"/>
  <c r="F377" i="19"/>
  <c r="E377" i="19"/>
  <c r="D123" i="10" s="1"/>
  <c r="D377" i="19"/>
  <c r="K376" i="19"/>
  <c r="N376" i="19" s="1"/>
  <c r="O122" i="10" s="1"/>
  <c r="K375" i="19"/>
  <c r="N375" i="19" s="1"/>
  <c r="M122" i="10" s="1"/>
  <c r="F375" i="19"/>
  <c r="G374" i="19" s="1"/>
  <c r="K374" i="19"/>
  <c r="N374" i="19" s="1"/>
  <c r="K122" i="10" s="1"/>
  <c r="F374" i="19"/>
  <c r="E374" i="19"/>
  <c r="D122" i="10" s="1"/>
  <c r="D374" i="19"/>
  <c r="K373" i="19"/>
  <c r="N373" i="19" s="1"/>
  <c r="O121" i="10" s="1"/>
  <c r="K372" i="19"/>
  <c r="N372" i="19" s="1"/>
  <c r="M121" i="10" s="1"/>
  <c r="F372" i="19"/>
  <c r="G371" i="19" s="1"/>
  <c r="K371" i="19"/>
  <c r="N371" i="19" s="1"/>
  <c r="K121" i="10" s="1"/>
  <c r="F371" i="19"/>
  <c r="E371" i="19"/>
  <c r="D121" i="10" s="1"/>
  <c r="D371" i="19"/>
  <c r="K370" i="19"/>
  <c r="N370" i="19" s="1"/>
  <c r="O120" i="10" s="1"/>
  <c r="K369" i="19"/>
  <c r="N369" i="19" s="1"/>
  <c r="M120" i="10" s="1"/>
  <c r="F369" i="19"/>
  <c r="G368" i="19" s="1"/>
  <c r="K368" i="19"/>
  <c r="F368" i="19"/>
  <c r="E368" i="19"/>
  <c r="D120" i="10" s="1"/>
  <c r="D368" i="19"/>
  <c r="K367" i="19"/>
  <c r="N367" i="19" s="1"/>
  <c r="O119" i="10" s="1"/>
  <c r="K366" i="19"/>
  <c r="N366" i="19" s="1"/>
  <c r="M119" i="10" s="1"/>
  <c r="F366" i="19"/>
  <c r="G365" i="19" s="1"/>
  <c r="K365" i="19"/>
  <c r="N365" i="19" s="1"/>
  <c r="K119" i="10" s="1"/>
  <c r="F365" i="19"/>
  <c r="E365" i="19"/>
  <c r="D119" i="10" s="1"/>
  <c r="D365" i="19"/>
  <c r="K364" i="19"/>
  <c r="N364" i="19" s="1"/>
  <c r="O118" i="10" s="1"/>
  <c r="K363" i="19"/>
  <c r="N363" i="19" s="1"/>
  <c r="M118" i="10" s="1"/>
  <c r="F363" i="19"/>
  <c r="G362" i="19" s="1"/>
  <c r="K362" i="19"/>
  <c r="N362" i="19" s="1"/>
  <c r="K118" i="10" s="1"/>
  <c r="F362" i="19"/>
  <c r="E362" i="19"/>
  <c r="D118" i="10" s="1"/>
  <c r="D362" i="19"/>
  <c r="K361" i="19"/>
  <c r="N361" i="19" s="1"/>
  <c r="O117" i="10" s="1"/>
  <c r="K360" i="19"/>
  <c r="N360" i="19" s="1"/>
  <c r="M117" i="10" s="1"/>
  <c r="F360" i="19"/>
  <c r="G359" i="19" s="1"/>
  <c r="K359" i="19"/>
  <c r="N359" i="19" s="1"/>
  <c r="K117" i="10" s="1"/>
  <c r="F359" i="19"/>
  <c r="E359" i="19"/>
  <c r="D117" i="10" s="1"/>
  <c r="D359" i="19"/>
  <c r="K358" i="19"/>
  <c r="N358" i="19" s="1"/>
  <c r="O116" i="10" s="1"/>
  <c r="K357" i="19"/>
  <c r="N357" i="19" s="1"/>
  <c r="M116" i="10" s="1"/>
  <c r="F357" i="19"/>
  <c r="G356" i="19" s="1"/>
  <c r="K356" i="19"/>
  <c r="F356" i="19"/>
  <c r="E356" i="19"/>
  <c r="D116" i="10" s="1"/>
  <c r="D356" i="19"/>
  <c r="K355" i="19"/>
  <c r="N355" i="19" s="1"/>
  <c r="O115" i="10" s="1"/>
  <c r="K354" i="19"/>
  <c r="N354" i="19" s="1"/>
  <c r="M115" i="10" s="1"/>
  <c r="F354" i="19"/>
  <c r="G353" i="19" s="1"/>
  <c r="K353" i="19"/>
  <c r="N353" i="19" s="1"/>
  <c r="K115" i="10" s="1"/>
  <c r="F353" i="19"/>
  <c r="E353" i="19"/>
  <c r="D115" i="10" s="1"/>
  <c r="D353" i="19"/>
  <c r="K352" i="19"/>
  <c r="N352" i="19" s="1"/>
  <c r="O114" i="10" s="1"/>
  <c r="K351" i="19"/>
  <c r="N351" i="19" s="1"/>
  <c r="M114" i="10" s="1"/>
  <c r="F351" i="19"/>
  <c r="G350" i="19" s="1"/>
  <c r="K350" i="19"/>
  <c r="N350" i="19" s="1"/>
  <c r="K114" i="10" s="1"/>
  <c r="F350" i="19"/>
  <c r="E350" i="19"/>
  <c r="D114" i="10" s="1"/>
  <c r="D350" i="19"/>
  <c r="K349" i="19"/>
  <c r="N349" i="19" s="1"/>
  <c r="O113" i="10" s="1"/>
  <c r="K348" i="19"/>
  <c r="N348" i="19" s="1"/>
  <c r="M113" i="10" s="1"/>
  <c r="F348" i="19"/>
  <c r="G347" i="19" s="1"/>
  <c r="K347" i="19"/>
  <c r="N347" i="19" s="1"/>
  <c r="K113" i="10" s="1"/>
  <c r="F347" i="19"/>
  <c r="E347" i="19"/>
  <c r="D113" i="10" s="1"/>
  <c r="D347" i="19"/>
  <c r="K346" i="19"/>
  <c r="N346" i="19" s="1"/>
  <c r="O112" i="10" s="1"/>
  <c r="K345" i="19"/>
  <c r="N345" i="19" s="1"/>
  <c r="M112" i="10" s="1"/>
  <c r="F345" i="19"/>
  <c r="G344" i="19" s="1"/>
  <c r="K344" i="19"/>
  <c r="N344" i="19" s="1"/>
  <c r="K112" i="10" s="1"/>
  <c r="F344" i="19"/>
  <c r="E344" i="19"/>
  <c r="D112" i="10" s="1"/>
  <c r="D344" i="19"/>
  <c r="K343" i="19"/>
  <c r="K342" i="19"/>
  <c r="N342" i="19" s="1"/>
  <c r="M111" i="10" s="1"/>
  <c r="F342" i="19"/>
  <c r="K341" i="19"/>
  <c r="N341" i="19" s="1"/>
  <c r="K111" i="10" s="1"/>
  <c r="F341" i="19"/>
  <c r="E341" i="19"/>
  <c r="D111" i="10" s="1"/>
  <c r="D341" i="19"/>
  <c r="K340" i="19"/>
  <c r="N340" i="19" s="1"/>
  <c r="O110" i="10" s="1"/>
  <c r="K339" i="19"/>
  <c r="N339" i="19" s="1"/>
  <c r="M110" i="10" s="1"/>
  <c r="F339" i="19"/>
  <c r="G338" i="19" s="1"/>
  <c r="K338" i="19"/>
  <c r="N338" i="19" s="1"/>
  <c r="K110" i="10" s="1"/>
  <c r="F338" i="19"/>
  <c r="E338" i="19"/>
  <c r="D110" i="10" s="1"/>
  <c r="D338" i="19"/>
  <c r="K337" i="19"/>
  <c r="N337" i="19" s="1"/>
  <c r="O109" i="10" s="1"/>
  <c r="K336" i="19"/>
  <c r="N336" i="19" s="1"/>
  <c r="M109" i="10" s="1"/>
  <c r="F336" i="19"/>
  <c r="G335" i="19" s="1"/>
  <c r="K335" i="19"/>
  <c r="N335" i="19" s="1"/>
  <c r="K109" i="10" s="1"/>
  <c r="F335" i="19"/>
  <c r="E335" i="19"/>
  <c r="D109" i="10" s="1"/>
  <c r="D335" i="19"/>
  <c r="K334" i="19"/>
  <c r="N334" i="19" s="1"/>
  <c r="O108" i="10" s="1"/>
  <c r="K333" i="19"/>
  <c r="N333" i="19" s="1"/>
  <c r="M108" i="10" s="1"/>
  <c r="F333" i="19"/>
  <c r="G332" i="19" s="1"/>
  <c r="K332" i="19"/>
  <c r="N332" i="19" s="1"/>
  <c r="K108" i="10" s="1"/>
  <c r="F332" i="19"/>
  <c r="E332" i="19"/>
  <c r="D108" i="10" s="1"/>
  <c r="D332" i="19"/>
  <c r="K331" i="19"/>
  <c r="K330" i="19"/>
  <c r="F330" i="19"/>
  <c r="G329" i="19" s="1"/>
  <c r="K329" i="19"/>
  <c r="N329" i="19" s="1"/>
  <c r="K107" i="10" s="1"/>
  <c r="F329" i="19"/>
  <c r="E329" i="19"/>
  <c r="D107" i="10" s="1"/>
  <c r="D329" i="19"/>
  <c r="K328" i="19"/>
  <c r="N328" i="19" s="1"/>
  <c r="O106" i="10" s="1"/>
  <c r="K327" i="19"/>
  <c r="N327" i="19" s="1"/>
  <c r="M106" i="10" s="1"/>
  <c r="F327" i="19"/>
  <c r="G326" i="19" s="1"/>
  <c r="K326" i="19"/>
  <c r="N326" i="19" s="1"/>
  <c r="K106" i="10" s="1"/>
  <c r="F326" i="19"/>
  <c r="E326" i="19"/>
  <c r="D106" i="10" s="1"/>
  <c r="D326" i="19"/>
  <c r="K325" i="19"/>
  <c r="N325" i="19" s="1"/>
  <c r="O105" i="10" s="1"/>
  <c r="K324" i="19"/>
  <c r="N324" i="19" s="1"/>
  <c r="M105" i="10" s="1"/>
  <c r="F324" i="19"/>
  <c r="G323" i="19" s="1"/>
  <c r="K323" i="19"/>
  <c r="N323" i="19" s="1"/>
  <c r="K105" i="10" s="1"/>
  <c r="F323" i="19"/>
  <c r="E323" i="19"/>
  <c r="D105" i="10" s="1"/>
  <c r="D323" i="19"/>
  <c r="K322" i="19"/>
  <c r="N322" i="19" s="1"/>
  <c r="O104" i="10" s="1"/>
  <c r="K321" i="19"/>
  <c r="N321" i="19" s="1"/>
  <c r="M104" i="10" s="1"/>
  <c r="F321" i="19"/>
  <c r="G320" i="19" s="1"/>
  <c r="K320" i="19"/>
  <c r="F320" i="19"/>
  <c r="E320" i="19"/>
  <c r="D104" i="10" s="1"/>
  <c r="D320" i="19"/>
  <c r="K319" i="19"/>
  <c r="N319" i="19" s="1"/>
  <c r="O103" i="10" s="1"/>
  <c r="K318" i="19"/>
  <c r="N318" i="19" s="1"/>
  <c r="M103" i="10" s="1"/>
  <c r="F318" i="19"/>
  <c r="G317" i="19" s="1"/>
  <c r="K317" i="19"/>
  <c r="N317" i="19" s="1"/>
  <c r="K103" i="10" s="1"/>
  <c r="F317" i="19"/>
  <c r="E317" i="19"/>
  <c r="D103" i="10" s="1"/>
  <c r="D317" i="19"/>
  <c r="K316" i="19"/>
  <c r="N316" i="19" s="1"/>
  <c r="O102" i="10" s="1"/>
  <c r="K315" i="19"/>
  <c r="N315" i="19" s="1"/>
  <c r="M102" i="10" s="1"/>
  <c r="F315" i="19"/>
  <c r="G314" i="19" s="1"/>
  <c r="K314" i="19"/>
  <c r="N314" i="19" s="1"/>
  <c r="K102" i="10" s="1"/>
  <c r="F314" i="19"/>
  <c r="E314" i="19"/>
  <c r="D102" i="10" s="1"/>
  <c r="D314" i="19"/>
  <c r="K313" i="19"/>
  <c r="N313" i="19" s="1"/>
  <c r="O101" i="10" s="1"/>
  <c r="K312" i="19"/>
  <c r="N312" i="19" s="1"/>
  <c r="M101" i="10" s="1"/>
  <c r="F312" i="19"/>
  <c r="G311" i="19" s="1"/>
  <c r="K311" i="19"/>
  <c r="N311" i="19" s="1"/>
  <c r="K101" i="10" s="1"/>
  <c r="F311" i="19"/>
  <c r="E311" i="19"/>
  <c r="D101" i="10" s="1"/>
  <c r="D311" i="19"/>
  <c r="K310" i="19"/>
  <c r="N310" i="19" s="1"/>
  <c r="O100" i="10" s="1"/>
  <c r="K309" i="19"/>
  <c r="N309" i="19" s="1"/>
  <c r="M100" i="10" s="1"/>
  <c r="F309" i="19"/>
  <c r="G308" i="19" s="1"/>
  <c r="K308" i="19"/>
  <c r="F308" i="19"/>
  <c r="E308" i="19"/>
  <c r="D100" i="10" s="1"/>
  <c r="D308" i="19"/>
  <c r="K307" i="19"/>
  <c r="N307" i="19" s="1"/>
  <c r="O99" i="10" s="1"/>
  <c r="K306" i="19"/>
  <c r="N306" i="19" s="1"/>
  <c r="M99" i="10" s="1"/>
  <c r="F306" i="19"/>
  <c r="G305" i="19" s="1"/>
  <c r="K305" i="19"/>
  <c r="N305" i="19" s="1"/>
  <c r="K99" i="10" s="1"/>
  <c r="F305" i="19"/>
  <c r="E305" i="19"/>
  <c r="D99" i="10" s="1"/>
  <c r="D305" i="19"/>
  <c r="K304" i="19"/>
  <c r="N304" i="19" s="1"/>
  <c r="O98" i="10" s="1"/>
  <c r="K303" i="19"/>
  <c r="N303" i="19" s="1"/>
  <c r="M98" i="10" s="1"/>
  <c r="F303" i="19"/>
  <c r="G302" i="19" s="1"/>
  <c r="K302" i="19"/>
  <c r="N302" i="19" s="1"/>
  <c r="K98" i="10" s="1"/>
  <c r="F302" i="19"/>
  <c r="E302" i="19"/>
  <c r="D98" i="10" s="1"/>
  <c r="D302" i="19"/>
  <c r="K301" i="19"/>
  <c r="N301" i="19" s="1"/>
  <c r="O97" i="10" s="1"/>
  <c r="K300" i="19"/>
  <c r="N300" i="19" s="1"/>
  <c r="M97" i="10" s="1"/>
  <c r="F300" i="19"/>
  <c r="G299" i="19" s="1"/>
  <c r="K299" i="19"/>
  <c r="N299" i="19" s="1"/>
  <c r="K97" i="10" s="1"/>
  <c r="F299" i="19"/>
  <c r="E299" i="19"/>
  <c r="D97" i="10" s="1"/>
  <c r="D299" i="19"/>
  <c r="K298" i="19"/>
  <c r="N298" i="19" s="1"/>
  <c r="O96" i="10" s="1"/>
  <c r="K297" i="19"/>
  <c r="N297" i="19" s="1"/>
  <c r="M96" i="10" s="1"/>
  <c r="F297" i="19"/>
  <c r="G296" i="19" s="1"/>
  <c r="K296" i="19"/>
  <c r="N296" i="19" s="1"/>
  <c r="K96" i="10" s="1"/>
  <c r="F296" i="19"/>
  <c r="E296" i="19"/>
  <c r="D96" i="10" s="1"/>
  <c r="D296" i="19"/>
  <c r="K295" i="19"/>
  <c r="K294" i="19"/>
  <c r="N294" i="19" s="1"/>
  <c r="M95" i="10" s="1"/>
  <c r="F294" i="19"/>
  <c r="K293" i="19"/>
  <c r="N293" i="19" s="1"/>
  <c r="K95" i="10" s="1"/>
  <c r="F293" i="19"/>
  <c r="E293" i="19"/>
  <c r="D95" i="10" s="1"/>
  <c r="D293" i="19"/>
  <c r="K292" i="19"/>
  <c r="N292" i="19" s="1"/>
  <c r="O94" i="10" s="1"/>
  <c r="K291" i="19"/>
  <c r="N291" i="19" s="1"/>
  <c r="M94" i="10" s="1"/>
  <c r="F291" i="19"/>
  <c r="G290" i="19" s="1"/>
  <c r="K290" i="19"/>
  <c r="N290" i="19" s="1"/>
  <c r="K94" i="10" s="1"/>
  <c r="F290" i="19"/>
  <c r="E290" i="19"/>
  <c r="D94" i="10" s="1"/>
  <c r="D290" i="19"/>
  <c r="K289" i="19"/>
  <c r="N289" i="19" s="1"/>
  <c r="O93" i="10" s="1"/>
  <c r="K288" i="19"/>
  <c r="N288" i="19" s="1"/>
  <c r="M93" i="10" s="1"/>
  <c r="F288" i="19"/>
  <c r="G287" i="19" s="1"/>
  <c r="K287" i="19"/>
  <c r="N287" i="19" s="1"/>
  <c r="K93" i="10" s="1"/>
  <c r="F287" i="19"/>
  <c r="E287" i="19"/>
  <c r="D93" i="10" s="1"/>
  <c r="D287" i="19"/>
  <c r="K286" i="19"/>
  <c r="N286" i="19" s="1"/>
  <c r="O92" i="10" s="1"/>
  <c r="K285" i="19"/>
  <c r="N285" i="19" s="1"/>
  <c r="M92" i="10" s="1"/>
  <c r="F285" i="19"/>
  <c r="G284" i="19" s="1"/>
  <c r="K284" i="19"/>
  <c r="N284" i="19" s="1"/>
  <c r="K92" i="10" s="1"/>
  <c r="F284" i="19"/>
  <c r="E284" i="19"/>
  <c r="D92" i="10" s="1"/>
  <c r="D284" i="19"/>
  <c r="K283" i="19"/>
  <c r="K282" i="19"/>
  <c r="F282" i="19"/>
  <c r="G281" i="19" s="1"/>
  <c r="K281" i="19"/>
  <c r="N281" i="19" s="1"/>
  <c r="K91" i="10" s="1"/>
  <c r="F281" i="19"/>
  <c r="E281" i="19"/>
  <c r="D91" i="10" s="1"/>
  <c r="D281" i="19"/>
  <c r="K280" i="19"/>
  <c r="N280" i="19" s="1"/>
  <c r="O90" i="10" s="1"/>
  <c r="K279" i="19"/>
  <c r="N279" i="19" s="1"/>
  <c r="M90" i="10" s="1"/>
  <c r="F279" i="19"/>
  <c r="G278" i="19" s="1"/>
  <c r="K278" i="19"/>
  <c r="N278" i="19" s="1"/>
  <c r="K90" i="10" s="1"/>
  <c r="F278" i="19"/>
  <c r="E278" i="19"/>
  <c r="D90" i="10" s="1"/>
  <c r="D278" i="19"/>
  <c r="K277" i="19"/>
  <c r="N277" i="19" s="1"/>
  <c r="O89" i="10" s="1"/>
  <c r="K276" i="19"/>
  <c r="N276" i="19" s="1"/>
  <c r="M89" i="10" s="1"/>
  <c r="F276" i="19"/>
  <c r="G275" i="19" s="1"/>
  <c r="K275" i="19"/>
  <c r="N275" i="19" s="1"/>
  <c r="K89" i="10" s="1"/>
  <c r="F275" i="19"/>
  <c r="E275" i="19"/>
  <c r="D89" i="10" s="1"/>
  <c r="D275" i="19"/>
  <c r="K274" i="19"/>
  <c r="N274" i="19" s="1"/>
  <c r="O88" i="10" s="1"/>
  <c r="K273" i="19"/>
  <c r="N273" i="19" s="1"/>
  <c r="M88" i="10" s="1"/>
  <c r="F273" i="19"/>
  <c r="G272" i="19" s="1"/>
  <c r="K272" i="19"/>
  <c r="F272" i="19"/>
  <c r="E272" i="19"/>
  <c r="D88" i="10" s="1"/>
  <c r="D272" i="19"/>
  <c r="K271" i="19"/>
  <c r="N271" i="19" s="1"/>
  <c r="O87" i="10" s="1"/>
  <c r="K270" i="19"/>
  <c r="N270" i="19" s="1"/>
  <c r="M87" i="10" s="1"/>
  <c r="F270" i="19"/>
  <c r="G269" i="19" s="1"/>
  <c r="K269" i="19"/>
  <c r="N269" i="19" s="1"/>
  <c r="K87" i="10" s="1"/>
  <c r="F269" i="19"/>
  <c r="E269" i="19"/>
  <c r="D87" i="10" s="1"/>
  <c r="D269" i="19"/>
  <c r="K268" i="19"/>
  <c r="N268" i="19" s="1"/>
  <c r="O86" i="10" s="1"/>
  <c r="K267" i="19"/>
  <c r="N267" i="19" s="1"/>
  <c r="M86" i="10" s="1"/>
  <c r="F267" i="19"/>
  <c r="G266" i="19" s="1"/>
  <c r="K266" i="19"/>
  <c r="N266" i="19" s="1"/>
  <c r="K86" i="10" s="1"/>
  <c r="F266" i="19"/>
  <c r="E266" i="19"/>
  <c r="D86" i="10" s="1"/>
  <c r="D266" i="19"/>
  <c r="K265" i="19"/>
  <c r="N265" i="19" s="1"/>
  <c r="O85" i="10" s="1"/>
  <c r="K264" i="19"/>
  <c r="N264" i="19" s="1"/>
  <c r="M85" i="10" s="1"/>
  <c r="F264" i="19"/>
  <c r="G263" i="19" s="1"/>
  <c r="K263" i="19"/>
  <c r="N263" i="19" s="1"/>
  <c r="K85" i="10" s="1"/>
  <c r="F263" i="19"/>
  <c r="E263" i="19"/>
  <c r="D85" i="10" s="1"/>
  <c r="D263" i="19"/>
  <c r="K262" i="19"/>
  <c r="N262" i="19" s="1"/>
  <c r="O84" i="10" s="1"/>
  <c r="K261" i="19"/>
  <c r="N261" i="19" s="1"/>
  <c r="M84" i="10" s="1"/>
  <c r="F261" i="19"/>
  <c r="G260" i="19" s="1"/>
  <c r="K260" i="19"/>
  <c r="F260" i="19"/>
  <c r="E260" i="19"/>
  <c r="D84" i="10" s="1"/>
  <c r="D260" i="19"/>
  <c r="K259" i="19"/>
  <c r="N259" i="19" s="1"/>
  <c r="O83" i="10" s="1"/>
  <c r="K258" i="19"/>
  <c r="N258" i="19" s="1"/>
  <c r="M83" i="10" s="1"/>
  <c r="F258" i="19"/>
  <c r="G257" i="19" s="1"/>
  <c r="K257" i="19"/>
  <c r="N257" i="19" s="1"/>
  <c r="K83" i="10" s="1"/>
  <c r="F257" i="19"/>
  <c r="E257" i="19"/>
  <c r="D83" i="10" s="1"/>
  <c r="D257" i="19"/>
  <c r="K256" i="19"/>
  <c r="N256" i="19" s="1"/>
  <c r="O82" i="10" s="1"/>
  <c r="K255" i="19"/>
  <c r="N255" i="19" s="1"/>
  <c r="M82" i="10" s="1"/>
  <c r="F255" i="19"/>
  <c r="G254" i="19" s="1"/>
  <c r="K254" i="19"/>
  <c r="N254" i="19" s="1"/>
  <c r="K82" i="10" s="1"/>
  <c r="F254" i="19"/>
  <c r="E254" i="19"/>
  <c r="D82" i="10" s="1"/>
  <c r="D254" i="19"/>
  <c r="K253" i="19"/>
  <c r="N253" i="19" s="1"/>
  <c r="O81" i="10" s="1"/>
  <c r="K252" i="19"/>
  <c r="N252" i="19" s="1"/>
  <c r="M81" i="10" s="1"/>
  <c r="F252" i="19"/>
  <c r="G251" i="19" s="1"/>
  <c r="K251" i="19"/>
  <c r="N251" i="19" s="1"/>
  <c r="K81" i="10" s="1"/>
  <c r="F251" i="19"/>
  <c r="E251" i="19"/>
  <c r="D81" i="10" s="1"/>
  <c r="D251" i="19"/>
  <c r="K250" i="19"/>
  <c r="N250" i="19" s="1"/>
  <c r="O80" i="10" s="1"/>
  <c r="K249" i="19"/>
  <c r="N249" i="19" s="1"/>
  <c r="M80" i="10" s="1"/>
  <c r="F249" i="19"/>
  <c r="G248" i="19" s="1"/>
  <c r="K248" i="19"/>
  <c r="N248" i="19" s="1"/>
  <c r="K80" i="10" s="1"/>
  <c r="F248" i="19"/>
  <c r="E248" i="19"/>
  <c r="D80" i="10" s="1"/>
  <c r="D248" i="19"/>
  <c r="K247" i="19"/>
  <c r="K246" i="19"/>
  <c r="N246" i="19" s="1"/>
  <c r="M79" i="10" s="1"/>
  <c r="F246" i="19"/>
  <c r="K245" i="19"/>
  <c r="N245" i="19" s="1"/>
  <c r="K79" i="10" s="1"/>
  <c r="F245" i="19"/>
  <c r="E245" i="19"/>
  <c r="D79" i="10" s="1"/>
  <c r="D245" i="19"/>
  <c r="K244" i="19"/>
  <c r="N244" i="19" s="1"/>
  <c r="O78" i="10" s="1"/>
  <c r="K243" i="19"/>
  <c r="N243" i="19" s="1"/>
  <c r="M78" i="10" s="1"/>
  <c r="F243" i="19"/>
  <c r="G242" i="19" s="1"/>
  <c r="K242" i="19"/>
  <c r="N242" i="19" s="1"/>
  <c r="K78" i="10" s="1"/>
  <c r="F242" i="19"/>
  <c r="E242" i="19"/>
  <c r="D78" i="10" s="1"/>
  <c r="D242" i="19"/>
  <c r="K241" i="19"/>
  <c r="N241" i="19" s="1"/>
  <c r="O77" i="10" s="1"/>
  <c r="K240" i="19"/>
  <c r="N240" i="19" s="1"/>
  <c r="M77" i="10" s="1"/>
  <c r="F240" i="19"/>
  <c r="G239" i="19" s="1"/>
  <c r="K239" i="19"/>
  <c r="N239" i="19" s="1"/>
  <c r="K77" i="10" s="1"/>
  <c r="F239" i="19"/>
  <c r="E239" i="19"/>
  <c r="D77" i="10" s="1"/>
  <c r="D239" i="19"/>
  <c r="K238" i="19"/>
  <c r="N238" i="19" s="1"/>
  <c r="O76" i="10" s="1"/>
  <c r="K237" i="19"/>
  <c r="N237" i="19" s="1"/>
  <c r="M76" i="10" s="1"/>
  <c r="F237" i="19"/>
  <c r="G236" i="19" s="1"/>
  <c r="K236" i="19"/>
  <c r="N236" i="19" s="1"/>
  <c r="K76" i="10" s="1"/>
  <c r="F236" i="19"/>
  <c r="E236" i="19"/>
  <c r="D76" i="10" s="1"/>
  <c r="D236" i="19"/>
  <c r="K235" i="19"/>
  <c r="K234" i="19"/>
  <c r="F234" i="19"/>
  <c r="G233" i="19" s="1"/>
  <c r="K233" i="19"/>
  <c r="N233" i="19" s="1"/>
  <c r="K75" i="10" s="1"/>
  <c r="F233" i="19"/>
  <c r="E233" i="19"/>
  <c r="D75" i="10" s="1"/>
  <c r="D233" i="19"/>
  <c r="K232" i="19"/>
  <c r="N232" i="19" s="1"/>
  <c r="O74" i="10" s="1"/>
  <c r="K231" i="19"/>
  <c r="N231" i="19" s="1"/>
  <c r="M74" i="10" s="1"/>
  <c r="F231" i="19"/>
  <c r="G230" i="19" s="1"/>
  <c r="K230" i="19"/>
  <c r="N230" i="19" s="1"/>
  <c r="K74" i="10" s="1"/>
  <c r="F230" i="19"/>
  <c r="E230" i="19"/>
  <c r="D74" i="10" s="1"/>
  <c r="D230" i="19"/>
  <c r="K229" i="19"/>
  <c r="N229" i="19" s="1"/>
  <c r="O73" i="10" s="1"/>
  <c r="K228" i="19"/>
  <c r="N228" i="19" s="1"/>
  <c r="M73" i="10" s="1"/>
  <c r="F228" i="19"/>
  <c r="G227" i="19" s="1"/>
  <c r="K227" i="19"/>
  <c r="N227" i="19" s="1"/>
  <c r="K73" i="10" s="1"/>
  <c r="F227" i="19"/>
  <c r="E227" i="19"/>
  <c r="D73" i="10" s="1"/>
  <c r="D227" i="19"/>
  <c r="K226" i="19"/>
  <c r="N226" i="19" s="1"/>
  <c r="O72" i="10" s="1"/>
  <c r="K225" i="19"/>
  <c r="N225" i="19" s="1"/>
  <c r="M72" i="10" s="1"/>
  <c r="F225" i="19"/>
  <c r="G224" i="19" s="1"/>
  <c r="K224" i="19"/>
  <c r="F224" i="19"/>
  <c r="E224" i="19"/>
  <c r="D72" i="10" s="1"/>
  <c r="D224" i="19"/>
  <c r="K223" i="19"/>
  <c r="N223" i="19" s="1"/>
  <c r="O71" i="10" s="1"/>
  <c r="K222" i="19"/>
  <c r="N222" i="19" s="1"/>
  <c r="M71" i="10" s="1"/>
  <c r="F222" i="19"/>
  <c r="G221" i="19" s="1"/>
  <c r="K221" i="19"/>
  <c r="N221" i="19" s="1"/>
  <c r="K71" i="10" s="1"/>
  <c r="F221" i="19"/>
  <c r="E221" i="19"/>
  <c r="D71" i="10" s="1"/>
  <c r="D221" i="19"/>
  <c r="K220" i="19"/>
  <c r="N220" i="19" s="1"/>
  <c r="O70" i="10" s="1"/>
  <c r="K219" i="19"/>
  <c r="N219" i="19" s="1"/>
  <c r="M70" i="10" s="1"/>
  <c r="F219" i="19"/>
  <c r="G218" i="19" s="1"/>
  <c r="K218" i="19"/>
  <c r="N218" i="19" s="1"/>
  <c r="K70" i="10" s="1"/>
  <c r="F218" i="19"/>
  <c r="E218" i="19"/>
  <c r="D70" i="10" s="1"/>
  <c r="D218" i="19"/>
  <c r="K217" i="19"/>
  <c r="N217" i="19" s="1"/>
  <c r="O69" i="10" s="1"/>
  <c r="K216" i="19"/>
  <c r="N216" i="19" s="1"/>
  <c r="M69" i="10" s="1"/>
  <c r="F216" i="19"/>
  <c r="G215" i="19" s="1"/>
  <c r="K215" i="19"/>
  <c r="N215" i="19" s="1"/>
  <c r="K69" i="10" s="1"/>
  <c r="F215" i="19"/>
  <c r="E215" i="19"/>
  <c r="D69" i="10" s="1"/>
  <c r="D215" i="19"/>
  <c r="K214" i="19"/>
  <c r="N214" i="19" s="1"/>
  <c r="O68" i="10" s="1"/>
  <c r="K213" i="19"/>
  <c r="N213" i="19" s="1"/>
  <c r="M68" i="10" s="1"/>
  <c r="F213" i="19"/>
  <c r="G212" i="19" s="1"/>
  <c r="K212" i="19"/>
  <c r="F212" i="19"/>
  <c r="E212" i="19"/>
  <c r="D68" i="10" s="1"/>
  <c r="D212" i="19"/>
  <c r="K211" i="19"/>
  <c r="N211" i="19" s="1"/>
  <c r="O67" i="10" s="1"/>
  <c r="K210" i="19"/>
  <c r="N210" i="19" s="1"/>
  <c r="M67" i="10" s="1"/>
  <c r="F210" i="19"/>
  <c r="G209" i="19" s="1"/>
  <c r="K209" i="19"/>
  <c r="N209" i="19" s="1"/>
  <c r="K67" i="10" s="1"/>
  <c r="F209" i="19"/>
  <c r="E209" i="19"/>
  <c r="D67" i="10" s="1"/>
  <c r="D209" i="19"/>
  <c r="K208" i="19"/>
  <c r="N208" i="19" s="1"/>
  <c r="O66" i="10" s="1"/>
  <c r="K207" i="19"/>
  <c r="N207" i="19" s="1"/>
  <c r="M66" i="10" s="1"/>
  <c r="F207" i="19"/>
  <c r="G206" i="19" s="1"/>
  <c r="K206" i="19"/>
  <c r="N206" i="19" s="1"/>
  <c r="K66" i="10" s="1"/>
  <c r="F206" i="19"/>
  <c r="E206" i="19"/>
  <c r="D66" i="10" s="1"/>
  <c r="D206" i="19"/>
  <c r="K205" i="19"/>
  <c r="N205" i="19" s="1"/>
  <c r="O65" i="10" s="1"/>
  <c r="K204" i="19"/>
  <c r="N204" i="19" s="1"/>
  <c r="M65" i="10" s="1"/>
  <c r="F204" i="19"/>
  <c r="G203" i="19" s="1"/>
  <c r="K203" i="19"/>
  <c r="N203" i="19" s="1"/>
  <c r="K65" i="10" s="1"/>
  <c r="F203" i="19"/>
  <c r="E203" i="19"/>
  <c r="D65" i="10" s="1"/>
  <c r="D203" i="19"/>
  <c r="K202" i="19"/>
  <c r="N202" i="19" s="1"/>
  <c r="O64" i="10" s="1"/>
  <c r="K201" i="19"/>
  <c r="N201" i="19" s="1"/>
  <c r="M64" i="10" s="1"/>
  <c r="F201" i="19"/>
  <c r="G200" i="19" s="1"/>
  <c r="K200" i="19"/>
  <c r="N200" i="19" s="1"/>
  <c r="K64" i="10" s="1"/>
  <c r="F200" i="19"/>
  <c r="E200" i="19"/>
  <c r="D64" i="10" s="1"/>
  <c r="D200" i="19"/>
  <c r="K199" i="19"/>
  <c r="K198" i="19"/>
  <c r="N198" i="19" s="1"/>
  <c r="M63" i="10" s="1"/>
  <c r="F198" i="19"/>
  <c r="G197" i="19" s="1"/>
  <c r="K197" i="19"/>
  <c r="N197" i="19" s="1"/>
  <c r="K63" i="10" s="1"/>
  <c r="F197" i="19"/>
  <c r="E197" i="19"/>
  <c r="D63" i="10" s="1"/>
  <c r="D197" i="19"/>
  <c r="K196" i="19"/>
  <c r="N196" i="19" s="1"/>
  <c r="O62" i="10" s="1"/>
  <c r="K195" i="19"/>
  <c r="N195" i="19" s="1"/>
  <c r="M62" i="10" s="1"/>
  <c r="F195" i="19"/>
  <c r="G194" i="19" s="1"/>
  <c r="K194" i="19"/>
  <c r="N194" i="19" s="1"/>
  <c r="K62" i="10" s="1"/>
  <c r="F194" i="19"/>
  <c r="E194" i="19"/>
  <c r="D62" i="10" s="1"/>
  <c r="D194" i="19"/>
  <c r="K193" i="19"/>
  <c r="N193" i="19" s="1"/>
  <c r="O61" i="10" s="1"/>
  <c r="K192" i="19"/>
  <c r="N192" i="19" s="1"/>
  <c r="M61" i="10" s="1"/>
  <c r="F192" i="19"/>
  <c r="G191" i="19" s="1"/>
  <c r="K191" i="19"/>
  <c r="N191" i="19" s="1"/>
  <c r="K61" i="10" s="1"/>
  <c r="F191" i="19"/>
  <c r="E191" i="19"/>
  <c r="D61" i="10" s="1"/>
  <c r="D191" i="19"/>
  <c r="K190" i="19"/>
  <c r="N190" i="19" s="1"/>
  <c r="O60" i="10" s="1"/>
  <c r="K189" i="19"/>
  <c r="N189" i="19" s="1"/>
  <c r="M60" i="10" s="1"/>
  <c r="F189" i="19"/>
  <c r="G188" i="19" s="1"/>
  <c r="K188" i="19"/>
  <c r="N188" i="19" s="1"/>
  <c r="K60" i="10" s="1"/>
  <c r="F188" i="19"/>
  <c r="E188" i="19"/>
  <c r="D60" i="10" s="1"/>
  <c r="D188" i="19"/>
  <c r="K187" i="19"/>
  <c r="K186" i="19"/>
  <c r="F186" i="19"/>
  <c r="G185" i="19" s="1"/>
  <c r="K185" i="19"/>
  <c r="N185" i="19" s="1"/>
  <c r="K59" i="10" s="1"/>
  <c r="F185" i="19"/>
  <c r="E185" i="19"/>
  <c r="D59" i="10" s="1"/>
  <c r="D185" i="19"/>
  <c r="K184" i="19"/>
  <c r="N184" i="19" s="1"/>
  <c r="O58" i="10" s="1"/>
  <c r="K183" i="19"/>
  <c r="N183" i="19" s="1"/>
  <c r="M58" i="10" s="1"/>
  <c r="F183" i="19"/>
  <c r="G182" i="19" s="1"/>
  <c r="K182" i="19"/>
  <c r="N182" i="19" s="1"/>
  <c r="K58" i="10" s="1"/>
  <c r="F182" i="19"/>
  <c r="E182" i="19"/>
  <c r="D58" i="10" s="1"/>
  <c r="D182" i="19"/>
  <c r="K181" i="19"/>
  <c r="N181" i="19" s="1"/>
  <c r="O57" i="10" s="1"/>
  <c r="K180" i="19"/>
  <c r="N180" i="19" s="1"/>
  <c r="M57" i="10" s="1"/>
  <c r="F180" i="19"/>
  <c r="G179" i="19" s="1"/>
  <c r="K179" i="19"/>
  <c r="N179" i="19" s="1"/>
  <c r="K57" i="10" s="1"/>
  <c r="F179" i="19"/>
  <c r="E179" i="19"/>
  <c r="D57" i="10" s="1"/>
  <c r="D179" i="19"/>
  <c r="K178" i="19"/>
  <c r="N178" i="19" s="1"/>
  <c r="O56" i="10" s="1"/>
  <c r="K177" i="19"/>
  <c r="N177" i="19" s="1"/>
  <c r="M56" i="10" s="1"/>
  <c r="F177" i="19"/>
  <c r="G176" i="19" s="1"/>
  <c r="K176" i="19"/>
  <c r="F176" i="19"/>
  <c r="E176" i="19"/>
  <c r="D56" i="10" s="1"/>
  <c r="D176" i="19"/>
  <c r="K175" i="19"/>
  <c r="N175" i="19" s="1"/>
  <c r="O55" i="10" s="1"/>
  <c r="K174" i="19"/>
  <c r="N174" i="19" s="1"/>
  <c r="M55" i="10" s="1"/>
  <c r="F174" i="19"/>
  <c r="G173" i="19" s="1"/>
  <c r="K173" i="19"/>
  <c r="N173" i="19" s="1"/>
  <c r="K55" i="10" s="1"/>
  <c r="F173" i="19"/>
  <c r="E173" i="19"/>
  <c r="D55" i="10" s="1"/>
  <c r="D173" i="19"/>
  <c r="K172" i="19"/>
  <c r="N172" i="19" s="1"/>
  <c r="O54" i="10" s="1"/>
  <c r="K171" i="19"/>
  <c r="N171" i="19" s="1"/>
  <c r="M54" i="10" s="1"/>
  <c r="F171" i="19"/>
  <c r="G170" i="19" s="1"/>
  <c r="K170" i="19"/>
  <c r="N170" i="19" s="1"/>
  <c r="K54" i="10" s="1"/>
  <c r="F170" i="19"/>
  <c r="E170" i="19"/>
  <c r="D54" i="10" s="1"/>
  <c r="D170" i="19"/>
  <c r="K169" i="19"/>
  <c r="N169" i="19" s="1"/>
  <c r="O53" i="10" s="1"/>
  <c r="K168" i="19"/>
  <c r="N168" i="19" s="1"/>
  <c r="M53" i="10" s="1"/>
  <c r="F168" i="19"/>
  <c r="G167" i="19" s="1"/>
  <c r="K167" i="19"/>
  <c r="N167" i="19" s="1"/>
  <c r="K53" i="10" s="1"/>
  <c r="F167" i="19"/>
  <c r="E167" i="19"/>
  <c r="D53" i="10" s="1"/>
  <c r="D167" i="19"/>
  <c r="K166" i="19"/>
  <c r="N166" i="19" s="1"/>
  <c r="O52" i="10" s="1"/>
  <c r="K165" i="19"/>
  <c r="N165" i="19" s="1"/>
  <c r="M52" i="10" s="1"/>
  <c r="F165" i="19"/>
  <c r="G164" i="19" s="1"/>
  <c r="K164" i="19"/>
  <c r="F164" i="19"/>
  <c r="E164" i="19"/>
  <c r="D52" i="10" s="1"/>
  <c r="D164" i="19"/>
  <c r="K163" i="19"/>
  <c r="N163" i="19" s="1"/>
  <c r="O51" i="10" s="1"/>
  <c r="K162" i="19"/>
  <c r="N162" i="19" s="1"/>
  <c r="M51" i="10" s="1"/>
  <c r="F162" i="19"/>
  <c r="G161" i="19" s="1"/>
  <c r="K161" i="19"/>
  <c r="N161" i="19" s="1"/>
  <c r="K51" i="10" s="1"/>
  <c r="F161" i="19"/>
  <c r="E161" i="19"/>
  <c r="D51" i="10" s="1"/>
  <c r="D161" i="19"/>
  <c r="K160" i="19"/>
  <c r="N160" i="19" s="1"/>
  <c r="O50" i="10" s="1"/>
  <c r="K159" i="19"/>
  <c r="N159" i="19" s="1"/>
  <c r="M50" i="10" s="1"/>
  <c r="F159" i="19"/>
  <c r="G158" i="19" s="1"/>
  <c r="K158" i="19"/>
  <c r="N158" i="19" s="1"/>
  <c r="K50" i="10" s="1"/>
  <c r="F158" i="19"/>
  <c r="E158" i="19"/>
  <c r="D50" i="10" s="1"/>
  <c r="D158" i="19"/>
  <c r="K157" i="19"/>
  <c r="N157" i="19" s="1"/>
  <c r="O49" i="10" s="1"/>
  <c r="K156" i="19"/>
  <c r="N156" i="19" s="1"/>
  <c r="M49" i="10" s="1"/>
  <c r="F156" i="19"/>
  <c r="G155" i="19" s="1"/>
  <c r="K155" i="19"/>
  <c r="N155" i="19" s="1"/>
  <c r="K49" i="10" s="1"/>
  <c r="F155" i="19"/>
  <c r="E155" i="19"/>
  <c r="D49" i="10" s="1"/>
  <c r="D155" i="19"/>
  <c r="K154" i="19"/>
  <c r="N154" i="19" s="1"/>
  <c r="O48" i="10" s="1"/>
  <c r="K153" i="19"/>
  <c r="N153" i="19" s="1"/>
  <c r="M48" i="10" s="1"/>
  <c r="F153" i="19"/>
  <c r="G152" i="19" s="1"/>
  <c r="K152" i="19"/>
  <c r="N152" i="19" s="1"/>
  <c r="K48" i="10" s="1"/>
  <c r="F152" i="19"/>
  <c r="E152" i="19"/>
  <c r="D48" i="10" s="1"/>
  <c r="D152" i="19"/>
  <c r="K151" i="19"/>
  <c r="K150" i="19"/>
  <c r="N150" i="19" s="1"/>
  <c r="M47" i="10" s="1"/>
  <c r="F150" i="19"/>
  <c r="G149" i="19" s="1"/>
  <c r="K149" i="19"/>
  <c r="N149" i="19" s="1"/>
  <c r="K47" i="10" s="1"/>
  <c r="F149" i="19"/>
  <c r="E149" i="19"/>
  <c r="D47" i="10" s="1"/>
  <c r="D149" i="19"/>
  <c r="K148" i="19"/>
  <c r="N148" i="19" s="1"/>
  <c r="O46" i="10" s="1"/>
  <c r="K147" i="19"/>
  <c r="N147" i="19" s="1"/>
  <c r="M46" i="10" s="1"/>
  <c r="F147" i="19"/>
  <c r="G146" i="19" s="1"/>
  <c r="K146" i="19"/>
  <c r="N146" i="19" s="1"/>
  <c r="K46" i="10" s="1"/>
  <c r="F146" i="19"/>
  <c r="E146" i="19"/>
  <c r="D46" i="10" s="1"/>
  <c r="D146" i="19"/>
  <c r="K145" i="19"/>
  <c r="N145" i="19" s="1"/>
  <c r="O45" i="10" s="1"/>
  <c r="K144" i="19"/>
  <c r="N144" i="19" s="1"/>
  <c r="M45" i="10" s="1"/>
  <c r="F144" i="19"/>
  <c r="G143" i="19" s="1"/>
  <c r="K143" i="19"/>
  <c r="N143" i="19" s="1"/>
  <c r="K45" i="10" s="1"/>
  <c r="F143" i="19"/>
  <c r="E143" i="19"/>
  <c r="D45" i="10" s="1"/>
  <c r="D143" i="19"/>
  <c r="K142" i="19"/>
  <c r="N142" i="19" s="1"/>
  <c r="O44" i="10" s="1"/>
  <c r="K141" i="19"/>
  <c r="N141" i="19" s="1"/>
  <c r="M44" i="10" s="1"/>
  <c r="F141" i="19"/>
  <c r="G140" i="19" s="1"/>
  <c r="K140" i="19"/>
  <c r="N140" i="19" s="1"/>
  <c r="K44" i="10" s="1"/>
  <c r="F140" i="19"/>
  <c r="E140" i="19"/>
  <c r="D44" i="10" s="1"/>
  <c r="D140" i="19"/>
  <c r="K139" i="19"/>
  <c r="K138" i="19"/>
  <c r="F138" i="19"/>
  <c r="G137" i="19" s="1"/>
  <c r="K137" i="19"/>
  <c r="N137" i="19" s="1"/>
  <c r="K43" i="10" s="1"/>
  <c r="F137" i="19"/>
  <c r="E137" i="19"/>
  <c r="D43" i="10" s="1"/>
  <c r="D137" i="19"/>
  <c r="K136" i="19"/>
  <c r="N136" i="19" s="1"/>
  <c r="O42" i="10" s="1"/>
  <c r="K135" i="19"/>
  <c r="N135" i="19" s="1"/>
  <c r="M42" i="10" s="1"/>
  <c r="F135" i="19"/>
  <c r="G134" i="19" s="1"/>
  <c r="K134" i="19"/>
  <c r="N134" i="19" s="1"/>
  <c r="K42" i="10" s="1"/>
  <c r="F134" i="19"/>
  <c r="E134" i="19"/>
  <c r="D42" i="10" s="1"/>
  <c r="D134" i="19"/>
  <c r="K133" i="19"/>
  <c r="N133" i="19" s="1"/>
  <c r="O41" i="10" s="1"/>
  <c r="K132" i="19"/>
  <c r="N132" i="19" s="1"/>
  <c r="M41" i="10" s="1"/>
  <c r="F132" i="19"/>
  <c r="G131" i="19" s="1"/>
  <c r="K131" i="19"/>
  <c r="N131" i="19" s="1"/>
  <c r="K41" i="10" s="1"/>
  <c r="F131" i="19"/>
  <c r="E131" i="19"/>
  <c r="D41" i="10" s="1"/>
  <c r="D131" i="19"/>
  <c r="K130" i="19"/>
  <c r="N130" i="19" s="1"/>
  <c r="O40" i="10" s="1"/>
  <c r="K129" i="19"/>
  <c r="N129" i="19" s="1"/>
  <c r="M40" i="10" s="1"/>
  <c r="F129" i="19"/>
  <c r="G128" i="19" s="1"/>
  <c r="K128" i="19"/>
  <c r="F128" i="19"/>
  <c r="E128" i="19"/>
  <c r="D40" i="10" s="1"/>
  <c r="D128" i="19"/>
  <c r="K127" i="19"/>
  <c r="N127" i="19" s="1"/>
  <c r="O39" i="10" s="1"/>
  <c r="K126" i="19"/>
  <c r="N126" i="19" s="1"/>
  <c r="M39" i="10" s="1"/>
  <c r="F126" i="19"/>
  <c r="G125" i="19" s="1"/>
  <c r="K125" i="19"/>
  <c r="N125" i="19" s="1"/>
  <c r="K39" i="10" s="1"/>
  <c r="F125" i="19"/>
  <c r="E125" i="19"/>
  <c r="D39" i="10" s="1"/>
  <c r="D125" i="19"/>
  <c r="K124" i="19"/>
  <c r="N124" i="19" s="1"/>
  <c r="O38" i="10" s="1"/>
  <c r="K123" i="19"/>
  <c r="N123" i="19" s="1"/>
  <c r="M38" i="10" s="1"/>
  <c r="F123" i="19"/>
  <c r="G122" i="19" s="1"/>
  <c r="K122" i="19"/>
  <c r="N122" i="19" s="1"/>
  <c r="K38" i="10" s="1"/>
  <c r="F122" i="19"/>
  <c r="E122" i="19"/>
  <c r="D38" i="10" s="1"/>
  <c r="D122" i="19"/>
  <c r="K121" i="19"/>
  <c r="N121" i="19" s="1"/>
  <c r="O37" i="10" s="1"/>
  <c r="K120" i="19"/>
  <c r="N120" i="19" s="1"/>
  <c r="M37" i="10" s="1"/>
  <c r="F120" i="19"/>
  <c r="G119" i="19" s="1"/>
  <c r="K119" i="19"/>
  <c r="N119" i="19" s="1"/>
  <c r="K37" i="10" s="1"/>
  <c r="F119" i="19"/>
  <c r="E119" i="19"/>
  <c r="D37" i="10" s="1"/>
  <c r="D119" i="19"/>
  <c r="K118" i="19"/>
  <c r="N118" i="19" s="1"/>
  <c r="O36" i="10" s="1"/>
  <c r="K117" i="19"/>
  <c r="N117" i="19" s="1"/>
  <c r="M36" i="10" s="1"/>
  <c r="F117" i="19"/>
  <c r="G116" i="19" s="1"/>
  <c r="K116" i="19"/>
  <c r="F116" i="19"/>
  <c r="E116" i="19"/>
  <c r="D36" i="10" s="1"/>
  <c r="D116" i="19"/>
  <c r="K115" i="19"/>
  <c r="N115" i="19" s="1"/>
  <c r="O35" i="10" s="1"/>
  <c r="K114" i="19"/>
  <c r="N114" i="19" s="1"/>
  <c r="M35" i="10" s="1"/>
  <c r="F114" i="19"/>
  <c r="G113" i="19" s="1"/>
  <c r="K113" i="19"/>
  <c r="N113" i="19" s="1"/>
  <c r="K35" i="10" s="1"/>
  <c r="F113" i="19"/>
  <c r="E113" i="19"/>
  <c r="D35" i="10" s="1"/>
  <c r="D113" i="19"/>
  <c r="K112" i="19"/>
  <c r="N112" i="19" s="1"/>
  <c r="O34" i="10" s="1"/>
  <c r="K111" i="19"/>
  <c r="N111" i="19" s="1"/>
  <c r="M34" i="10" s="1"/>
  <c r="F111" i="19"/>
  <c r="G110" i="19" s="1"/>
  <c r="K110" i="19"/>
  <c r="N110" i="19" s="1"/>
  <c r="K34" i="10" s="1"/>
  <c r="F110" i="19"/>
  <c r="E110" i="19"/>
  <c r="D34" i="10" s="1"/>
  <c r="D110" i="19"/>
  <c r="K109" i="19"/>
  <c r="N109" i="19" s="1"/>
  <c r="O33" i="10" s="1"/>
  <c r="K108" i="19"/>
  <c r="N108" i="19" s="1"/>
  <c r="M33" i="10" s="1"/>
  <c r="F108" i="19"/>
  <c r="G107" i="19" s="1"/>
  <c r="K107" i="19"/>
  <c r="N107" i="19" s="1"/>
  <c r="K33" i="10" s="1"/>
  <c r="F107" i="19"/>
  <c r="E107" i="19"/>
  <c r="D33" i="10" s="1"/>
  <c r="D107" i="19"/>
  <c r="K106" i="19"/>
  <c r="N106" i="19" s="1"/>
  <c r="O32" i="10" s="1"/>
  <c r="K105" i="19"/>
  <c r="N105" i="19" s="1"/>
  <c r="M32" i="10" s="1"/>
  <c r="F105" i="19"/>
  <c r="G104" i="19" s="1"/>
  <c r="K104" i="19"/>
  <c r="N104" i="19" s="1"/>
  <c r="K32" i="10" s="1"/>
  <c r="F104" i="19"/>
  <c r="E104" i="19"/>
  <c r="D32" i="10" s="1"/>
  <c r="D104" i="19"/>
  <c r="K103" i="19"/>
  <c r="K102" i="19"/>
  <c r="N102" i="19" s="1"/>
  <c r="M31" i="10" s="1"/>
  <c r="F102" i="19"/>
  <c r="G101" i="19" s="1"/>
  <c r="K101" i="19"/>
  <c r="N101" i="19" s="1"/>
  <c r="K31" i="10" s="1"/>
  <c r="F101" i="19"/>
  <c r="E101" i="19"/>
  <c r="D31" i="10" s="1"/>
  <c r="D101" i="19"/>
  <c r="K100" i="19"/>
  <c r="N100" i="19" s="1"/>
  <c r="O30" i="10" s="1"/>
  <c r="K99" i="19"/>
  <c r="N99" i="19" s="1"/>
  <c r="M30" i="10" s="1"/>
  <c r="F99" i="19"/>
  <c r="G98" i="19" s="1"/>
  <c r="K98" i="19"/>
  <c r="N98" i="19" s="1"/>
  <c r="K30" i="10" s="1"/>
  <c r="F98" i="19"/>
  <c r="E98" i="19"/>
  <c r="D30" i="10" s="1"/>
  <c r="D98" i="19"/>
  <c r="K97" i="19"/>
  <c r="N97" i="19" s="1"/>
  <c r="O29" i="10" s="1"/>
  <c r="K96" i="19"/>
  <c r="N96" i="19" s="1"/>
  <c r="M29" i="10" s="1"/>
  <c r="F96" i="19"/>
  <c r="G95" i="19" s="1"/>
  <c r="K95" i="19"/>
  <c r="N95" i="19" s="1"/>
  <c r="K29" i="10" s="1"/>
  <c r="F95" i="19"/>
  <c r="E95" i="19"/>
  <c r="D29" i="10" s="1"/>
  <c r="D95" i="19"/>
  <c r="K94" i="19"/>
  <c r="N94" i="19" s="1"/>
  <c r="O28" i="10" s="1"/>
  <c r="K93" i="19"/>
  <c r="N93" i="19" s="1"/>
  <c r="M28" i="10" s="1"/>
  <c r="F93" i="19"/>
  <c r="G92" i="19" s="1"/>
  <c r="K92" i="19"/>
  <c r="N92" i="19" s="1"/>
  <c r="K28" i="10" s="1"/>
  <c r="F92" i="19"/>
  <c r="E92" i="19"/>
  <c r="D28" i="10" s="1"/>
  <c r="D92" i="19"/>
  <c r="K91" i="19"/>
  <c r="K90" i="19"/>
  <c r="F90" i="19"/>
  <c r="G89" i="19" s="1"/>
  <c r="K89" i="19"/>
  <c r="N89" i="19" s="1"/>
  <c r="K27" i="10" s="1"/>
  <c r="F89" i="19"/>
  <c r="E89" i="19"/>
  <c r="D27" i="10" s="1"/>
  <c r="D89" i="19"/>
  <c r="K88" i="19"/>
  <c r="N88" i="19" s="1"/>
  <c r="O26" i="10" s="1"/>
  <c r="K87" i="19"/>
  <c r="N87" i="19" s="1"/>
  <c r="M26" i="10" s="1"/>
  <c r="F87" i="19"/>
  <c r="G86" i="19" s="1"/>
  <c r="K86" i="19"/>
  <c r="N86" i="19" s="1"/>
  <c r="K26" i="10" s="1"/>
  <c r="F86" i="19"/>
  <c r="E86" i="19"/>
  <c r="D26" i="10" s="1"/>
  <c r="D86" i="19"/>
  <c r="K85" i="19"/>
  <c r="N85" i="19" s="1"/>
  <c r="O25" i="10" s="1"/>
  <c r="K84" i="19"/>
  <c r="N84" i="19" s="1"/>
  <c r="M25" i="10" s="1"/>
  <c r="F84" i="19"/>
  <c r="G83" i="19" s="1"/>
  <c r="K83" i="19"/>
  <c r="N83" i="19" s="1"/>
  <c r="K25" i="10" s="1"/>
  <c r="F83" i="19"/>
  <c r="E83" i="19"/>
  <c r="D25" i="10" s="1"/>
  <c r="D83" i="19"/>
  <c r="K82" i="19"/>
  <c r="N82" i="19" s="1"/>
  <c r="O24" i="10" s="1"/>
  <c r="K81" i="19"/>
  <c r="N81" i="19" s="1"/>
  <c r="M24" i="10" s="1"/>
  <c r="F81" i="19"/>
  <c r="G80" i="19" s="1"/>
  <c r="K80" i="19"/>
  <c r="F80" i="19"/>
  <c r="E80" i="19"/>
  <c r="D24" i="10" s="1"/>
  <c r="D80" i="19"/>
  <c r="K79" i="19"/>
  <c r="N79" i="19" s="1"/>
  <c r="O23" i="10" s="1"/>
  <c r="K78" i="19"/>
  <c r="N78" i="19" s="1"/>
  <c r="M23" i="10" s="1"/>
  <c r="F78" i="19"/>
  <c r="G77" i="19" s="1"/>
  <c r="K77" i="19"/>
  <c r="N77" i="19" s="1"/>
  <c r="K23" i="10" s="1"/>
  <c r="F77" i="19"/>
  <c r="E77" i="19"/>
  <c r="D23" i="10" s="1"/>
  <c r="D77" i="19"/>
  <c r="K76" i="19"/>
  <c r="N76" i="19" s="1"/>
  <c r="O22" i="10" s="1"/>
  <c r="K75" i="19"/>
  <c r="N75" i="19" s="1"/>
  <c r="M22" i="10" s="1"/>
  <c r="F75" i="19"/>
  <c r="G74" i="19" s="1"/>
  <c r="K74" i="19"/>
  <c r="N74" i="19" s="1"/>
  <c r="K22" i="10" s="1"/>
  <c r="F74" i="19"/>
  <c r="E74" i="19"/>
  <c r="D22" i="10" s="1"/>
  <c r="D74" i="19"/>
  <c r="K73" i="19"/>
  <c r="N73" i="19" s="1"/>
  <c r="O21" i="10" s="1"/>
  <c r="K72" i="19"/>
  <c r="N72" i="19" s="1"/>
  <c r="M21" i="10" s="1"/>
  <c r="F72" i="19"/>
  <c r="G71" i="19" s="1"/>
  <c r="K71" i="19"/>
  <c r="N71" i="19" s="1"/>
  <c r="K21" i="10" s="1"/>
  <c r="F71" i="19"/>
  <c r="E71" i="19"/>
  <c r="D21" i="10" s="1"/>
  <c r="D71" i="19"/>
  <c r="K70" i="19"/>
  <c r="N70" i="19" s="1"/>
  <c r="O20" i="10" s="1"/>
  <c r="K69" i="19"/>
  <c r="N69" i="19" s="1"/>
  <c r="M20" i="10" s="1"/>
  <c r="F69" i="19"/>
  <c r="G68" i="19" s="1"/>
  <c r="K68" i="19"/>
  <c r="F68" i="19"/>
  <c r="E68" i="19"/>
  <c r="D20" i="10" s="1"/>
  <c r="D68" i="19"/>
  <c r="K67" i="19"/>
  <c r="N67" i="19" s="1"/>
  <c r="O19" i="10" s="1"/>
  <c r="K66" i="19"/>
  <c r="N66" i="19" s="1"/>
  <c r="M19" i="10" s="1"/>
  <c r="F66" i="19"/>
  <c r="G65" i="19" s="1"/>
  <c r="K65" i="19"/>
  <c r="N65" i="19" s="1"/>
  <c r="K19" i="10" s="1"/>
  <c r="F65" i="19"/>
  <c r="E65" i="19"/>
  <c r="D19" i="10" s="1"/>
  <c r="D65" i="19"/>
  <c r="K64" i="19"/>
  <c r="N64" i="19" s="1"/>
  <c r="O18" i="10" s="1"/>
  <c r="K63" i="19"/>
  <c r="N63" i="19" s="1"/>
  <c r="M18" i="10" s="1"/>
  <c r="F63" i="19"/>
  <c r="G62" i="19" s="1"/>
  <c r="K62" i="19"/>
  <c r="N62" i="19" s="1"/>
  <c r="K18" i="10" s="1"/>
  <c r="F62" i="19"/>
  <c r="E62" i="19"/>
  <c r="D18" i="10" s="1"/>
  <c r="D62" i="19"/>
  <c r="K61" i="19"/>
  <c r="N61" i="19" s="1"/>
  <c r="O17" i="10" s="1"/>
  <c r="K60" i="19"/>
  <c r="N60" i="19" s="1"/>
  <c r="M17" i="10" s="1"/>
  <c r="F60" i="19"/>
  <c r="G59" i="19" s="1"/>
  <c r="K59" i="19"/>
  <c r="N59" i="19" s="1"/>
  <c r="K17" i="10" s="1"/>
  <c r="F59" i="19"/>
  <c r="E59" i="19"/>
  <c r="D17" i="10" s="1"/>
  <c r="D59" i="19"/>
  <c r="K58" i="19"/>
  <c r="N58" i="19" s="1"/>
  <c r="O16" i="10" s="1"/>
  <c r="K57" i="19"/>
  <c r="N57" i="19" s="1"/>
  <c r="M16" i="10" s="1"/>
  <c r="F57" i="19"/>
  <c r="G56" i="19" s="1"/>
  <c r="K56" i="19"/>
  <c r="N56" i="19" s="1"/>
  <c r="K16" i="10" s="1"/>
  <c r="F56" i="19"/>
  <c r="E56" i="19"/>
  <c r="D16" i="10" s="1"/>
  <c r="D56" i="19"/>
  <c r="K55" i="19"/>
  <c r="K54" i="19"/>
  <c r="N54" i="19" s="1"/>
  <c r="M15" i="10" s="1"/>
  <c r="F54" i="19"/>
  <c r="G53" i="19" s="1"/>
  <c r="K53" i="19"/>
  <c r="N53" i="19" s="1"/>
  <c r="K15" i="10" s="1"/>
  <c r="F53" i="19"/>
  <c r="E53" i="19"/>
  <c r="D15" i="10" s="1"/>
  <c r="D53" i="19"/>
  <c r="K52" i="19"/>
  <c r="N52" i="19" s="1"/>
  <c r="O14" i="10" s="1"/>
  <c r="K51" i="19"/>
  <c r="N51" i="19" s="1"/>
  <c r="M14" i="10" s="1"/>
  <c r="F51" i="19"/>
  <c r="G50" i="19" s="1"/>
  <c r="K50" i="19"/>
  <c r="N50" i="19" s="1"/>
  <c r="K14" i="10" s="1"/>
  <c r="F50" i="19"/>
  <c r="E50" i="19"/>
  <c r="D14" i="10" s="1"/>
  <c r="D50" i="19"/>
  <c r="K49" i="19"/>
  <c r="N49" i="19" s="1"/>
  <c r="O13" i="10" s="1"/>
  <c r="K48" i="19"/>
  <c r="N48" i="19" s="1"/>
  <c r="M13" i="10" s="1"/>
  <c r="F48" i="19"/>
  <c r="G47" i="19" s="1"/>
  <c r="K47" i="19"/>
  <c r="N47" i="19" s="1"/>
  <c r="K13" i="10" s="1"/>
  <c r="F47" i="19"/>
  <c r="E47" i="19"/>
  <c r="D13" i="10" s="1"/>
  <c r="D47" i="19"/>
  <c r="K46" i="19"/>
  <c r="N46" i="19" s="1"/>
  <c r="O12" i="10" s="1"/>
  <c r="K45" i="19"/>
  <c r="N45" i="19" s="1"/>
  <c r="M12" i="10" s="1"/>
  <c r="F45" i="19"/>
  <c r="G44" i="19" s="1"/>
  <c r="K44" i="19"/>
  <c r="N44" i="19" s="1"/>
  <c r="K12" i="10" s="1"/>
  <c r="F44" i="19"/>
  <c r="E44" i="19"/>
  <c r="D12" i="10" s="1"/>
  <c r="D44" i="19"/>
  <c r="K43" i="19"/>
  <c r="K42" i="19"/>
  <c r="F42" i="19"/>
  <c r="G41" i="19" s="1"/>
  <c r="K41" i="19"/>
  <c r="N41" i="19" s="1"/>
  <c r="K11" i="10" s="1"/>
  <c r="F41" i="19"/>
  <c r="E41" i="19"/>
  <c r="D11" i="10" s="1"/>
  <c r="D41" i="19"/>
  <c r="K40" i="19"/>
  <c r="N40" i="19" s="1"/>
  <c r="O10" i="10" s="1"/>
  <c r="K39" i="19"/>
  <c r="N39" i="19" s="1"/>
  <c r="M10" i="10" s="1"/>
  <c r="F39" i="19"/>
  <c r="G38" i="19" s="1"/>
  <c r="K38" i="19"/>
  <c r="N38" i="19" s="1"/>
  <c r="K10" i="10" s="1"/>
  <c r="F38" i="19"/>
  <c r="E38" i="19"/>
  <c r="D10" i="10" s="1"/>
  <c r="D38" i="19"/>
  <c r="K37" i="19"/>
  <c r="N37" i="19" s="1"/>
  <c r="O9" i="10" s="1"/>
  <c r="K36" i="19"/>
  <c r="N36" i="19" s="1"/>
  <c r="M9" i="10" s="1"/>
  <c r="F36" i="19"/>
  <c r="K35" i="19"/>
  <c r="N35" i="19" s="1"/>
  <c r="K9" i="10" s="1"/>
  <c r="F35" i="19"/>
  <c r="F41" i="21" s="1"/>
  <c r="E35" i="19"/>
  <c r="B41" i="21" s="1"/>
  <c r="D35" i="19"/>
  <c r="B42" i="21" s="1"/>
  <c r="K34" i="19"/>
  <c r="N34" i="19" s="1"/>
  <c r="O8" i="10" s="1"/>
  <c r="K33" i="19"/>
  <c r="N33" i="19" s="1"/>
  <c r="M8" i="10" s="1"/>
  <c r="F33" i="19"/>
  <c r="K32" i="19"/>
  <c r="F32" i="19"/>
  <c r="E32" i="19"/>
  <c r="B39" i="21" s="1"/>
  <c r="D32" i="19"/>
  <c r="B40" i="21" s="1"/>
  <c r="K31" i="19"/>
  <c r="N31" i="19" s="1"/>
  <c r="O7" i="10" s="1"/>
  <c r="K30" i="19"/>
  <c r="N30" i="19" s="1"/>
  <c r="M7" i="10" s="1"/>
  <c r="F30" i="19"/>
  <c r="G29" i="19" s="1"/>
  <c r="K29" i="19"/>
  <c r="N29" i="19" s="1"/>
  <c r="K7" i="10" s="1"/>
  <c r="F29" i="19"/>
  <c r="F37" i="21" s="1"/>
  <c r="E29" i="19"/>
  <c r="B37" i="21" s="1"/>
  <c r="D29" i="19"/>
  <c r="B38" i="21" s="1"/>
  <c r="K28" i="19"/>
  <c r="N28" i="19" s="1"/>
  <c r="O6" i="10" s="1"/>
  <c r="K27" i="19"/>
  <c r="N27" i="19" s="1"/>
  <c r="M6" i="10" s="1"/>
  <c r="F27" i="19"/>
  <c r="K26" i="19"/>
  <c r="N26" i="19" s="1"/>
  <c r="K6" i="10" s="1"/>
  <c r="F26" i="19"/>
  <c r="F35" i="21" s="1"/>
  <c r="E26" i="19"/>
  <c r="B35" i="21" s="1"/>
  <c r="D26" i="19"/>
  <c r="B36" i="21" s="1"/>
  <c r="K25" i="19"/>
  <c r="N25" i="19" s="1"/>
  <c r="O5" i="10" s="1"/>
  <c r="K24" i="19"/>
  <c r="N24" i="19" s="1"/>
  <c r="M5" i="10" s="1"/>
  <c r="F24" i="19"/>
  <c r="K23" i="19"/>
  <c r="N23" i="19" s="1"/>
  <c r="K5" i="10" s="1"/>
  <c r="F23" i="19"/>
  <c r="F33" i="21" s="1"/>
  <c r="E23" i="19"/>
  <c r="B33" i="21" s="1"/>
  <c r="D23" i="19"/>
  <c r="B34" i="21" s="1"/>
  <c r="K22" i="19"/>
  <c r="N22" i="19" s="1"/>
  <c r="O4" i="10" s="1"/>
  <c r="K21" i="19"/>
  <c r="N21" i="19" s="1"/>
  <c r="M4" i="10" s="1"/>
  <c r="F21" i="19"/>
  <c r="K20" i="19"/>
  <c r="F20" i="19"/>
  <c r="F31" i="21" s="1"/>
  <c r="D4" i="10"/>
  <c r="D20" i="19"/>
  <c r="B32" i="21" s="1"/>
  <c r="K19" i="19"/>
  <c r="N19" i="19" s="1"/>
  <c r="O3" i="10" s="1"/>
  <c r="K18" i="19"/>
  <c r="N18" i="19" s="1"/>
  <c r="M3" i="10" s="1"/>
  <c r="F18" i="19"/>
  <c r="K17" i="19"/>
  <c r="N17" i="19" s="1"/>
  <c r="K3" i="10" s="1"/>
  <c r="F17" i="19"/>
  <c r="F29" i="21" s="1"/>
  <c r="D3" i="10"/>
  <c r="D17" i="19"/>
  <c r="B30" i="21" s="1"/>
  <c r="K16" i="19"/>
  <c r="N16" i="19" s="1"/>
  <c r="O2" i="10" s="1"/>
  <c r="K15" i="19"/>
  <c r="N15" i="19" s="1"/>
  <c r="M2" i="10" s="1"/>
  <c r="H2" i="10"/>
  <c r="K14" i="19"/>
  <c r="N14" i="19" s="1"/>
  <c r="K2" i="10" s="1"/>
  <c r="D2" i="10"/>
  <c r="C2" i="10"/>
  <c r="A1" i="19"/>
  <c r="N157" i="10"/>
  <c r="N151" i="10"/>
  <c r="L151" i="10"/>
  <c r="J151" i="10"/>
  <c r="I151" i="10"/>
  <c r="N150" i="10"/>
  <c r="L150" i="10"/>
  <c r="J150" i="10"/>
  <c r="I150" i="10"/>
  <c r="N149" i="10"/>
  <c r="L149" i="10"/>
  <c r="J149" i="10"/>
  <c r="I149" i="10"/>
  <c r="N148" i="10"/>
  <c r="L148" i="10"/>
  <c r="J148" i="10"/>
  <c r="I148" i="10"/>
  <c r="N147" i="10"/>
  <c r="L147" i="10"/>
  <c r="J147" i="10"/>
  <c r="I147" i="10"/>
  <c r="N146" i="10"/>
  <c r="L146" i="10"/>
  <c r="J146" i="10"/>
  <c r="I146" i="10"/>
  <c r="N145" i="10"/>
  <c r="L145" i="10"/>
  <c r="J145" i="10"/>
  <c r="I145" i="10"/>
  <c r="N144" i="10"/>
  <c r="L144" i="10"/>
  <c r="J144" i="10"/>
  <c r="I144" i="10"/>
  <c r="N143" i="10"/>
  <c r="L143" i="10"/>
  <c r="J143" i="10"/>
  <c r="I143" i="10"/>
  <c r="N142" i="10"/>
  <c r="L142" i="10"/>
  <c r="J142" i="10"/>
  <c r="I142" i="10"/>
  <c r="N141" i="10"/>
  <c r="L141" i="10"/>
  <c r="J141" i="10"/>
  <c r="I141" i="10"/>
  <c r="N140" i="10"/>
  <c r="L140" i="10"/>
  <c r="J140" i="10"/>
  <c r="I140" i="10"/>
  <c r="N139" i="10"/>
  <c r="L139" i="10"/>
  <c r="J139" i="10"/>
  <c r="I139" i="10"/>
  <c r="N138" i="10"/>
  <c r="L138" i="10"/>
  <c r="J138" i="10"/>
  <c r="I138" i="10"/>
  <c r="N137" i="10"/>
  <c r="L137" i="10"/>
  <c r="J137" i="10"/>
  <c r="I137" i="10"/>
  <c r="N136" i="10"/>
  <c r="L136" i="10"/>
  <c r="J136" i="10"/>
  <c r="I136" i="10"/>
  <c r="N135" i="10"/>
  <c r="L135" i="10"/>
  <c r="J135" i="10"/>
  <c r="I135" i="10"/>
  <c r="N134" i="10"/>
  <c r="L134" i="10"/>
  <c r="J134" i="10"/>
  <c r="I134" i="10"/>
  <c r="N133" i="10"/>
  <c r="L133" i="10"/>
  <c r="J133" i="10"/>
  <c r="I133" i="10"/>
  <c r="N132" i="10"/>
  <c r="L132" i="10"/>
  <c r="J132" i="10"/>
  <c r="I132" i="10"/>
  <c r="N131" i="10"/>
  <c r="L131" i="10"/>
  <c r="J131" i="10"/>
  <c r="I131" i="10"/>
  <c r="N130" i="10"/>
  <c r="L130" i="10"/>
  <c r="J130" i="10"/>
  <c r="I130" i="10"/>
  <c r="N129" i="10"/>
  <c r="L129" i="10"/>
  <c r="J129" i="10"/>
  <c r="I129" i="10"/>
  <c r="N128" i="10"/>
  <c r="L128" i="10"/>
  <c r="J128" i="10"/>
  <c r="I128" i="10"/>
  <c r="N127" i="10"/>
  <c r="L127" i="10"/>
  <c r="J127" i="10"/>
  <c r="I127" i="10"/>
  <c r="N126" i="10"/>
  <c r="L126" i="10"/>
  <c r="J126" i="10"/>
  <c r="I126" i="10"/>
  <c r="N125" i="10"/>
  <c r="L125" i="10"/>
  <c r="J125" i="10"/>
  <c r="I125" i="10"/>
  <c r="N124" i="10"/>
  <c r="L124" i="10"/>
  <c r="J124" i="10"/>
  <c r="I124" i="10"/>
  <c r="N123" i="10"/>
  <c r="L123" i="10"/>
  <c r="J123" i="10"/>
  <c r="I123" i="10"/>
  <c r="N122" i="10"/>
  <c r="L122" i="10"/>
  <c r="J122" i="10"/>
  <c r="I122" i="10"/>
  <c r="N121" i="10"/>
  <c r="L121" i="10"/>
  <c r="J121" i="10"/>
  <c r="I121" i="10"/>
  <c r="N120" i="10"/>
  <c r="L120" i="10"/>
  <c r="J120" i="10"/>
  <c r="I120" i="10"/>
  <c r="N119" i="10"/>
  <c r="L119" i="10"/>
  <c r="J119" i="10"/>
  <c r="I119" i="10"/>
  <c r="N118" i="10"/>
  <c r="L118" i="10"/>
  <c r="J118" i="10"/>
  <c r="I118" i="10"/>
  <c r="N117" i="10"/>
  <c r="L117" i="10"/>
  <c r="J117" i="10"/>
  <c r="I117" i="10"/>
  <c r="N116" i="10"/>
  <c r="L116" i="10"/>
  <c r="J116" i="10"/>
  <c r="I116" i="10"/>
  <c r="N115" i="10"/>
  <c r="L115" i="10"/>
  <c r="J115" i="10"/>
  <c r="I115" i="10"/>
  <c r="N114" i="10"/>
  <c r="L114" i="10"/>
  <c r="J114" i="10"/>
  <c r="I114" i="10"/>
  <c r="N113" i="10"/>
  <c r="L113" i="10"/>
  <c r="J113" i="10"/>
  <c r="I113" i="10"/>
  <c r="N112" i="10"/>
  <c r="L112" i="10"/>
  <c r="J112" i="10"/>
  <c r="I112" i="10"/>
  <c r="N111" i="10"/>
  <c r="L111" i="10"/>
  <c r="J111" i="10"/>
  <c r="I111" i="10"/>
  <c r="N110" i="10"/>
  <c r="L110" i="10"/>
  <c r="J110" i="10"/>
  <c r="I110" i="10"/>
  <c r="N109" i="10"/>
  <c r="L109" i="10"/>
  <c r="J109" i="10"/>
  <c r="I109" i="10"/>
  <c r="N108" i="10"/>
  <c r="L108" i="10"/>
  <c r="J108" i="10"/>
  <c r="I108" i="10"/>
  <c r="N107" i="10"/>
  <c r="L107" i="10"/>
  <c r="J107" i="10"/>
  <c r="I107" i="10"/>
  <c r="N106" i="10"/>
  <c r="L106" i="10"/>
  <c r="J106" i="10"/>
  <c r="I106" i="10"/>
  <c r="N105" i="10"/>
  <c r="L105" i="10"/>
  <c r="J105" i="10"/>
  <c r="I105" i="10"/>
  <c r="N104" i="10"/>
  <c r="L104" i="10"/>
  <c r="J104" i="10"/>
  <c r="I104" i="10"/>
  <c r="N103" i="10"/>
  <c r="L103" i="10"/>
  <c r="J103" i="10"/>
  <c r="I103" i="10"/>
  <c r="N102" i="10"/>
  <c r="L102" i="10"/>
  <c r="J102" i="10"/>
  <c r="I102" i="10"/>
  <c r="N101" i="10"/>
  <c r="L101" i="10"/>
  <c r="J101" i="10"/>
  <c r="I101" i="10"/>
  <c r="N100" i="10"/>
  <c r="L100" i="10"/>
  <c r="J100" i="10"/>
  <c r="I100" i="10"/>
  <c r="N99" i="10"/>
  <c r="L99" i="10"/>
  <c r="J99" i="10"/>
  <c r="I99" i="10"/>
  <c r="N98" i="10"/>
  <c r="L98" i="10"/>
  <c r="J98" i="10"/>
  <c r="I98" i="10"/>
  <c r="N97" i="10"/>
  <c r="L97" i="10"/>
  <c r="J97" i="10"/>
  <c r="I97" i="10"/>
  <c r="N96" i="10"/>
  <c r="L96" i="10"/>
  <c r="J96" i="10"/>
  <c r="I96" i="10"/>
  <c r="N95" i="10"/>
  <c r="L95" i="10"/>
  <c r="J95" i="10"/>
  <c r="I95" i="10"/>
  <c r="N94" i="10"/>
  <c r="L94" i="10"/>
  <c r="J94" i="10"/>
  <c r="I94" i="10"/>
  <c r="N93" i="10"/>
  <c r="L93" i="10"/>
  <c r="J93" i="10"/>
  <c r="I93" i="10"/>
  <c r="N92" i="10"/>
  <c r="L92" i="10"/>
  <c r="J92" i="10"/>
  <c r="I92" i="10"/>
  <c r="N91" i="10"/>
  <c r="L91" i="10"/>
  <c r="J91" i="10"/>
  <c r="I91" i="10"/>
  <c r="N90" i="10"/>
  <c r="L90" i="10"/>
  <c r="J90" i="10"/>
  <c r="I90" i="10"/>
  <c r="N89" i="10"/>
  <c r="L89" i="10"/>
  <c r="J89" i="10"/>
  <c r="I89" i="10"/>
  <c r="N88" i="10"/>
  <c r="L88" i="10"/>
  <c r="J88" i="10"/>
  <c r="I88" i="10"/>
  <c r="N87" i="10"/>
  <c r="L87" i="10"/>
  <c r="J87" i="10"/>
  <c r="I87" i="10"/>
  <c r="N86" i="10"/>
  <c r="L86" i="10"/>
  <c r="J86" i="10"/>
  <c r="I86" i="10"/>
  <c r="N85" i="10"/>
  <c r="L85" i="10"/>
  <c r="J85" i="10"/>
  <c r="I85" i="10"/>
  <c r="N84" i="10"/>
  <c r="L84" i="10"/>
  <c r="J84" i="10"/>
  <c r="I84" i="10"/>
  <c r="N83" i="10"/>
  <c r="L83" i="10"/>
  <c r="J83" i="10"/>
  <c r="I83" i="10"/>
  <c r="N82" i="10"/>
  <c r="L82" i="10"/>
  <c r="J82" i="10"/>
  <c r="I82" i="10"/>
  <c r="N81" i="10"/>
  <c r="L81" i="10"/>
  <c r="J81" i="10"/>
  <c r="I81" i="10"/>
  <c r="N80" i="10"/>
  <c r="L80" i="10"/>
  <c r="J80" i="10"/>
  <c r="I80" i="10"/>
  <c r="N79" i="10"/>
  <c r="L79" i="10"/>
  <c r="J79" i="10"/>
  <c r="I79" i="10"/>
  <c r="N78" i="10"/>
  <c r="L78" i="10"/>
  <c r="J78" i="10"/>
  <c r="I78" i="10"/>
  <c r="N77" i="10"/>
  <c r="L77" i="10"/>
  <c r="J77" i="10"/>
  <c r="I77" i="10"/>
  <c r="N76" i="10"/>
  <c r="L76" i="10"/>
  <c r="J76" i="10"/>
  <c r="I76" i="10"/>
  <c r="N75" i="10"/>
  <c r="L75" i="10"/>
  <c r="J75" i="10"/>
  <c r="I75" i="10"/>
  <c r="N74" i="10"/>
  <c r="L74" i="10"/>
  <c r="J74" i="10"/>
  <c r="I74" i="10"/>
  <c r="N73" i="10"/>
  <c r="L73" i="10"/>
  <c r="J73" i="10"/>
  <c r="I73" i="10"/>
  <c r="N72" i="10"/>
  <c r="L72" i="10"/>
  <c r="J72" i="10"/>
  <c r="I72" i="10"/>
  <c r="N71" i="10"/>
  <c r="L71" i="10"/>
  <c r="J71" i="10"/>
  <c r="I71" i="10"/>
  <c r="N70" i="10"/>
  <c r="L70" i="10"/>
  <c r="J70" i="10"/>
  <c r="I70" i="10"/>
  <c r="N69" i="10"/>
  <c r="L69" i="10"/>
  <c r="J69" i="10"/>
  <c r="I69" i="10"/>
  <c r="N68" i="10"/>
  <c r="L68" i="10"/>
  <c r="J68" i="10"/>
  <c r="I68" i="10"/>
  <c r="N67" i="10"/>
  <c r="L67" i="10"/>
  <c r="J67" i="10"/>
  <c r="I67" i="10"/>
  <c r="N66" i="10"/>
  <c r="L66" i="10"/>
  <c r="J66" i="10"/>
  <c r="I66" i="10"/>
  <c r="N65" i="10"/>
  <c r="L65" i="10"/>
  <c r="J65" i="10"/>
  <c r="I65" i="10"/>
  <c r="N64" i="10"/>
  <c r="L64" i="10"/>
  <c r="J64" i="10"/>
  <c r="I64" i="10"/>
  <c r="N63" i="10"/>
  <c r="L63" i="10"/>
  <c r="J63" i="10"/>
  <c r="I63" i="10"/>
  <c r="N62" i="10"/>
  <c r="L62" i="10"/>
  <c r="J62" i="10"/>
  <c r="I62" i="10"/>
  <c r="N61" i="10"/>
  <c r="L61" i="10"/>
  <c r="J61" i="10"/>
  <c r="I61" i="10"/>
  <c r="N60" i="10"/>
  <c r="L60" i="10"/>
  <c r="J60" i="10"/>
  <c r="I60" i="10"/>
  <c r="N59" i="10"/>
  <c r="L59" i="10"/>
  <c r="J59" i="10"/>
  <c r="I59" i="10"/>
  <c r="N58" i="10"/>
  <c r="L58" i="10"/>
  <c r="J58" i="10"/>
  <c r="I58" i="10"/>
  <c r="N57" i="10"/>
  <c r="L57" i="10"/>
  <c r="J57" i="10"/>
  <c r="I57" i="10"/>
  <c r="N56" i="10"/>
  <c r="L56" i="10"/>
  <c r="J56" i="10"/>
  <c r="I56" i="10"/>
  <c r="N55" i="10"/>
  <c r="L55" i="10"/>
  <c r="J55" i="10"/>
  <c r="I55" i="10"/>
  <c r="N54" i="10"/>
  <c r="L54" i="10"/>
  <c r="J54" i="10"/>
  <c r="I54" i="10"/>
  <c r="N53" i="10"/>
  <c r="L53" i="10"/>
  <c r="J53" i="10"/>
  <c r="I53" i="10"/>
  <c r="N52" i="10"/>
  <c r="L52" i="10"/>
  <c r="J52" i="10"/>
  <c r="I52" i="10"/>
  <c r="N51" i="10"/>
  <c r="L51" i="10"/>
  <c r="J51" i="10"/>
  <c r="I51" i="10"/>
  <c r="N50" i="10"/>
  <c r="L50" i="10"/>
  <c r="J50" i="10"/>
  <c r="I50" i="10"/>
  <c r="N49" i="10"/>
  <c r="L49" i="10"/>
  <c r="J49" i="10"/>
  <c r="I49" i="10"/>
  <c r="N48" i="10"/>
  <c r="L48" i="10"/>
  <c r="J48" i="10"/>
  <c r="I48" i="10"/>
  <c r="N47" i="10"/>
  <c r="L47" i="10"/>
  <c r="J47" i="10"/>
  <c r="I47" i="10"/>
  <c r="N46" i="10"/>
  <c r="L46" i="10"/>
  <c r="J46" i="10"/>
  <c r="I46" i="10"/>
  <c r="N45" i="10"/>
  <c r="L45" i="10"/>
  <c r="J45" i="10"/>
  <c r="I45" i="10"/>
  <c r="N44" i="10"/>
  <c r="L44" i="10"/>
  <c r="J44" i="10"/>
  <c r="I44" i="10"/>
  <c r="N43" i="10"/>
  <c r="L43" i="10"/>
  <c r="J43" i="10"/>
  <c r="I43" i="10"/>
  <c r="N42" i="10"/>
  <c r="L42" i="10"/>
  <c r="J42" i="10"/>
  <c r="I42" i="10"/>
  <c r="N41" i="10"/>
  <c r="L41" i="10"/>
  <c r="J41" i="10"/>
  <c r="I41" i="10"/>
  <c r="N40" i="10"/>
  <c r="L40" i="10"/>
  <c r="J40" i="10"/>
  <c r="I40" i="10"/>
  <c r="N39" i="10"/>
  <c r="L39" i="10"/>
  <c r="J39" i="10"/>
  <c r="I39" i="10"/>
  <c r="N38" i="10"/>
  <c r="L38" i="10"/>
  <c r="J38" i="10"/>
  <c r="I38" i="10"/>
  <c r="N37" i="10"/>
  <c r="L37" i="10"/>
  <c r="J37" i="10"/>
  <c r="I37" i="10"/>
  <c r="N36" i="10"/>
  <c r="L36" i="10"/>
  <c r="J36" i="10"/>
  <c r="I36" i="10"/>
  <c r="N35" i="10"/>
  <c r="L35" i="10"/>
  <c r="J35" i="10"/>
  <c r="I35" i="10"/>
  <c r="N34" i="10"/>
  <c r="L34" i="10"/>
  <c r="J34" i="10"/>
  <c r="I34" i="10"/>
  <c r="N33" i="10"/>
  <c r="L33" i="10"/>
  <c r="J33" i="10"/>
  <c r="I33" i="10"/>
  <c r="N32" i="10"/>
  <c r="L32" i="10"/>
  <c r="J32" i="10"/>
  <c r="I32" i="10"/>
  <c r="N31" i="10"/>
  <c r="L31" i="10"/>
  <c r="J31" i="10"/>
  <c r="I31" i="10"/>
  <c r="N30" i="10"/>
  <c r="L30" i="10"/>
  <c r="J30" i="10"/>
  <c r="I30" i="10"/>
  <c r="N29" i="10"/>
  <c r="L29" i="10"/>
  <c r="J29" i="10"/>
  <c r="I29" i="10"/>
  <c r="N28" i="10"/>
  <c r="L28" i="10"/>
  <c r="J28" i="10"/>
  <c r="I28" i="10"/>
  <c r="N27" i="10"/>
  <c r="L27" i="10"/>
  <c r="J27" i="10"/>
  <c r="I27" i="10"/>
  <c r="N26" i="10"/>
  <c r="L26" i="10"/>
  <c r="J26" i="10"/>
  <c r="I26" i="10"/>
  <c r="N25" i="10"/>
  <c r="L25" i="10"/>
  <c r="J25" i="10"/>
  <c r="I25" i="10"/>
  <c r="N24" i="10"/>
  <c r="L24" i="10"/>
  <c r="J24" i="10"/>
  <c r="I24" i="10"/>
  <c r="N23" i="10"/>
  <c r="L23" i="10"/>
  <c r="J23" i="10"/>
  <c r="I23" i="10"/>
  <c r="N22" i="10"/>
  <c r="L22" i="10"/>
  <c r="J22" i="10"/>
  <c r="I22" i="10"/>
  <c r="N21" i="10"/>
  <c r="L21" i="10"/>
  <c r="J21" i="10"/>
  <c r="I21" i="10"/>
  <c r="N20" i="10"/>
  <c r="L20" i="10"/>
  <c r="J20" i="10"/>
  <c r="I20" i="10"/>
  <c r="N19" i="10"/>
  <c r="L19" i="10"/>
  <c r="J19" i="10"/>
  <c r="I19" i="10"/>
  <c r="N18" i="10"/>
  <c r="L18" i="10"/>
  <c r="J18" i="10"/>
  <c r="I18" i="10"/>
  <c r="N17" i="10"/>
  <c r="L17" i="10"/>
  <c r="J17" i="10"/>
  <c r="I17" i="10"/>
  <c r="N16" i="10"/>
  <c r="L16" i="10"/>
  <c r="J16" i="10"/>
  <c r="I16" i="10"/>
  <c r="N15" i="10"/>
  <c r="L15" i="10"/>
  <c r="J15" i="10"/>
  <c r="I15" i="10"/>
  <c r="N14" i="10"/>
  <c r="L14" i="10"/>
  <c r="J14" i="10"/>
  <c r="I14" i="10"/>
  <c r="N13" i="10"/>
  <c r="L13" i="10"/>
  <c r="J13" i="10"/>
  <c r="I13" i="10"/>
  <c r="N12" i="10"/>
  <c r="L12" i="10"/>
  <c r="J12" i="10"/>
  <c r="I12" i="10"/>
  <c r="N11" i="10"/>
  <c r="L11" i="10"/>
  <c r="J11" i="10"/>
  <c r="I11" i="10"/>
  <c r="N10" i="10"/>
  <c r="L10" i="10"/>
  <c r="J10" i="10"/>
  <c r="I10" i="10"/>
  <c r="N9" i="10"/>
  <c r="L9" i="10"/>
  <c r="J9" i="10"/>
  <c r="I9" i="10"/>
  <c r="N8" i="10"/>
  <c r="L8" i="10"/>
  <c r="J8" i="10"/>
  <c r="I8" i="10"/>
  <c r="N7" i="10"/>
  <c r="L7" i="10"/>
  <c r="J7" i="10"/>
  <c r="I7" i="10"/>
  <c r="N6" i="10"/>
  <c r="L6" i="10"/>
  <c r="J6" i="10"/>
  <c r="I6" i="10"/>
  <c r="N5" i="10"/>
  <c r="L5" i="10"/>
  <c r="J5" i="10"/>
  <c r="I5" i="10"/>
  <c r="N4" i="10"/>
  <c r="L4" i="10"/>
  <c r="J4" i="10"/>
  <c r="I4" i="10"/>
  <c r="N3" i="10"/>
  <c r="L3" i="10"/>
  <c r="J3" i="10"/>
  <c r="I3" i="10"/>
  <c r="N2" i="10"/>
  <c r="L2" i="10"/>
  <c r="J2" i="10"/>
  <c r="I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H461" i="19"/>
  <c r="B151" i="10" s="1"/>
  <c r="H458" i="19"/>
  <c r="B150" i="10" s="1"/>
  <c r="H455" i="19"/>
  <c r="B149" i="10" s="1"/>
  <c r="N452" i="19"/>
  <c r="K148" i="10" s="1"/>
  <c r="H452" i="19"/>
  <c r="B148" i="10" s="1"/>
  <c r="H449" i="19"/>
  <c r="B147" i="10" s="1"/>
  <c r="H446" i="19"/>
  <c r="B146" i="10" s="1"/>
  <c r="H443" i="19"/>
  <c r="B145" i="10" s="1"/>
  <c r="H440" i="19"/>
  <c r="B144" i="10" s="1"/>
  <c r="N439" i="19"/>
  <c r="O143" i="10" s="1"/>
  <c r="H437" i="19"/>
  <c r="B143" i="10" s="1"/>
  <c r="H434" i="19"/>
  <c r="B142" i="10" s="1"/>
  <c r="H431" i="19"/>
  <c r="B141" i="10" s="1"/>
  <c r="H428" i="19"/>
  <c r="B140" i="10" s="1"/>
  <c r="N427" i="19"/>
  <c r="O139" i="10" s="1"/>
  <c r="N426" i="19"/>
  <c r="M139" i="10" s="1"/>
  <c r="H425" i="19"/>
  <c r="B139" i="10" s="1"/>
  <c r="H422" i="19"/>
  <c r="B138" i="10" s="1"/>
  <c r="H419" i="19"/>
  <c r="B137" i="10" s="1"/>
  <c r="N416" i="19"/>
  <c r="K136" i="10" s="1"/>
  <c r="H416" i="19"/>
  <c r="B136" i="10" s="1"/>
  <c r="H413" i="19"/>
  <c r="B135" i="10" s="1"/>
  <c r="H410" i="19"/>
  <c r="B134" i="10" s="1"/>
  <c r="H407" i="19"/>
  <c r="B133" i="10" s="1"/>
  <c r="N404" i="19"/>
  <c r="K132" i="10" s="1"/>
  <c r="H404" i="19"/>
  <c r="B132" i="10" s="1"/>
  <c r="H401" i="19"/>
  <c r="B131" i="10" s="1"/>
  <c r="H398" i="19"/>
  <c r="B130" i="10" s="1"/>
  <c r="H395" i="19"/>
  <c r="B129" i="10" s="1"/>
  <c r="H392" i="19"/>
  <c r="B128" i="10" s="1"/>
  <c r="N391" i="19"/>
  <c r="O127" i="10" s="1"/>
  <c r="H389" i="19"/>
  <c r="B127" i="10" s="1"/>
  <c r="H386" i="19"/>
  <c r="B126" i="10" s="1"/>
  <c r="H383" i="19"/>
  <c r="B125" i="10" s="1"/>
  <c r="H380" i="19"/>
  <c r="B124" i="10" s="1"/>
  <c r="N379" i="19"/>
  <c r="O123" i="10" s="1"/>
  <c r="N378" i="19"/>
  <c r="M123" i="10" s="1"/>
  <c r="H377" i="19"/>
  <c r="B123" i="10" s="1"/>
  <c r="H374" i="19"/>
  <c r="B122" i="10" s="1"/>
  <c r="H371" i="19"/>
  <c r="B121" i="10" s="1"/>
  <c r="N368" i="19"/>
  <c r="K120" i="10" s="1"/>
  <c r="H368" i="19"/>
  <c r="B120" i="10" s="1"/>
  <c r="H365" i="19"/>
  <c r="B119" i="10" s="1"/>
  <c r="H362" i="19"/>
  <c r="B118" i="10" s="1"/>
  <c r="H359" i="19"/>
  <c r="B117" i="10" s="1"/>
  <c r="N356" i="19"/>
  <c r="K116" i="10" s="1"/>
  <c r="H356" i="19"/>
  <c r="B116" i="10" s="1"/>
  <c r="H353" i="19"/>
  <c r="B115" i="10" s="1"/>
  <c r="H350" i="19"/>
  <c r="B114" i="10" s="1"/>
  <c r="H347" i="19"/>
  <c r="B113" i="10" s="1"/>
  <c r="H344" i="19"/>
  <c r="B112" i="10" s="1"/>
  <c r="N343" i="19"/>
  <c r="O111" i="10" s="1"/>
  <c r="H341" i="19"/>
  <c r="B111" i="10" s="1"/>
  <c r="H338" i="19"/>
  <c r="B110" i="10" s="1"/>
  <c r="H335" i="19"/>
  <c r="B109" i="10" s="1"/>
  <c r="H332" i="19"/>
  <c r="B108" i="10" s="1"/>
  <c r="N331" i="19"/>
  <c r="O107" i="10" s="1"/>
  <c r="N330" i="19"/>
  <c r="M107" i="10" s="1"/>
  <c r="H329" i="19"/>
  <c r="B107" i="10" s="1"/>
  <c r="H326" i="19"/>
  <c r="B106" i="10" s="1"/>
  <c r="H323" i="19"/>
  <c r="B105" i="10" s="1"/>
  <c r="N320" i="19"/>
  <c r="K104" i="10" s="1"/>
  <c r="H320" i="19"/>
  <c r="B104" i="10" s="1"/>
  <c r="H317" i="19"/>
  <c r="B103" i="10" s="1"/>
  <c r="H314" i="19"/>
  <c r="B102" i="10" s="1"/>
  <c r="H311" i="19"/>
  <c r="B101" i="10" s="1"/>
  <c r="N308" i="19"/>
  <c r="K100" i="10" s="1"/>
  <c r="H308" i="19"/>
  <c r="B100" i="10" s="1"/>
  <c r="H305" i="19"/>
  <c r="B99" i="10" s="1"/>
  <c r="H302" i="19"/>
  <c r="B98" i="10" s="1"/>
  <c r="H299" i="19"/>
  <c r="B97" i="10" s="1"/>
  <c r="H296" i="19"/>
  <c r="B96" i="10" s="1"/>
  <c r="N295" i="19"/>
  <c r="O95" i="10" s="1"/>
  <c r="H293" i="19"/>
  <c r="B95" i="10" s="1"/>
  <c r="H290" i="19"/>
  <c r="B94" i="10" s="1"/>
  <c r="H287" i="19"/>
  <c r="B93" i="10" s="1"/>
  <c r="H284" i="19"/>
  <c r="B92" i="10" s="1"/>
  <c r="N283" i="19"/>
  <c r="O91" i="10" s="1"/>
  <c r="N282" i="19"/>
  <c r="M91" i="10" s="1"/>
  <c r="H281" i="19"/>
  <c r="B91" i="10" s="1"/>
  <c r="H278" i="19"/>
  <c r="B90" i="10" s="1"/>
  <c r="H275" i="19"/>
  <c r="B89" i="10" s="1"/>
  <c r="N272" i="19"/>
  <c r="K88" i="10" s="1"/>
  <c r="H272" i="19"/>
  <c r="B88" i="10" s="1"/>
  <c r="H269" i="19"/>
  <c r="B87" i="10" s="1"/>
  <c r="H266" i="19"/>
  <c r="B86" i="10" s="1"/>
  <c r="H263" i="19"/>
  <c r="B85" i="10" s="1"/>
  <c r="N260" i="19"/>
  <c r="K84" i="10" s="1"/>
  <c r="H260" i="19"/>
  <c r="B84" i="10" s="1"/>
  <c r="H257" i="19"/>
  <c r="B83" i="10" s="1"/>
  <c r="H254" i="19"/>
  <c r="B82" i="10" s="1"/>
  <c r="H251" i="19"/>
  <c r="B81" i="10" s="1"/>
  <c r="H248" i="19"/>
  <c r="B80" i="10" s="1"/>
  <c r="N247" i="19"/>
  <c r="O79" i="10" s="1"/>
  <c r="H245" i="19"/>
  <c r="B79" i="10" s="1"/>
  <c r="H242" i="19"/>
  <c r="B78" i="10" s="1"/>
  <c r="H239" i="19"/>
  <c r="B77" i="10" s="1"/>
  <c r="H236" i="19"/>
  <c r="B76" i="10" s="1"/>
  <c r="N235" i="19"/>
  <c r="O75" i="10" s="1"/>
  <c r="N234" i="19"/>
  <c r="M75" i="10" s="1"/>
  <c r="H233" i="19"/>
  <c r="B75" i="10" s="1"/>
  <c r="H230" i="19"/>
  <c r="B74" i="10" s="1"/>
  <c r="H227" i="19"/>
  <c r="B73" i="10" s="1"/>
  <c r="N224" i="19"/>
  <c r="K72" i="10" s="1"/>
  <c r="H224" i="19"/>
  <c r="B72" i="10" s="1"/>
  <c r="H221" i="19"/>
  <c r="B71" i="10" s="1"/>
  <c r="H218" i="19"/>
  <c r="B70" i="10" s="1"/>
  <c r="H215" i="19"/>
  <c r="B69" i="10" s="1"/>
  <c r="N212" i="19"/>
  <c r="K68" i="10" s="1"/>
  <c r="H212" i="19"/>
  <c r="B68" i="10" s="1"/>
  <c r="H209" i="19"/>
  <c r="B67" i="10" s="1"/>
  <c r="H206" i="19"/>
  <c r="B66" i="10" s="1"/>
  <c r="H203" i="19"/>
  <c r="B65" i="10" s="1"/>
  <c r="H200" i="19"/>
  <c r="B64" i="10" s="1"/>
  <c r="N199" i="19"/>
  <c r="O63" i="10" s="1"/>
  <c r="H197" i="19"/>
  <c r="B63" i="10" s="1"/>
  <c r="H194" i="19"/>
  <c r="B62" i="10" s="1"/>
  <c r="H191" i="19"/>
  <c r="B61" i="10" s="1"/>
  <c r="H188" i="19"/>
  <c r="B60" i="10" s="1"/>
  <c r="N187" i="19"/>
  <c r="O59" i="10" s="1"/>
  <c r="N186" i="19"/>
  <c r="M59" i="10" s="1"/>
  <c r="H185" i="19"/>
  <c r="B59" i="10" s="1"/>
  <c r="H182" i="19"/>
  <c r="B58" i="10" s="1"/>
  <c r="H179" i="19"/>
  <c r="B57" i="10" s="1"/>
  <c r="N176" i="19"/>
  <c r="K56" i="10" s="1"/>
  <c r="H176" i="19"/>
  <c r="B56" i="10" s="1"/>
  <c r="H173" i="19"/>
  <c r="B55" i="10" s="1"/>
  <c r="H170" i="19"/>
  <c r="B54" i="10" s="1"/>
  <c r="H167" i="19"/>
  <c r="B53" i="10" s="1"/>
  <c r="N164" i="19"/>
  <c r="K52" i="10" s="1"/>
  <c r="H164" i="19"/>
  <c r="B52" i="10" s="1"/>
  <c r="H161" i="19"/>
  <c r="B51" i="10" s="1"/>
  <c r="H158" i="19"/>
  <c r="B50" i="10" s="1"/>
  <c r="H155" i="19"/>
  <c r="B49" i="10" s="1"/>
  <c r="H152" i="19"/>
  <c r="B48" i="10" s="1"/>
  <c r="N151" i="19"/>
  <c r="O47" i="10" s="1"/>
  <c r="H149" i="19"/>
  <c r="B47" i="10" s="1"/>
  <c r="H146" i="19"/>
  <c r="B46" i="10" s="1"/>
  <c r="H143" i="19"/>
  <c r="B45" i="10" s="1"/>
  <c r="H140" i="19"/>
  <c r="B44" i="10" s="1"/>
  <c r="N139" i="19"/>
  <c r="O43" i="10" s="1"/>
  <c r="N138" i="19"/>
  <c r="M43" i="10" s="1"/>
  <c r="H137" i="19"/>
  <c r="B43" i="10" s="1"/>
  <c r="H134" i="19"/>
  <c r="B42" i="10" s="1"/>
  <c r="H131" i="19"/>
  <c r="B41" i="10" s="1"/>
  <c r="N128" i="19"/>
  <c r="K40" i="10" s="1"/>
  <c r="H128" i="19"/>
  <c r="B40" i="10" s="1"/>
  <c r="H125" i="19"/>
  <c r="B39" i="10" s="1"/>
  <c r="H122" i="19"/>
  <c r="B38" i="10" s="1"/>
  <c r="H119" i="19"/>
  <c r="B37" i="10" s="1"/>
  <c r="N116" i="19"/>
  <c r="K36" i="10" s="1"/>
  <c r="H116" i="19"/>
  <c r="B36" i="10" s="1"/>
  <c r="H113" i="19"/>
  <c r="B35" i="10" s="1"/>
  <c r="H110" i="19"/>
  <c r="B34" i="10" s="1"/>
  <c r="H107" i="19"/>
  <c r="B33" i="10" s="1"/>
  <c r="H104" i="19"/>
  <c r="B32" i="10" s="1"/>
  <c r="N103" i="19"/>
  <c r="O31" i="10" s="1"/>
  <c r="H101" i="19"/>
  <c r="B31" i="10" s="1"/>
  <c r="H98" i="19"/>
  <c r="B30" i="10" s="1"/>
  <c r="H95" i="19"/>
  <c r="B29" i="10" s="1"/>
  <c r="H92" i="19"/>
  <c r="B28" i="10" s="1"/>
  <c r="N91" i="19"/>
  <c r="O27" i="10" s="1"/>
  <c r="N90" i="19"/>
  <c r="M27" i="10" s="1"/>
  <c r="H89" i="19"/>
  <c r="B27" i="10" s="1"/>
  <c r="H86" i="19"/>
  <c r="B26" i="10" s="1"/>
  <c r="H83" i="19"/>
  <c r="B25" i="10" s="1"/>
  <c r="N80" i="19"/>
  <c r="K24" i="10" s="1"/>
  <c r="H80" i="19"/>
  <c r="B24" i="10" s="1"/>
  <c r="H77" i="19"/>
  <c r="B23" i="10" s="1"/>
  <c r="H74" i="19"/>
  <c r="B22" i="10" s="1"/>
  <c r="H71" i="19"/>
  <c r="B21" i="10" s="1"/>
  <c r="N68" i="19"/>
  <c r="K20" i="10" s="1"/>
  <c r="H68" i="19"/>
  <c r="B20" i="10" s="1"/>
  <c r="H65" i="19"/>
  <c r="B19" i="10" s="1"/>
  <c r="H62" i="19"/>
  <c r="B18" i="10" s="1"/>
  <c r="H59" i="19"/>
  <c r="B17" i="10" s="1"/>
  <c r="H56" i="19"/>
  <c r="B16" i="10" s="1"/>
  <c r="N55" i="19"/>
  <c r="O15" i="10" s="1"/>
  <c r="H53" i="19"/>
  <c r="B15" i="10" s="1"/>
  <c r="H50" i="19"/>
  <c r="B14" i="10" s="1"/>
  <c r="H47" i="19"/>
  <c r="B13" i="10" s="1"/>
  <c r="H44" i="19"/>
  <c r="B12" i="10" s="1"/>
  <c r="N43" i="19"/>
  <c r="O11" i="10" s="1"/>
  <c r="N42" i="19"/>
  <c r="M11" i="10" s="1"/>
  <c r="H41" i="19"/>
  <c r="B11" i="10" s="1"/>
  <c r="H38" i="19"/>
  <c r="B10" i="10" s="1"/>
  <c r="H35" i="19"/>
  <c r="B9" i="10" s="1"/>
  <c r="N32" i="19"/>
  <c r="K8" i="10" s="1"/>
  <c r="H32" i="19"/>
  <c r="B8" i="10" s="1"/>
  <c r="H29" i="19"/>
  <c r="B7" i="10" s="1"/>
  <c r="H26" i="19"/>
  <c r="B6" i="10" s="1"/>
  <c r="H23" i="19"/>
  <c r="B5" i="10" s="1"/>
  <c r="N20" i="19"/>
  <c r="K4" i="10" s="1"/>
  <c r="H20" i="19"/>
  <c r="B4" i="10" s="1"/>
  <c r="H17" i="19"/>
  <c r="B3" i="10" s="1"/>
  <c r="H14" i="19"/>
  <c r="B2" i="10" s="1"/>
  <c r="V12" i="19"/>
  <c r="G39" i="21" l="1"/>
  <c r="G32" i="19"/>
  <c r="H8" i="10" s="1"/>
  <c r="G245" i="19"/>
  <c r="H79" i="10" s="1"/>
  <c r="G293" i="19"/>
  <c r="H95" i="10" s="1"/>
  <c r="G341" i="19"/>
  <c r="H111" i="10" s="1"/>
  <c r="G389" i="19"/>
  <c r="H127" i="10" s="1"/>
  <c r="G437" i="19"/>
  <c r="H143" i="10" s="1"/>
  <c r="G31" i="21"/>
  <c r="G20" i="19"/>
  <c r="H4" i="10" s="1"/>
  <c r="G35" i="21"/>
  <c r="G26" i="19"/>
  <c r="H6" i="10" s="1"/>
  <c r="G33" i="21"/>
  <c r="G23" i="19"/>
  <c r="H5" i="10" s="1"/>
  <c r="G41" i="21"/>
  <c r="G35" i="19"/>
  <c r="H9" i="10" s="1"/>
  <c r="G29" i="21"/>
  <c r="G17" i="19"/>
  <c r="H3" i="10" s="1"/>
  <c r="G37" i="21"/>
  <c r="F43" i="21"/>
  <c r="F39" i="21"/>
  <c r="F45" i="21"/>
  <c r="C12" i="10"/>
  <c r="C16" i="10"/>
  <c r="C20" i="10"/>
  <c r="C24" i="10"/>
  <c r="C32" i="10"/>
  <c r="C36" i="10"/>
  <c r="C40" i="10"/>
  <c r="C44" i="10"/>
  <c r="C48" i="10"/>
  <c r="C52" i="10"/>
  <c r="C64" i="10"/>
  <c r="C68" i="10"/>
  <c r="C72" i="10"/>
  <c r="C76" i="10"/>
  <c r="C80" i="10"/>
  <c r="C84" i="10"/>
  <c r="C88" i="10"/>
  <c r="C92" i="10"/>
  <c r="C96" i="10"/>
  <c r="C100" i="10"/>
  <c r="C104" i="10"/>
  <c r="C108" i="10"/>
  <c r="C116" i="10"/>
  <c r="C120" i="10"/>
  <c r="C124" i="10"/>
  <c r="C128" i="10"/>
  <c r="C132" i="10"/>
  <c r="C136" i="10"/>
  <c r="C140" i="10"/>
  <c r="C144" i="10"/>
  <c r="C148" i="10"/>
  <c r="C19" i="10"/>
  <c r="C7" i="10"/>
  <c r="C11" i="10"/>
  <c r="C13" i="10"/>
  <c r="C17" i="10"/>
  <c r="C21" i="10"/>
  <c r="C23" i="10"/>
  <c r="C25" i="10"/>
  <c r="C27" i="10"/>
  <c r="C29" i="10"/>
  <c r="C31" i="10"/>
  <c r="C33" i="10"/>
  <c r="C35" i="10"/>
  <c r="C37" i="10"/>
  <c r="C39" i="10"/>
  <c r="C41" i="10"/>
  <c r="C43" i="10"/>
  <c r="C45" i="10"/>
  <c r="C47" i="10"/>
  <c r="C49" i="10"/>
  <c r="C51" i="10"/>
  <c r="C53" i="10"/>
  <c r="C55" i="10"/>
  <c r="C57" i="10"/>
  <c r="C59" i="10"/>
  <c r="C61" i="10"/>
  <c r="C63" i="10"/>
  <c r="C65" i="10"/>
  <c r="C67" i="10"/>
  <c r="C69" i="10"/>
  <c r="C71" i="10"/>
  <c r="C73" i="10"/>
  <c r="C75" i="10"/>
  <c r="C77" i="10"/>
  <c r="C79" i="10"/>
  <c r="C81" i="10"/>
  <c r="C83" i="10"/>
  <c r="C85" i="10"/>
  <c r="C87" i="10"/>
  <c r="C89" i="10"/>
  <c r="C91" i="10"/>
  <c r="C93" i="10"/>
  <c r="C95" i="10"/>
  <c r="C97" i="10"/>
  <c r="C99" i="10"/>
  <c r="C101" i="10"/>
  <c r="C103" i="10"/>
  <c r="C105" i="10"/>
  <c r="C107" i="10"/>
  <c r="C109" i="10"/>
  <c r="C111" i="10"/>
  <c r="C113" i="10"/>
  <c r="C115" i="10"/>
  <c r="C117" i="10"/>
  <c r="C119" i="10"/>
  <c r="C121" i="10"/>
  <c r="C123" i="10"/>
  <c r="C125" i="10"/>
  <c r="C127" i="10"/>
  <c r="C129" i="10"/>
  <c r="C131" i="10"/>
  <c r="C133" i="10"/>
  <c r="C135" i="10"/>
  <c r="C137" i="10"/>
  <c r="C139" i="10"/>
  <c r="C141" i="10"/>
  <c r="C143" i="10"/>
  <c r="C145" i="10"/>
  <c r="C147" i="10"/>
  <c r="C149" i="10"/>
  <c r="C151" i="10"/>
  <c r="C5" i="10"/>
  <c r="C9" i="10"/>
  <c r="C15" i="10"/>
  <c r="C56" i="10"/>
  <c r="C28" i="10"/>
  <c r="D9" i="10"/>
  <c r="C112" i="10"/>
  <c r="C60" i="10"/>
  <c r="C6" i="10"/>
  <c r="C14" i="10"/>
  <c r="C22" i="10"/>
  <c r="C30" i="10"/>
  <c r="C38" i="10"/>
  <c r="C46" i="10"/>
  <c r="C54" i="10"/>
  <c r="C62" i="10"/>
  <c r="H28" i="10"/>
  <c r="H36" i="10"/>
  <c r="H80" i="10"/>
  <c r="H84" i="10"/>
  <c r="H108" i="10"/>
  <c r="H112" i="10"/>
  <c r="H120" i="10"/>
  <c r="H132" i="10"/>
  <c r="H136" i="10"/>
  <c r="H140" i="10"/>
  <c r="H144" i="10"/>
  <c r="H148" i="10"/>
  <c r="D5" i="10"/>
  <c r="H20" i="10"/>
  <c r="H32" i="10"/>
  <c r="H40" i="10"/>
  <c r="H60" i="10"/>
  <c r="H88" i="10"/>
  <c r="H92" i="10"/>
  <c r="H96" i="10"/>
  <c r="H104" i="10"/>
  <c r="H116" i="10"/>
  <c r="H124" i="10"/>
  <c r="H128" i="10"/>
  <c r="C3" i="10"/>
  <c r="H7" i="10"/>
  <c r="D8" i="10"/>
  <c r="H11" i="10"/>
  <c r="H15" i="10"/>
  <c r="H19" i="10"/>
  <c r="H23" i="10"/>
  <c r="H27" i="10"/>
  <c r="H31" i="10"/>
  <c r="H35" i="10"/>
  <c r="H39" i="10"/>
  <c r="H43" i="10"/>
  <c r="H47" i="10"/>
  <c r="H51" i="10"/>
  <c r="H55" i="10"/>
  <c r="H59" i="10"/>
  <c r="H63" i="10"/>
  <c r="H67" i="10"/>
  <c r="H71" i="10"/>
  <c r="H75" i="10"/>
  <c r="H83" i="10"/>
  <c r="H87" i="10"/>
  <c r="H91" i="10"/>
  <c r="H99" i="10"/>
  <c r="H103" i="10"/>
  <c r="H107" i="10"/>
  <c r="H115" i="10"/>
  <c r="H119" i="10"/>
  <c r="H123" i="10"/>
  <c r="H131" i="10"/>
  <c r="H135" i="10"/>
  <c r="H139" i="10"/>
  <c r="H147" i="10"/>
  <c r="H151" i="10"/>
  <c r="H16" i="10"/>
  <c r="H52" i="10"/>
  <c r="H72" i="10"/>
  <c r="H76" i="10"/>
  <c r="C8" i="10"/>
  <c r="D7" i="10"/>
  <c r="C10" i="10"/>
  <c r="H10" i="10"/>
  <c r="H14" i="10"/>
  <c r="C18" i="10"/>
  <c r="H18" i="10"/>
  <c r="H22" i="10"/>
  <c r="C26" i="10"/>
  <c r="H26" i="10"/>
  <c r="H30" i="10"/>
  <c r="C34" i="10"/>
  <c r="H34" i="10"/>
  <c r="H38" i="10"/>
  <c r="C42" i="10"/>
  <c r="H42" i="10"/>
  <c r="H46" i="10"/>
  <c r="C50" i="10"/>
  <c r="H50" i="10"/>
  <c r="H54" i="10"/>
  <c r="C58" i="10"/>
  <c r="H58" i="10"/>
  <c r="H62" i="10"/>
  <c r="C66" i="10"/>
  <c r="H66" i="10"/>
  <c r="C70" i="10"/>
  <c r="H70" i="10"/>
  <c r="C74" i="10"/>
  <c r="H74" i="10"/>
  <c r="C78" i="10"/>
  <c r="H78" i="10"/>
  <c r="C82" i="10"/>
  <c r="H82" i="10"/>
  <c r="C86" i="10"/>
  <c r="H86" i="10"/>
  <c r="C90" i="10"/>
  <c r="H90" i="10"/>
  <c r="C94" i="10"/>
  <c r="H94" i="10"/>
  <c r="C98" i="10"/>
  <c r="H98" i="10"/>
  <c r="C102" i="10"/>
  <c r="H102" i="10"/>
  <c r="C106" i="10"/>
  <c r="H106" i="10"/>
  <c r="C110" i="10"/>
  <c r="H110" i="10"/>
  <c r="C114" i="10"/>
  <c r="H114" i="10"/>
  <c r="C118" i="10"/>
  <c r="H118" i="10"/>
  <c r="C122" i="10"/>
  <c r="H122" i="10"/>
  <c r="C126" i="10"/>
  <c r="H126" i="10"/>
  <c r="C130" i="10"/>
  <c r="H130" i="10"/>
  <c r="C134" i="10"/>
  <c r="H134" i="10"/>
  <c r="C138" i="10"/>
  <c r="H138" i="10"/>
  <c r="C142" i="10"/>
  <c r="H142" i="10"/>
  <c r="C146" i="10"/>
  <c r="H146" i="10"/>
  <c r="C150" i="10"/>
  <c r="H150" i="10"/>
  <c r="H12" i="10"/>
  <c r="H24" i="10"/>
  <c r="H44" i="10"/>
  <c r="H48" i="10"/>
  <c r="H56" i="10"/>
  <c r="H64" i="10"/>
  <c r="H68" i="10"/>
  <c r="H100" i="10"/>
  <c r="D6" i="10"/>
  <c r="H13" i="10"/>
  <c r="H17" i="10"/>
  <c r="H21" i="10"/>
  <c r="H25" i="10"/>
  <c r="H29" i="10"/>
  <c r="H33" i="10"/>
  <c r="H37" i="10"/>
  <c r="H41" i="10"/>
  <c r="H45" i="10"/>
  <c r="H49" i="10"/>
  <c r="H53" i="10"/>
  <c r="H57" i="10"/>
  <c r="H61" i="10"/>
  <c r="H65" i="10"/>
  <c r="H69" i="10"/>
  <c r="H73" i="10"/>
  <c r="H77" i="10"/>
  <c r="H81" i="10"/>
  <c r="H85" i="10"/>
  <c r="H89" i="10"/>
  <c r="H93" i="10"/>
  <c r="H97" i="10"/>
  <c r="H101" i="10"/>
  <c r="H105" i="10"/>
  <c r="H109" i="10"/>
  <c r="H113" i="10"/>
  <c r="H117" i="10"/>
  <c r="H121" i="10"/>
  <c r="H125" i="10"/>
  <c r="H129" i="10"/>
  <c r="H133" i="10"/>
  <c r="H137" i="10"/>
  <c r="H141" i="10"/>
  <c r="H145" i="10"/>
  <c r="H149" i="10"/>
  <c r="C4" i="10"/>
  <c r="B6" i="13"/>
  <c r="V12" i="2"/>
  <c r="E26" i="18" s="1"/>
  <c r="F26" i="18" l="1"/>
  <c r="C11" i="18"/>
  <c r="A1" i="18"/>
  <c r="A1" i="1" l="1"/>
  <c r="L7" i="17"/>
  <c r="L7" i="16"/>
  <c r="L6" i="13"/>
  <c r="L6" i="11"/>
  <c r="F17" i="18" s="1"/>
  <c r="C9" i="18"/>
  <c r="C7" i="18"/>
  <c r="C5" i="18"/>
  <c r="C72" i="12"/>
  <c r="C71" i="12"/>
  <c r="C70" i="12"/>
  <c r="C69" i="12"/>
  <c r="C68" i="12"/>
  <c r="C67" i="12"/>
  <c r="C66" i="12"/>
  <c r="C65" i="12"/>
  <c r="C64" i="12"/>
  <c r="C63" i="12"/>
  <c r="C62" i="12"/>
  <c r="C61" i="12"/>
  <c r="C60" i="12"/>
  <c r="C59" i="12"/>
  <c r="C58" i="12"/>
  <c r="C57" i="12"/>
  <c r="C56" i="12"/>
  <c r="C55" i="12"/>
  <c r="C54" i="12"/>
  <c r="C53" i="12"/>
  <c r="C95" i="12"/>
  <c r="C94" i="12"/>
  <c r="C93" i="12"/>
  <c r="C92" i="12"/>
  <c r="C91" i="12"/>
  <c r="C90" i="12"/>
  <c r="C89" i="12"/>
  <c r="C88" i="12"/>
  <c r="C87" i="12"/>
  <c r="C86" i="12"/>
  <c r="C85" i="12"/>
  <c r="C84" i="12"/>
  <c r="C83" i="12"/>
  <c r="C82" i="12"/>
  <c r="C81" i="12"/>
  <c r="C80" i="12"/>
  <c r="C79" i="12"/>
  <c r="C78" i="12"/>
  <c r="C77" i="12"/>
  <c r="C76" i="12"/>
  <c r="I579" i="17"/>
  <c r="H579" i="17"/>
  <c r="G579" i="17"/>
  <c r="E579" i="17"/>
  <c r="D579" i="17"/>
  <c r="K95" i="12" s="1"/>
  <c r="I577" i="17"/>
  <c r="H577" i="17"/>
  <c r="G577" i="17"/>
  <c r="E577" i="17"/>
  <c r="D577" i="17"/>
  <c r="J95" i="12" s="1"/>
  <c r="I575" i="17"/>
  <c r="H575" i="17"/>
  <c r="G575" i="17"/>
  <c r="E575" i="17"/>
  <c r="D575" i="17"/>
  <c r="I95" i="12" s="1"/>
  <c r="I573" i="17"/>
  <c r="H573" i="17"/>
  <c r="G573" i="17"/>
  <c r="E573" i="17"/>
  <c r="D573" i="17"/>
  <c r="H95" i="12" s="1"/>
  <c r="I571" i="17"/>
  <c r="H571" i="17"/>
  <c r="G571" i="17"/>
  <c r="E571" i="17"/>
  <c r="D571" i="17"/>
  <c r="G95" i="12" s="1"/>
  <c r="I569" i="17"/>
  <c r="H569" i="17"/>
  <c r="G569" i="17"/>
  <c r="E569" i="17"/>
  <c r="D569" i="17"/>
  <c r="F95" i="12" s="1"/>
  <c r="B557" i="17"/>
  <c r="I550" i="17"/>
  <c r="H550" i="17"/>
  <c r="G550" i="17"/>
  <c r="E550" i="17"/>
  <c r="D550" i="17"/>
  <c r="K94" i="12" s="1"/>
  <c r="I548" i="17"/>
  <c r="H548" i="17"/>
  <c r="G548" i="17"/>
  <c r="E548" i="17"/>
  <c r="D548" i="17"/>
  <c r="J94" i="12" s="1"/>
  <c r="I546" i="17"/>
  <c r="H546" i="17"/>
  <c r="G546" i="17"/>
  <c r="E546" i="17"/>
  <c r="D546" i="17"/>
  <c r="I94" i="12" s="1"/>
  <c r="I544" i="17"/>
  <c r="H544" i="17"/>
  <c r="G544" i="17"/>
  <c r="E544" i="17"/>
  <c r="D544" i="17"/>
  <c r="H94" i="12" s="1"/>
  <c r="I542" i="17"/>
  <c r="H542" i="17"/>
  <c r="G542" i="17"/>
  <c r="E542" i="17"/>
  <c r="D542" i="17"/>
  <c r="G94" i="12" s="1"/>
  <c r="I540" i="17"/>
  <c r="H540" i="17"/>
  <c r="G540" i="17"/>
  <c r="E540" i="17"/>
  <c r="D540" i="17"/>
  <c r="F94" i="12" s="1"/>
  <c r="B528" i="17"/>
  <c r="I521" i="17"/>
  <c r="H521" i="17"/>
  <c r="G521" i="17"/>
  <c r="E521" i="17"/>
  <c r="D521" i="17"/>
  <c r="K93" i="12" s="1"/>
  <c r="I519" i="17"/>
  <c r="H519" i="17"/>
  <c r="G519" i="17"/>
  <c r="E519" i="17"/>
  <c r="D519" i="17"/>
  <c r="J93" i="12" s="1"/>
  <c r="I517" i="17"/>
  <c r="H517" i="17"/>
  <c r="G517" i="17"/>
  <c r="E517" i="17"/>
  <c r="D517" i="17"/>
  <c r="I93" i="12" s="1"/>
  <c r="I515" i="17"/>
  <c r="H515" i="17"/>
  <c r="G515" i="17"/>
  <c r="E515" i="17"/>
  <c r="D515" i="17"/>
  <c r="H93" i="12" s="1"/>
  <c r="I513" i="17"/>
  <c r="H513" i="17"/>
  <c r="G513" i="17"/>
  <c r="E513" i="17"/>
  <c r="D513" i="17"/>
  <c r="G93" i="12" s="1"/>
  <c r="I511" i="17"/>
  <c r="H511" i="17"/>
  <c r="G511" i="17"/>
  <c r="E511" i="17"/>
  <c r="D511" i="17"/>
  <c r="F93" i="12" s="1"/>
  <c r="B499" i="17"/>
  <c r="I492" i="17"/>
  <c r="H492" i="17"/>
  <c r="G492" i="17"/>
  <c r="E492" i="17"/>
  <c r="D492" i="17"/>
  <c r="K92" i="12" s="1"/>
  <c r="I490" i="17"/>
  <c r="H490" i="17"/>
  <c r="G490" i="17"/>
  <c r="E490" i="17"/>
  <c r="D490" i="17"/>
  <c r="J92" i="12" s="1"/>
  <c r="I488" i="17"/>
  <c r="H488" i="17"/>
  <c r="G488" i="17"/>
  <c r="E488" i="17"/>
  <c r="D488" i="17"/>
  <c r="I92" i="12" s="1"/>
  <c r="I486" i="17"/>
  <c r="H486" i="17"/>
  <c r="G486" i="17"/>
  <c r="E486" i="17"/>
  <c r="D486" i="17"/>
  <c r="H92" i="12" s="1"/>
  <c r="I484" i="17"/>
  <c r="H484" i="17"/>
  <c r="G484" i="17"/>
  <c r="E484" i="17"/>
  <c r="D484" i="17"/>
  <c r="G92" i="12" s="1"/>
  <c r="I482" i="17"/>
  <c r="H482" i="17"/>
  <c r="G482" i="17"/>
  <c r="E482" i="17"/>
  <c r="D482" i="17"/>
  <c r="F92" i="12" s="1"/>
  <c r="B470" i="17"/>
  <c r="I463" i="17"/>
  <c r="H463" i="17"/>
  <c r="G463" i="17"/>
  <c r="E463" i="17"/>
  <c r="D463" i="17"/>
  <c r="K91" i="12" s="1"/>
  <c r="I461" i="17"/>
  <c r="H461" i="17"/>
  <c r="G461" i="17"/>
  <c r="E461" i="17"/>
  <c r="D461" i="17"/>
  <c r="J91" i="12" s="1"/>
  <c r="I459" i="17"/>
  <c r="H459" i="17"/>
  <c r="G459" i="17"/>
  <c r="E459" i="17"/>
  <c r="D459" i="17"/>
  <c r="I91" i="12" s="1"/>
  <c r="I457" i="17"/>
  <c r="H457" i="17"/>
  <c r="G457" i="17"/>
  <c r="E457" i="17"/>
  <c r="D457" i="17"/>
  <c r="H91" i="12" s="1"/>
  <c r="I455" i="17"/>
  <c r="H455" i="17"/>
  <c r="G455" i="17"/>
  <c r="E455" i="17"/>
  <c r="D455" i="17"/>
  <c r="G91" i="12" s="1"/>
  <c r="I453" i="17"/>
  <c r="H453" i="17"/>
  <c r="G453" i="17"/>
  <c r="E453" i="17"/>
  <c r="D453" i="17"/>
  <c r="F91" i="12" s="1"/>
  <c r="B441" i="17"/>
  <c r="I434" i="17"/>
  <c r="H434" i="17"/>
  <c r="G434" i="17"/>
  <c r="E434" i="17"/>
  <c r="D434" i="17"/>
  <c r="K90" i="12" s="1"/>
  <c r="I432" i="17"/>
  <c r="H432" i="17"/>
  <c r="G432" i="17"/>
  <c r="E432" i="17"/>
  <c r="D432" i="17"/>
  <c r="J90" i="12" s="1"/>
  <c r="I430" i="17"/>
  <c r="H430" i="17"/>
  <c r="G430" i="17"/>
  <c r="E430" i="17"/>
  <c r="D430" i="17"/>
  <c r="I90" i="12" s="1"/>
  <c r="I428" i="17"/>
  <c r="H428" i="17"/>
  <c r="G428" i="17"/>
  <c r="E428" i="17"/>
  <c r="D428" i="17"/>
  <c r="H90" i="12" s="1"/>
  <c r="I426" i="17"/>
  <c r="H426" i="17"/>
  <c r="G426" i="17"/>
  <c r="E426" i="17"/>
  <c r="D426" i="17"/>
  <c r="G90" i="12" s="1"/>
  <c r="I424" i="17"/>
  <c r="H424" i="17"/>
  <c r="G424" i="17"/>
  <c r="E424" i="17"/>
  <c r="D424" i="17"/>
  <c r="F90" i="12" s="1"/>
  <c r="B412" i="17"/>
  <c r="I405" i="17"/>
  <c r="H405" i="17"/>
  <c r="G405" i="17"/>
  <c r="E405" i="17"/>
  <c r="D405" i="17"/>
  <c r="K89" i="12" s="1"/>
  <c r="I403" i="17"/>
  <c r="H403" i="17"/>
  <c r="G403" i="17"/>
  <c r="E403" i="17"/>
  <c r="D403" i="17"/>
  <c r="J89" i="12" s="1"/>
  <c r="I401" i="17"/>
  <c r="H401" i="17"/>
  <c r="G401" i="17"/>
  <c r="E401" i="17"/>
  <c r="D401" i="17"/>
  <c r="I89" i="12" s="1"/>
  <c r="I399" i="17"/>
  <c r="H399" i="17"/>
  <c r="G399" i="17"/>
  <c r="E399" i="17"/>
  <c r="D399" i="17"/>
  <c r="H89" i="12" s="1"/>
  <c r="I397" i="17"/>
  <c r="H397" i="17"/>
  <c r="G397" i="17"/>
  <c r="E397" i="17"/>
  <c r="D397" i="17"/>
  <c r="G89" i="12" s="1"/>
  <c r="I395" i="17"/>
  <c r="H395" i="17"/>
  <c r="G395" i="17"/>
  <c r="E395" i="17"/>
  <c r="D395" i="17"/>
  <c r="F89" i="12" s="1"/>
  <c r="B383" i="17"/>
  <c r="I376" i="17"/>
  <c r="H376" i="17"/>
  <c r="G376" i="17"/>
  <c r="E376" i="17"/>
  <c r="D376" i="17"/>
  <c r="K88" i="12" s="1"/>
  <c r="I374" i="17"/>
  <c r="H374" i="17"/>
  <c r="G374" i="17"/>
  <c r="E374" i="17"/>
  <c r="D374" i="17"/>
  <c r="J88" i="12" s="1"/>
  <c r="I372" i="17"/>
  <c r="H372" i="17"/>
  <c r="G372" i="17"/>
  <c r="E372" i="17"/>
  <c r="D372" i="17"/>
  <c r="I88" i="12" s="1"/>
  <c r="I370" i="17"/>
  <c r="H370" i="17"/>
  <c r="G370" i="17"/>
  <c r="E370" i="17"/>
  <c r="D370" i="17"/>
  <c r="H88" i="12" s="1"/>
  <c r="I368" i="17"/>
  <c r="H368" i="17"/>
  <c r="G368" i="17"/>
  <c r="E368" i="17"/>
  <c r="D368" i="17"/>
  <c r="G88" i="12" s="1"/>
  <c r="I366" i="17"/>
  <c r="H366" i="17"/>
  <c r="G366" i="17"/>
  <c r="E366" i="17"/>
  <c r="D366" i="17"/>
  <c r="F88" i="12" s="1"/>
  <c r="B354" i="17"/>
  <c r="I347" i="17"/>
  <c r="H347" i="17"/>
  <c r="G347" i="17"/>
  <c r="E347" i="17"/>
  <c r="D347" i="17"/>
  <c r="K87" i="12" s="1"/>
  <c r="I345" i="17"/>
  <c r="H345" i="17"/>
  <c r="G345" i="17"/>
  <c r="E345" i="17"/>
  <c r="D345" i="17"/>
  <c r="J87" i="12" s="1"/>
  <c r="I343" i="17"/>
  <c r="H343" i="17"/>
  <c r="G343" i="17"/>
  <c r="E343" i="17"/>
  <c r="D343" i="17"/>
  <c r="I87" i="12" s="1"/>
  <c r="I341" i="17"/>
  <c r="H341" i="17"/>
  <c r="G341" i="17"/>
  <c r="E341" i="17"/>
  <c r="D341" i="17"/>
  <c r="H87" i="12" s="1"/>
  <c r="I339" i="17"/>
  <c r="H339" i="17"/>
  <c r="G339" i="17"/>
  <c r="E339" i="17"/>
  <c r="D339" i="17"/>
  <c r="G87" i="12" s="1"/>
  <c r="I337" i="17"/>
  <c r="H337" i="17"/>
  <c r="G337" i="17"/>
  <c r="E337" i="17"/>
  <c r="D337" i="17"/>
  <c r="F87" i="12" s="1"/>
  <c r="B325" i="17"/>
  <c r="I318" i="17"/>
  <c r="H318" i="17"/>
  <c r="G318" i="17"/>
  <c r="E318" i="17"/>
  <c r="D318" i="17"/>
  <c r="K86" i="12" s="1"/>
  <c r="I316" i="17"/>
  <c r="H316" i="17"/>
  <c r="G316" i="17"/>
  <c r="E316" i="17"/>
  <c r="D316" i="17"/>
  <c r="J86" i="12" s="1"/>
  <c r="I314" i="17"/>
  <c r="H314" i="17"/>
  <c r="G314" i="17"/>
  <c r="E314" i="17"/>
  <c r="D314" i="17"/>
  <c r="I86" i="12" s="1"/>
  <c r="I312" i="17"/>
  <c r="H312" i="17"/>
  <c r="G312" i="17"/>
  <c r="E312" i="17"/>
  <c r="D312" i="17"/>
  <c r="H86" i="12" s="1"/>
  <c r="I310" i="17"/>
  <c r="H310" i="17"/>
  <c r="G310" i="17"/>
  <c r="E310" i="17"/>
  <c r="D310" i="17"/>
  <c r="G86" i="12" s="1"/>
  <c r="I308" i="17"/>
  <c r="H308" i="17"/>
  <c r="G308" i="17"/>
  <c r="E308" i="17"/>
  <c r="D308" i="17"/>
  <c r="F86" i="12" s="1"/>
  <c r="B296" i="17"/>
  <c r="I289" i="17"/>
  <c r="H289" i="17"/>
  <c r="G289" i="17"/>
  <c r="E289" i="17"/>
  <c r="D289" i="17"/>
  <c r="K85" i="12" s="1"/>
  <c r="I287" i="17"/>
  <c r="H287" i="17"/>
  <c r="G287" i="17"/>
  <c r="E287" i="17"/>
  <c r="D287" i="17"/>
  <c r="J85" i="12" s="1"/>
  <c r="I285" i="17"/>
  <c r="H285" i="17"/>
  <c r="G285" i="17"/>
  <c r="E285" i="17"/>
  <c r="D285" i="17"/>
  <c r="I85" i="12" s="1"/>
  <c r="I283" i="17"/>
  <c r="H283" i="17"/>
  <c r="G283" i="17"/>
  <c r="E283" i="17"/>
  <c r="D283" i="17"/>
  <c r="H85" i="12" s="1"/>
  <c r="I281" i="17"/>
  <c r="H281" i="17"/>
  <c r="G281" i="17"/>
  <c r="E281" i="17"/>
  <c r="D281" i="17"/>
  <c r="G85" i="12" s="1"/>
  <c r="I279" i="17"/>
  <c r="H279" i="17"/>
  <c r="G279" i="17"/>
  <c r="E279" i="17"/>
  <c r="D279" i="17"/>
  <c r="F85" i="12" s="1"/>
  <c r="B267" i="17"/>
  <c r="I260" i="17"/>
  <c r="H260" i="17"/>
  <c r="G260" i="17"/>
  <c r="E260" i="17"/>
  <c r="D260" i="17"/>
  <c r="K84" i="12" s="1"/>
  <c r="I258" i="17"/>
  <c r="H258" i="17"/>
  <c r="G258" i="17"/>
  <c r="E258" i="17"/>
  <c r="D258" i="17"/>
  <c r="J84" i="12" s="1"/>
  <c r="I256" i="17"/>
  <c r="H256" i="17"/>
  <c r="G256" i="17"/>
  <c r="E256" i="17"/>
  <c r="D256" i="17"/>
  <c r="I84" i="12" s="1"/>
  <c r="I254" i="17"/>
  <c r="H254" i="17"/>
  <c r="G254" i="17"/>
  <c r="E254" i="17"/>
  <c r="D254" i="17"/>
  <c r="H84" i="12" s="1"/>
  <c r="I252" i="17"/>
  <c r="H252" i="17"/>
  <c r="G252" i="17"/>
  <c r="E252" i="17"/>
  <c r="D252" i="17"/>
  <c r="G84" i="12" s="1"/>
  <c r="I250" i="17"/>
  <c r="H250" i="17"/>
  <c r="G250" i="17"/>
  <c r="E250" i="17"/>
  <c r="D250" i="17"/>
  <c r="F84" i="12" s="1"/>
  <c r="B238" i="17"/>
  <c r="I231" i="17"/>
  <c r="H231" i="17"/>
  <c r="G231" i="17"/>
  <c r="E231" i="17"/>
  <c r="D231" i="17"/>
  <c r="K83" i="12" s="1"/>
  <c r="I229" i="17"/>
  <c r="H229" i="17"/>
  <c r="G229" i="17"/>
  <c r="E229" i="17"/>
  <c r="D229" i="17"/>
  <c r="J83" i="12" s="1"/>
  <c r="I227" i="17"/>
  <c r="H227" i="17"/>
  <c r="G227" i="17"/>
  <c r="E227" i="17"/>
  <c r="D227" i="17"/>
  <c r="I83" i="12" s="1"/>
  <c r="I225" i="17"/>
  <c r="H225" i="17"/>
  <c r="G225" i="17"/>
  <c r="E225" i="17"/>
  <c r="D225" i="17"/>
  <c r="H83" i="12" s="1"/>
  <c r="I223" i="17"/>
  <c r="H223" i="17"/>
  <c r="G223" i="17"/>
  <c r="E223" i="17"/>
  <c r="D223" i="17"/>
  <c r="G83" i="12" s="1"/>
  <c r="I221" i="17"/>
  <c r="H221" i="17"/>
  <c r="G221" i="17"/>
  <c r="E221" i="17"/>
  <c r="D221" i="17"/>
  <c r="F83" i="12" s="1"/>
  <c r="B209" i="17"/>
  <c r="I202" i="17"/>
  <c r="H202" i="17"/>
  <c r="G202" i="17"/>
  <c r="E202" i="17"/>
  <c r="D202" i="17"/>
  <c r="K82" i="12" s="1"/>
  <c r="I200" i="17"/>
  <c r="H200" i="17"/>
  <c r="G200" i="17"/>
  <c r="E200" i="17"/>
  <c r="D200" i="17"/>
  <c r="J82" i="12" s="1"/>
  <c r="I198" i="17"/>
  <c r="H198" i="17"/>
  <c r="G198" i="17"/>
  <c r="E198" i="17"/>
  <c r="D198" i="17"/>
  <c r="I82" i="12" s="1"/>
  <c r="I196" i="17"/>
  <c r="H196" i="17"/>
  <c r="G196" i="17"/>
  <c r="E196" i="17"/>
  <c r="D196" i="17"/>
  <c r="H82" i="12" s="1"/>
  <c r="I194" i="17"/>
  <c r="H194" i="17"/>
  <c r="G194" i="17"/>
  <c r="E194" i="17"/>
  <c r="D194" i="17"/>
  <c r="G82" i="12" s="1"/>
  <c r="I192" i="17"/>
  <c r="H192" i="17"/>
  <c r="G192" i="17"/>
  <c r="E192" i="17"/>
  <c r="D192" i="17"/>
  <c r="F82" i="12" s="1"/>
  <c r="B180" i="17"/>
  <c r="I173" i="17"/>
  <c r="H173" i="17"/>
  <c r="G173" i="17"/>
  <c r="E173" i="17"/>
  <c r="D173" i="17"/>
  <c r="K81" i="12" s="1"/>
  <c r="I171" i="17"/>
  <c r="H171" i="17"/>
  <c r="G171" i="17"/>
  <c r="E171" i="17"/>
  <c r="D171" i="17"/>
  <c r="J81" i="12" s="1"/>
  <c r="I169" i="17"/>
  <c r="H169" i="17"/>
  <c r="G169" i="17"/>
  <c r="E169" i="17"/>
  <c r="D169" i="17"/>
  <c r="I81" i="12" s="1"/>
  <c r="I167" i="17"/>
  <c r="H167" i="17"/>
  <c r="G167" i="17"/>
  <c r="E167" i="17"/>
  <c r="D167" i="17"/>
  <c r="H81" i="12" s="1"/>
  <c r="I165" i="17"/>
  <c r="H165" i="17"/>
  <c r="G165" i="17"/>
  <c r="E165" i="17"/>
  <c r="D165" i="17"/>
  <c r="G81" i="12" s="1"/>
  <c r="I163" i="17"/>
  <c r="H163" i="17"/>
  <c r="G163" i="17"/>
  <c r="E163" i="17"/>
  <c r="D163" i="17"/>
  <c r="F81" i="12" s="1"/>
  <c r="B151" i="17"/>
  <c r="I144" i="17"/>
  <c r="H144" i="17"/>
  <c r="G144" i="17"/>
  <c r="E144" i="17"/>
  <c r="D144" i="17"/>
  <c r="K80" i="12" s="1"/>
  <c r="I142" i="17"/>
  <c r="H142" i="17"/>
  <c r="G142" i="17"/>
  <c r="E142" i="17"/>
  <c r="D142" i="17"/>
  <c r="J80" i="12" s="1"/>
  <c r="I140" i="17"/>
  <c r="H140" i="17"/>
  <c r="G140" i="17"/>
  <c r="E140" i="17"/>
  <c r="D140" i="17"/>
  <c r="I80" i="12" s="1"/>
  <c r="I138" i="17"/>
  <c r="H138" i="17"/>
  <c r="G138" i="17"/>
  <c r="E138" i="17"/>
  <c r="D138" i="17"/>
  <c r="H80" i="12" s="1"/>
  <c r="I136" i="17"/>
  <c r="H136" i="17"/>
  <c r="G136" i="17"/>
  <c r="E136" i="17"/>
  <c r="D136" i="17"/>
  <c r="G80" i="12" s="1"/>
  <c r="I134" i="17"/>
  <c r="H134" i="17"/>
  <c r="G134" i="17"/>
  <c r="E134" i="17"/>
  <c r="D134" i="17"/>
  <c r="F80" i="12" s="1"/>
  <c r="B122" i="17"/>
  <c r="I115" i="17"/>
  <c r="H115" i="17"/>
  <c r="G115" i="17"/>
  <c r="E115" i="17"/>
  <c r="D115" i="17"/>
  <c r="K79" i="12" s="1"/>
  <c r="I113" i="17"/>
  <c r="H113" i="17"/>
  <c r="G113" i="17"/>
  <c r="E113" i="17"/>
  <c r="D113" i="17"/>
  <c r="J79" i="12" s="1"/>
  <c r="I111" i="17"/>
  <c r="H111" i="17"/>
  <c r="G111" i="17"/>
  <c r="E111" i="17"/>
  <c r="D111" i="17"/>
  <c r="I79" i="12" s="1"/>
  <c r="I109" i="17"/>
  <c r="H109" i="17"/>
  <c r="G109" i="17"/>
  <c r="E109" i="17"/>
  <c r="D109" i="17"/>
  <c r="H79" i="12" s="1"/>
  <c r="I107" i="17"/>
  <c r="H107" i="17"/>
  <c r="G107" i="17"/>
  <c r="E107" i="17"/>
  <c r="D107" i="17"/>
  <c r="G79" i="12" s="1"/>
  <c r="I105" i="17"/>
  <c r="H105" i="17"/>
  <c r="G105" i="17"/>
  <c r="E105" i="17"/>
  <c r="D105" i="17"/>
  <c r="F79" i="12" s="1"/>
  <c r="B93" i="17"/>
  <c r="I86" i="17"/>
  <c r="H86" i="17"/>
  <c r="G86" i="17"/>
  <c r="E86" i="17"/>
  <c r="D86" i="17"/>
  <c r="K78" i="12" s="1"/>
  <c r="I84" i="17"/>
  <c r="H84" i="17"/>
  <c r="G84" i="17"/>
  <c r="E84" i="17"/>
  <c r="D84" i="17"/>
  <c r="J78" i="12" s="1"/>
  <c r="I82" i="17"/>
  <c r="H82" i="17"/>
  <c r="G82" i="17"/>
  <c r="E82" i="17"/>
  <c r="D82" i="17"/>
  <c r="I78" i="12" s="1"/>
  <c r="I80" i="17"/>
  <c r="H80" i="17"/>
  <c r="G80" i="17"/>
  <c r="E80" i="17"/>
  <c r="D80" i="17"/>
  <c r="H78" i="12" s="1"/>
  <c r="I78" i="17"/>
  <c r="H78" i="17"/>
  <c r="G78" i="17"/>
  <c r="E78" i="17"/>
  <c r="D78" i="17"/>
  <c r="G78" i="12" s="1"/>
  <c r="I76" i="17"/>
  <c r="H76" i="17"/>
  <c r="G76" i="17"/>
  <c r="E76" i="17"/>
  <c r="D76" i="17"/>
  <c r="F78" i="12" s="1"/>
  <c r="B64" i="17"/>
  <c r="I57" i="17"/>
  <c r="H57" i="17"/>
  <c r="G57" i="17"/>
  <c r="E57" i="17"/>
  <c r="D57" i="17"/>
  <c r="K77" i="12" s="1"/>
  <c r="I55" i="17"/>
  <c r="H55" i="17"/>
  <c r="G55" i="17"/>
  <c r="E55" i="17"/>
  <c r="D55" i="17"/>
  <c r="J77" i="12" s="1"/>
  <c r="I53" i="17"/>
  <c r="H53" i="17"/>
  <c r="G53" i="17"/>
  <c r="E53" i="17"/>
  <c r="D53" i="17"/>
  <c r="I77" i="12" s="1"/>
  <c r="I51" i="17"/>
  <c r="H51" i="17"/>
  <c r="G51" i="17"/>
  <c r="E51" i="17"/>
  <c r="D51" i="17"/>
  <c r="H77" i="12" s="1"/>
  <c r="I49" i="17"/>
  <c r="H49" i="17"/>
  <c r="G49" i="17"/>
  <c r="E49" i="17"/>
  <c r="D49" i="17"/>
  <c r="G77" i="12" s="1"/>
  <c r="I47" i="17"/>
  <c r="H47" i="17"/>
  <c r="G47" i="17"/>
  <c r="E47" i="17"/>
  <c r="D47" i="17"/>
  <c r="F77" i="12" s="1"/>
  <c r="B35" i="17"/>
  <c r="I28" i="17"/>
  <c r="H28" i="17"/>
  <c r="G28" i="17"/>
  <c r="E28" i="17"/>
  <c r="D28" i="17"/>
  <c r="K76" i="12" s="1"/>
  <c r="I26" i="17"/>
  <c r="H26" i="17"/>
  <c r="G26" i="17"/>
  <c r="E26" i="17"/>
  <c r="D26" i="17"/>
  <c r="J76" i="12" s="1"/>
  <c r="I24" i="17"/>
  <c r="H24" i="17"/>
  <c r="G24" i="17"/>
  <c r="E24" i="17"/>
  <c r="D24" i="17"/>
  <c r="I76" i="12" s="1"/>
  <c r="I22" i="17"/>
  <c r="H22" i="17"/>
  <c r="G22" i="17"/>
  <c r="E22" i="17"/>
  <c r="D22" i="17"/>
  <c r="H76" i="12" s="1"/>
  <c r="I20" i="17"/>
  <c r="H20" i="17"/>
  <c r="G20" i="17"/>
  <c r="E20" i="17"/>
  <c r="D20" i="17"/>
  <c r="G76" i="12" s="1"/>
  <c r="I18" i="17"/>
  <c r="H18" i="17"/>
  <c r="G18" i="17"/>
  <c r="E18" i="17"/>
  <c r="D18" i="17"/>
  <c r="F76" i="12" s="1"/>
  <c r="B6" i="17"/>
  <c r="A1" i="17"/>
  <c r="E563" i="17"/>
  <c r="E95" i="12" s="1"/>
  <c r="D560" i="17"/>
  <c r="E534" i="17"/>
  <c r="E94" i="12" s="1"/>
  <c r="D531" i="17"/>
  <c r="E505" i="17"/>
  <c r="E93" i="12" s="1"/>
  <c r="D502" i="17"/>
  <c r="E476" i="17"/>
  <c r="E92" i="12" s="1"/>
  <c r="D473" i="17"/>
  <c r="E447" i="17"/>
  <c r="E91" i="12" s="1"/>
  <c r="D444" i="17"/>
  <c r="E418" i="17"/>
  <c r="E90" i="12" s="1"/>
  <c r="D415" i="17"/>
  <c r="E389" i="17"/>
  <c r="E89" i="12" s="1"/>
  <c r="D386" i="17"/>
  <c r="E360" i="17"/>
  <c r="E88" i="12" s="1"/>
  <c r="D357" i="17"/>
  <c r="E331" i="17"/>
  <c r="E87" i="12" s="1"/>
  <c r="D328" i="17"/>
  <c r="E302" i="17"/>
  <c r="E86" i="12" s="1"/>
  <c r="D299" i="17"/>
  <c r="E273" i="17"/>
  <c r="E85" i="12" s="1"/>
  <c r="D270" i="17"/>
  <c r="E244" i="17"/>
  <c r="E84" i="12" s="1"/>
  <c r="D241" i="17"/>
  <c r="E215" i="17"/>
  <c r="E83" i="12" s="1"/>
  <c r="D212" i="17"/>
  <c r="E186" i="17"/>
  <c r="E82" i="12" s="1"/>
  <c r="D183" i="17"/>
  <c r="E157" i="17"/>
  <c r="E81" i="12" s="1"/>
  <c r="D154" i="17"/>
  <c r="E128" i="17"/>
  <c r="E80" i="12" s="1"/>
  <c r="D125" i="17"/>
  <c r="E99" i="17"/>
  <c r="E79" i="12" s="1"/>
  <c r="D96" i="17"/>
  <c r="E70" i="17"/>
  <c r="E78" i="12" s="1"/>
  <c r="D67" i="17"/>
  <c r="E41" i="17"/>
  <c r="E77" i="12" s="1"/>
  <c r="D38" i="17"/>
  <c r="E12" i="17"/>
  <c r="E76" i="12" s="1"/>
  <c r="D9" i="17"/>
  <c r="I579" i="16"/>
  <c r="H579" i="16"/>
  <c r="G579" i="16"/>
  <c r="E579" i="16"/>
  <c r="D579" i="16"/>
  <c r="K72" i="12" s="1"/>
  <c r="I577" i="16"/>
  <c r="H577" i="16"/>
  <c r="G577" i="16"/>
  <c r="E577" i="16"/>
  <c r="D577" i="16"/>
  <c r="J72" i="12" s="1"/>
  <c r="I575" i="16"/>
  <c r="H575" i="16"/>
  <c r="G575" i="16"/>
  <c r="E575" i="16"/>
  <c r="D575" i="16"/>
  <c r="I72" i="12" s="1"/>
  <c r="I573" i="16"/>
  <c r="H573" i="16"/>
  <c r="G573" i="16"/>
  <c r="E573" i="16"/>
  <c r="D573" i="16"/>
  <c r="H72" i="12" s="1"/>
  <c r="I571" i="16"/>
  <c r="H571" i="16"/>
  <c r="G571" i="16"/>
  <c r="E571" i="16"/>
  <c r="D571" i="16"/>
  <c r="G72" i="12" s="1"/>
  <c r="I569" i="16"/>
  <c r="H569" i="16"/>
  <c r="G569" i="16"/>
  <c r="E569" i="16"/>
  <c r="D569" i="16"/>
  <c r="F72" i="12" s="1"/>
  <c r="B557" i="16"/>
  <c r="I550" i="16"/>
  <c r="H550" i="16"/>
  <c r="G550" i="16"/>
  <c r="E550" i="16"/>
  <c r="D550" i="16"/>
  <c r="K71" i="12" s="1"/>
  <c r="I548" i="16"/>
  <c r="H548" i="16"/>
  <c r="G548" i="16"/>
  <c r="E548" i="16"/>
  <c r="D548" i="16"/>
  <c r="J71" i="12" s="1"/>
  <c r="I546" i="16"/>
  <c r="H546" i="16"/>
  <c r="G546" i="16"/>
  <c r="E546" i="16"/>
  <c r="D546" i="16"/>
  <c r="I71" i="12" s="1"/>
  <c r="I544" i="16"/>
  <c r="H544" i="16"/>
  <c r="G544" i="16"/>
  <c r="E544" i="16"/>
  <c r="D544" i="16"/>
  <c r="H71" i="12" s="1"/>
  <c r="I542" i="16"/>
  <c r="H542" i="16"/>
  <c r="G542" i="16"/>
  <c r="E542" i="16"/>
  <c r="D542" i="16"/>
  <c r="G71" i="12" s="1"/>
  <c r="I540" i="16"/>
  <c r="H540" i="16"/>
  <c r="G540" i="16"/>
  <c r="E540" i="16"/>
  <c r="D540" i="16"/>
  <c r="F71" i="12" s="1"/>
  <c r="B528" i="16"/>
  <c r="I521" i="16"/>
  <c r="H521" i="16"/>
  <c r="G521" i="16"/>
  <c r="E521" i="16"/>
  <c r="D521" i="16"/>
  <c r="K70" i="12" s="1"/>
  <c r="I519" i="16"/>
  <c r="H519" i="16"/>
  <c r="G519" i="16"/>
  <c r="E519" i="16"/>
  <c r="D519" i="16"/>
  <c r="J70" i="12" s="1"/>
  <c r="I517" i="16"/>
  <c r="H517" i="16"/>
  <c r="G517" i="16"/>
  <c r="E517" i="16"/>
  <c r="D517" i="16"/>
  <c r="I70" i="12" s="1"/>
  <c r="I515" i="16"/>
  <c r="H515" i="16"/>
  <c r="G515" i="16"/>
  <c r="E515" i="16"/>
  <c r="D515" i="16"/>
  <c r="H70" i="12" s="1"/>
  <c r="I513" i="16"/>
  <c r="H513" i="16"/>
  <c r="G513" i="16"/>
  <c r="E513" i="16"/>
  <c r="D513" i="16"/>
  <c r="G70" i="12" s="1"/>
  <c r="I511" i="16"/>
  <c r="H511" i="16"/>
  <c r="G511" i="16"/>
  <c r="E511" i="16"/>
  <c r="D511" i="16"/>
  <c r="F70" i="12" s="1"/>
  <c r="B499" i="16"/>
  <c r="I492" i="16"/>
  <c r="H492" i="16"/>
  <c r="G492" i="16"/>
  <c r="E492" i="16"/>
  <c r="D492" i="16"/>
  <c r="K69" i="12" s="1"/>
  <c r="I490" i="16"/>
  <c r="H490" i="16"/>
  <c r="G490" i="16"/>
  <c r="E490" i="16"/>
  <c r="D490" i="16"/>
  <c r="J69" i="12" s="1"/>
  <c r="I488" i="16"/>
  <c r="H488" i="16"/>
  <c r="G488" i="16"/>
  <c r="E488" i="16"/>
  <c r="D488" i="16"/>
  <c r="I69" i="12" s="1"/>
  <c r="I486" i="16"/>
  <c r="H486" i="16"/>
  <c r="G486" i="16"/>
  <c r="E486" i="16"/>
  <c r="D486" i="16"/>
  <c r="H69" i="12" s="1"/>
  <c r="I484" i="16"/>
  <c r="H484" i="16"/>
  <c r="G484" i="16"/>
  <c r="E484" i="16"/>
  <c r="D484" i="16"/>
  <c r="G69" i="12" s="1"/>
  <c r="I482" i="16"/>
  <c r="H482" i="16"/>
  <c r="G482" i="16"/>
  <c r="E482" i="16"/>
  <c r="D482" i="16"/>
  <c r="F69" i="12" s="1"/>
  <c r="B470" i="16"/>
  <c r="I463" i="16"/>
  <c r="H463" i="16"/>
  <c r="G463" i="16"/>
  <c r="E463" i="16"/>
  <c r="D463" i="16"/>
  <c r="K68" i="12" s="1"/>
  <c r="I461" i="16"/>
  <c r="H461" i="16"/>
  <c r="G461" i="16"/>
  <c r="E461" i="16"/>
  <c r="D461" i="16"/>
  <c r="J68" i="12" s="1"/>
  <c r="I459" i="16"/>
  <c r="H459" i="16"/>
  <c r="G459" i="16"/>
  <c r="E459" i="16"/>
  <c r="D459" i="16"/>
  <c r="I68" i="12" s="1"/>
  <c r="I457" i="16"/>
  <c r="H457" i="16"/>
  <c r="G457" i="16"/>
  <c r="E457" i="16"/>
  <c r="D457" i="16"/>
  <c r="H68" i="12" s="1"/>
  <c r="I455" i="16"/>
  <c r="H455" i="16"/>
  <c r="G455" i="16"/>
  <c r="E455" i="16"/>
  <c r="D455" i="16"/>
  <c r="G68" i="12" s="1"/>
  <c r="I453" i="16"/>
  <c r="H453" i="16"/>
  <c r="G453" i="16"/>
  <c r="E453" i="16"/>
  <c r="D453" i="16"/>
  <c r="F68" i="12" s="1"/>
  <c r="B441" i="16"/>
  <c r="I434" i="16"/>
  <c r="H434" i="16"/>
  <c r="G434" i="16"/>
  <c r="E434" i="16"/>
  <c r="D434" i="16"/>
  <c r="K67" i="12" s="1"/>
  <c r="I432" i="16"/>
  <c r="H432" i="16"/>
  <c r="G432" i="16"/>
  <c r="E432" i="16"/>
  <c r="D432" i="16"/>
  <c r="J67" i="12" s="1"/>
  <c r="I430" i="16"/>
  <c r="H430" i="16"/>
  <c r="G430" i="16"/>
  <c r="E430" i="16"/>
  <c r="D430" i="16"/>
  <c r="I67" i="12" s="1"/>
  <c r="I428" i="16"/>
  <c r="H428" i="16"/>
  <c r="G428" i="16"/>
  <c r="E428" i="16"/>
  <c r="D428" i="16"/>
  <c r="H67" i="12" s="1"/>
  <c r="I426" i="16"/>
  <c r="H426" i="16"/>
  <c r="G426" i="16"/>
  <c r="E426" i="16"/>
  <c r="D426" i="16"/>
  <c r="G67" i="12" s="1"/>
  <c r="I424" i="16"/>
  <c r="H424" i="16"/>
  <c r="G424" i="16"/>
  <c r="E424" i="16"/>
  <c r="D424" i="16"/>
  <c r="F67" i="12" s="1"/>
  <c r="B412" i="16"/>
  <c r="I405" i="16"/>
  <c r="H405" i="16"/>
  <c r="G405" i="16"/>
  <c r="E405" i="16"/>
  <c r="D405" i="16"/>
  <c r="K66" i="12" s="1"/>
  <c r="I403" i="16"/>
  <c r="H403" i="16"/>
  <c r="G403" i="16"/>
  <c r="E403" i="16"/>
  <c r="D403" i="16"/>
  <c r="J66" i="12" s="1"/>
  <c r="I401" i="16"/>
  <c r="H401" i="16"/>
  <c r="G401" i="16"/>
  <c r="E401" i="16"/>
  <c r="D401" i="16"/>
  <c r="I66" i="12" s="1"/>
  <c r="I399" i="16"/>
  <c r="H399" i="16"/>
  <c r="G399" i="16"/>
  <c r="E399" i="16"/>
  <c r="D399" i="16"/>
  <c r="H66" i="12" s="1"/>
  <c r="I397" i="16"/>
  <c r="H397" i="16"/>
  <c r="G397" i="16"/>
  <c r="E397" i="16"/>
  <c r="D397" i="16"/>
  <c r="G66" i="12" s="1"/>
  <c r="I395" i="16"/>
  <c r="H395" i="16"/>
  <c r="G395" i="16"/>
  <c r="E395" i="16"/>
  <c r="D395" i="16"/>
  <c r="F66" i="12" s="1"/>
  <c r="B383" i="16"/>
  <c r="I376" i="16"/>
  <c r="H376" i="16"/>
  <c r="G376" i="16"/>
  <c r="E376" i="16"/>
  <c r="D376" i="16"/>
  <c r="K65" i="12" s="1"/>
  <c r="I374" i="16"/>
  <c r="H374" i="16"/>
  <c r="G374" i="16"/>
  <c r="E374" i="16"/>
  <c r="D374" i="16"/>
  <c r="J65" i="12" s="1"/>
  <c r="I372" i="16"/>
  <c r="H372" i="16"/>
  <c r="G372" i="16"/>
  <c r="E372" i="16"/>
  <c r="D372" i="16"/>
  <c r="I65" i="12" s="1"/>
  <c r="I370" i="16"/>
  <c r="H370" i="16"/>
  <c r="G370" i="16"/>
  <c r="E370" i="16"/>
  <c r="D370" i="16"/>
  <c r="H65" i="12" s="1"/>
  <c r="I368" i="16"/>
  <c r="H368" i="16"/>
  <c r="G368" i="16"/>
  <c r="E368" i="16"/>
  <c r="D368" i="16"/>
  <c r="G65" i="12" s="1"/>
  <c r="I366" i="16"/>
  <c r="H366" i="16"/>
  <c r="G366" i="16"/>
  <c r="E366" i="16"/>
  <c r="D366" i="16"/>
  <c r="F65" i="12" s="1"/>
  <c r="B354" i="16"/>
  <c r="I347" i="16"/>
  <c r="H347" i="16"/>
  <c r="G347" i="16"/>
  <c r="E347" i="16"/>
  <c r="D347" i="16"/>
  <c r="K64" i="12" s="1"/>
  <c r="I345" i="16"/>
  <c r="H345" i="16"/>
  <c r="G345" i="16"/>
  <c r="E345" i="16"/>
  <c r="D345" i="16"/>
  <c r="J64" i="12" s="1"/>
  <c r="I343" i="16"/>
  <c r="H343" i="16"/>
  <c r="G343" i="16"/>
  <c r="E343" i="16"/>
  <c r="D343" i="16"/>
  <c r="I64" i="12" s="1"/>
  <c r="I341" i="16"/>
  <c r="H341" i="16"/>
  <c r="G341" i="16"/>
  <c r="E341" i="16"/>
  <c r="D341" i="16"/>
  <c r="H64" i="12" s="1"/>
  <c r="I339" i="16"/>
  <c r="H339" i="16"/>
  <c r="G339" i="16"/>
  <c r="E339" i="16"/>
  <c r="D339" i="16"/>
  <c r="G64" i="12" s="1"/>
  <c r="I337" i="16"/>
  <c r="H337" i="16"/>
  <c r="G337" i="16"/>
  <c r="E337" i="16"/>
  <c r="D337" i="16"/>
  <c r="F64" i="12" s="1"/>
  <c r="B325" i="16"/>
  <c r="I318" i="16"/>
  <c r="H318" i="16"/>
  <c r="G318" i="16"/>
  <c r="E318" i="16"/>
  <c r="D318" i="16"/>
  <c r="K63" i="12" s="1"/>
  <c r="I316" i="16"/>
  <c r="H316" i="16"/>
  <c r="G316" i="16"/>
  <c r="E316" i="16"/>
  <c r="D316" i="16"/>
  <c r="J63" i="12" s="1"/>
  <c r="I314" i="16"/>
  <c r="H314" i="16"/>
  <c r="G314" i="16"/>
  <c r="E314" i="16"/>
  <c r="D314" i="16"/>
  <c r="I63" i="12" s="1"/>
  <c r="I312" i="16"/>
  <c r="H312" i="16"/>
  <c r="G312" i="16"/>
  <c r="E312" i="16"/>
  <c r="D312" i="16"/>
  <c r="H63" i="12" s="1"/>
  <c r="I310" i="16"/>
  <c r="H310" i="16"/>
  <c r="G310" i="16"/>
  <c r="E310" i="16"/>
  <c r="D310" i="16"/>
  <c r="G63" i="12" s="1"/>
  <c r="I308" i="16"/>
  <c r="H308" i="16"/>
  <c r="G308" i="16"/>
  <c r="E308" i="16"/>
  <c r="D308" i="16"/>
  <c r="F63" i="12" s="1"/>
  <c r="B296" i="16"/>
  <c r="I289" i="16"/>
  <c r="H289" i="16"/>
  <c r="G289" i="16"/>
  <c r="E289" i="16"/>
  <c r="D289" i="16"/>
  <c r="K62" i="12" s="1"/>
  <c r="I287" i="16"/>
  <c r="H287" i="16"/>
  <c r="G287" i="16"/>
  <c r="E287" i="16"/>
  <c r="D287" i="16"/>
  <c r="J62" i="12" s="1"/>
  <c r="I285" i="16"/>
  <c r="H285" i="16"/>
  <c r="G285" i="16"/>
  <c r="E285" i="16"/>
  <c r="D285" i="16"/>
  <c r="I62" i="12" s="1"/>
  <c r="I283" i="16"/>
  <c r="H283" i="16"/>
  <c r="G283" i="16"/>
  <c r="E283" i="16"/>
  <c r="D283" i="16"/>
  <c r="H62" i="12" s="1"/>
  <c r="I281" i="16"/>
  <c r="H281" i="16"/>
  <c r="G281" i="16"/>
  <c r="E281" i="16"/>
  <c r="D281" i="16"/>
  <c r="G62" i="12" s="1"/>
  <c r="I279" i="16"/>
  <c r="H279" i="16"/>
  <c r="G279" i="16"/>
  <c r="E279" i="16"/>
  <c r="D279" i="16"/>
  <c r="F62" i="12" s="1"/>
  <c r="B267" i="16"/>
  <c r="I260" i="16"/>
  <c r="H260" i="16"/>
  <c r="G260" i="16"/>
  <c r="E260" i="16"/>
  <c r="D260" i="16"/>
  <c r="K61" i="12" s="1"/>
  <c r="I258" i="16"/>
  <c r="H258" i="16"/>
  <c r="G258" i="16"/>
  <c r="E258" i="16"/>
  <c r="D258" i="16"/>
  <c r="J61" i="12" s="1"/>
  <c r="I256" i="16"/>
  <c r="H256" i="16"/>
  <c r="G256" i="16"/>
  <c r="E256" i="16"/>
  <c r="D256" i="16"/>
  <c r="I61" i="12" s="1"/>
  <c r="I254" i="16"/>
  <c r="H254" i="16"/>
  <c r="G254" i="16"/>
  <c r="E254" i="16"/>
  <c r="D254" i="16"/>
  <c r="H61" i="12" s="1"/>
  <c r="I252" i="16"/>
  <c r="H252" i="16"/>
  <c r="G252" i="16"/>
  <c r="E252" i="16"/>
  <c r="D252" i="16"/>
  <c r="G61" i="12" s="1"/>
  <c r="I250" i="16"/>
  <c r="H250" i="16"/>
  <c r="G250" i="16"/>
  <c r="E250" i="16"/>
  <c r="D250" i="16"/>
  <c r="F61" i="12" s="1"/>
  <c r="B238" i="16"/>
  <c r="I231" i="16"/>
  <c r="H231" i="16"/>
  <c r="G231" i="16"/>
  <c r="E231" i="16"/>
  <c r="D231" i="16"/>
  <c r="K60" i="12" s="1"/>
  <c r="I229" i="16"/>
  <c r="H229" i="16"/>
  <c r="G229" i="16"/>
  <c r="E229" i="16"/>
  <c r="D229" i="16"/>
  <c r="J60" i="12" s="1"/>
  <c r="I227" i="16"/>
  <c r="H227" i="16"/>
  <c r="G227" i="16"/>
  <c r="E227" i="16"/>
  <c r="D227" i="16"/>
  <c r="I60" i="12" s="1"/>
  <c r="I225" i="16"/>
  <c r="H225" i="16"/>
  <c r="G225" i="16"/>
  <c r="E225" i="16"/>
  <c r="D225" i="16"/>
  <c r="H60" i="12" s="1"/>
  <c r="I223" i="16"/>
  <c r="H223" i="16"/>
  <c r="G223" i="16"/>
  <c r="E223" i="16"/>
  <c r="D223" i="16"/>
  <c r="G60" i="12" s="1"/>
  <c r="I221" i="16"/>
  <c r="H221" i="16"/>
  <c r="G221" i="16"/>
  <c r="E221" i="16"/>
  <c r="D221" i="16"/>
  <c r="F60" i="12" s="1"/>
  <c r="B209" i="16"/>
  <c r="I202" i="16"/>
  <c r="H202" i="16"/>
  <c r="G202" i="16"/>
  <c r="E202" i="16"/>
  <c r="D202" i="16"/>
  <c r="K59" i="12" s="1"/>
  <c r="I200" i="16"/>
  <c r="H200" i="16"/>
  <c r="G200" i="16"/>
  <c r="E200" i="16"/>
  <c r="D200" i="16"/>
  <c r="J59" i="12" s="1"/>
  <c r="I198" i="16"/>
  <c r="H198" i="16"/>
  <c r="G198" i="16"/>
  <c r="E198" i="16"/>
  <c r="D198" i="16"/>
  <c r="I59" i="12" s="1"/>
  <c r="I196" i="16"/>
  <c r="H196" i="16"/>
  <c r="G196" i="16"/>
  <c r="E196" i="16"/>
  <c r="D196" i="16"/>
  <c r="H59" i="12" s="1"/>
  <c r="I194" i="16"/>
  <c r="H194" i="16"/>
  <c r="G194" i="16"/>
  <c r="E194" i="16"/>
  <c r="D194" i="16"/>
  <c r="G59" i="12" s="1"/>
  <c r="I192" i="16"/>
  <c r="H192" i="16"/>
  <c r="G192" i="16"/>
  <c r="E192" i="16"/>
  <c r="D192" i="16"/>
  <c r="F59" i="12" s="1"/>
  <c r="B180" i="16"/>
  <c r="I173" i="16"/>
  <c r="H173" i="16"/>
  <c r="G173" i="16"/>
  <c r="E173" i="16"/>
  <c r="D173" i="16"/>
  <c r="K58" i="12" s="1"/>
  <c r="I171" i="16"/>
  <c r="H171" i="16"/>
  <c r="G171" i="16"/>
  <c r="E171" i="16"/>
  <c r="D171" i="16"/>
  <c r="J58" i="12" s="1"/>
  <c r="I169" i="16"/>
  <c r="H169" i="16"/>
  <c r="G169" i="16"/>
  <c r="E169" i="16"/>
  <c r="D169" i="16"/>
  <c r="I58" i="12" s="1"/>
  <c r="I167" i="16"/>
  <c r="H167" i="16"/>
  <c r="G167" i="16"/>
  <c r="E167" i="16"/>
  <c r="D167" i="16"/>
  <c r="H58" i="12" s="1"/>
  <c r="I165" i="16"/>
  <c r="H165" i="16"/>
  <c r="G165" i="16"/>
  <c r="E165" i="16"/>
  <c r="D165" i="16"/>
  <c r="G58" i="12" s="1"/>
  <c r="I163" i="16"/>
  <c r="H163" i="16"/>
  <c r="G163" i="16"/>
  <c r="E163" i="16"/>
  <c r="D163" i="16"/>
  <c r="F58" i="12" s="1"/>
  <c r="B151" i="16"/>
  <c r="I144" i="16"/>
  <c r="H144" i="16"/>
  <c r="G144" i="16"/>
  <c r="E144" i="16"/>
  <c r="D144" i="16"/>
  <c r="K57" i="12" s="1"/>
  <c r="I142" i="16"/>
  <c r="H142" i="16"/>
  <c r="G142" i="16"/>
  <c r="E142" i="16"/>
  <c r="D142" i="16"/>
  <c r="J57" i="12" s="1"/>
  <c r="I140" i="16"/>
  <c r="H140" i="16"/>
  <c r="G140" i="16"/>
  <c r="E140" i="16"/>
  <c r="D140" i="16"/>
  <c r="I57" i="12" s="1"/>
  <c r="I138" i="16"/>
  <c r="H138" i="16"/>
  <c r="G138" i="16"/>
  <c r="E138" i="16"/>
  <c r="D138" i="16"/>
  <c r="H57" i="12" s="1"/>
  <c r="I136" i="16"/>
  <c r="H136" i="16"/>
  <c r="G136" i="16"/>
  <c r="E136" i="16"/>
  <c r="D136" i="16"/>
  <c r="G57" i="12" s="1"/>
  <c r="I134" i="16"/>
  <c r="H134" i="16"/>
  <c r="G134" i="16"/>
  <c r="E134" i="16"/>
  <c r="D134" i="16"/>
  <c r="F57" i="12" s="1"/>
  <c r="B122" i="16"/>
  <c r="I115" i="16"/>
  <c r="H115" i="16"/>
  <c r="G115" i="16"/>
  <c r="E115" i="16"/>
  <c r="D115" i="16"/>
  <c r="K56" i="12" s="1"/>
  <c r="I113" i="16"/>
  <c r="H113" i="16"/>
  <c r="G113" i="16"/>
  <c r="E113" i="16"/>
  <c r="D113" i="16"/>
  <c r="J56" i="12" s="1"/>
  <c r="I111" i="16"/>
  <c r="H111" i="16"/>
  <c r="G111" i="16"/>
  <c r="E111" i="16"/>
  <c r="D111" i="16"/>
  <c r="I56" i="12" s="1"/>
  <c r="I109" i="16"/>
  <c r="H109" i="16"/>
  <c r="G109" i="16"/>
  <c r="E109" i="16"/>
  <c r="D109" i="16"/>
  <c r="H56" i="12" s="1"/>
  <c r="I107" i="16"/>
  <c r="H107" i="16"/>
  <c r="G107" i="16"/>
  <c r="E107" i="16"/>
  <c r="D107" i="16"/>
  <c r="G56" i="12" s="1"/>
  <c r="I105" i="16"/>
  <c r="H105" i="16"/>
  <c r="G105" i="16"/>
  <c r="E105" i="16"/>
  <c r="D105" i="16"/>
  <c r="F56" i="12" s="1"/>
  <c r="B93" i="16"/>
  <c r="I86" i="16"/>
  <c r="H86" i="16"/>
  <c r="G86" i="16"/>
  <c r="E86" i="16"/>
  <c r="D86" i="16"/>
  <c r="K55" i="12" s="1"/>
  <c r="I84" i="16"/>
  <c r="H84" i="16"/>
  <c r="G84" i="16"/>
  <c r="E84" i="16"/>
  <c r="D84" i="16"/>
  <c r="J55" i="12" s="1"/>
  <c r="I82" i="16"/>
  <c r="H82" i="16"/>
  <c r="G82" i="16"/>
  <c r="E82" i="16"/>
  <c r="D82" i="16"/>
  <c r="I55" i="12" s="1"/>
  <c r="I80" i="16"/>
  <c r="H80" i="16"/>
  <c r="G80" i="16"/>
  <c r="E80" i="16"/>
  <c r="D80" i="16"/>
  <c r="H55" i="12" s="1"/>
  <c r="I78" i="16"/>
  <c r="H78" i="16"/>
  <c r="G78" i="16"/>
  <c r="E78" i="16"/>
  <c r="D78" i="16"/>
  <c r="G55" i="12" s="1"/>
  <c r="I76" i="16"/>
  <c r="H76" i="16"/>
  <c r="G76" i="16"/>
  <c r="E76" i="16"/>
  <c r="D76" i="16"/>
  <c r="F55" i="12" s="1"/>
  <c r="B64" i="16"/>
  <c r="I57" i="16"/>
  <c r="H57" i="16"/>
  <c r="G57" i="16"/>
  <c r="E57" i="16"/>
  <c r="D57" i="16"/>
  <c r="K54" i="12" s="1"/>
  <c r="I55" i="16"/>
  <c r="H55" i="16"/>
  <c r="G55" i="16"/>
  <c r="E55" i="16"/>
  <c r="D55" i="16"/>
  <c r="J54" i="12" s="1"/>
  <c r="I53" i="16"/>
  <c r="H53" i="16"/>
  <c r="G53" i="16"/>
  <c r="E53" i="16"/>
  <c r="D53" i="16"/>
  <c r="I54" i="12" s="1"/>
  <c r="I51" i="16"/>
  <c r="H51" i="16"/>
  <c r="G51" i="16"/>
  <c r="E51" i="16"/>
  <c r="D51" i="16"/>
  <c r="H54" i="12" s="1"/>
  <c r="I49" i="16"/>
  <c r="H49" i="16"/>
  <c r="G49" i="16"/>
  <c r="E49" i="16"/>
  <c r="D49" i="16"/>
  <c r="G54" i="12" s="1"/>
  <c r="I47" i="16"/>
  <c r="H47" i="16"/>
  <c r="G47" i="16"/>
  <c r="E47" i="16"/>
  <c r="D47" i="16"/>
  <c r="F54" i="12" s="1"/>
  <c r="B35" i="16"/>
  <c r="I28" i="16"/>
  <c r="H28" i="16"/>
  <c r="G28" i="16"/>
  <c r="E28" i="16"/>
  <c r="D28" i="16"/>
  <c r="K53" i="12" s="1"/>
  <c r="I26" i="16"/>
  <c r="H26" i="16"/>
  <c r="G26" i="16"/>
  <c r="E26" i="16"/>
  <c r="D26" i="16"/>
  <c r="J53" i="12" s="1"/>
  <c r="I24" i="16"/>
  <c r="H24" i="16"/>
  <c r="G24" i="16"/>
  <c r="E24" i="16"/>
  <c r="D24" i="16"/>
  <c r="I53" i="12" s="1"/>
  <c r="I22" i="16"/>
  <c r="H22" i="16"/>
  <c r="G22" i="16"/>
  <c r="E22" i="16"/>
  <c r="D22" i="16"/>
  <c r="H53" i="12" s="1"/>
  <c r="I20" i="16"/>
  <c r="H20" i="16"/>
  <c r="G20" i="16"/>
  <c r="E20" i="16"/>
  <c r="D20" i="16"/>
  <c r="G53" i="12" s="1"/>
  <c r="I18" i="16"/>
  <c r="H18" i="16"/>
  <c r="G18" i="16"/>
  <c r="E18" i="16"/>
  <c r="D18" i="16"/>
  <c r="F53" i="12" s="1"/>
  <c r="B6" i="16"/>
  <c r="A1" i="16"/>
  <c r="E563" i="16"/>
  <c r="E72" i="12" s="1"/>
  <c r="D560" i="16"/>
  <c r="E534" i="16"/>
  <c r="E71" i="12" s="1"/>
  <c r="D531" i="16"/>
  <c r="E505" i="16"/>
  <c r="E70" i="12" s="1"/>
  <c r="D502" i="16"/>
  <c r="E476" i="16"/>
  <c r="E69" i="12" s="1"/>
  <c r="D473" i="16"/>
  <c r="E447" i="16"/>
  <c r="E68" i="12" s="1"/>
  <c r="D444" i="16"/>
  <c r="E418" i="16"/>
  <c r="E67" i="12" s="1"/>
  <c r="D415" i="16"/>
  <c r="E389" i="16"/>
  <c r="E66" i="12" s="1"/>
  <c r="D386" i="16"/>
  <c r="E360" i="16"/>
  <c r="E65" i="12" s="1"/>
  <c r="D357" i="16"/>
  <c r="E331" i="16"/>
  <c r="E64" i="12" s="1"/>
  <c r="D328" i="16"/>
  <c r="E302" i="16"/>
  <c r="E63" i="12" s="1"/>
  <c r="D299" i="16"/>
  <c r="E273" i="16"/>
  <c r="E62" i="12" s="1"/>
  <c r="D270" i="16"/>
  <c r="E244" i="16"/>
  <c r="E61" i="12" s="1"/>
  <c r="D241" i="16"/>
  <c r="E215" i="16"/>
  <c r="E60" i="12" s="1"/>
  <c r="D212" i="16"/>
  <c r="E186" i="16"/>
  <c r="E59" i="12" s="1"/>
  <c r="D183" i="16"/>
  <c r="E157" i="16"/>
  <c r="E58" i="12" s="1"/>
  <c r="D154" i="16"/>
  <c r="E128" i="16"/>
  <c r="E57" i="12" s="1"/>
  <c r="D125" i="16"/>
  <c r="E99" i="16"/>
  <c r="E56" i="12" s="1"/>
  <c r="D96" i="16"/>
  <c r="E70" i="16"/>
  <c r="E55" i="12" s="1"/>
  <c r="D67" i="16"/>
  <c r="E41" i="16"/>
  <c r="E54" i="12" s="1"/>
  <c r="D38" i="16"/>
  <c r="E12" i="16"/>
  <c r="E53" i="12" s="1"/>
  <c r="D9" i="16"/>
  <c r="A1" i="13"/>
  <c r="A1" i="11"/>
  <c r="F15" i="2"/>
  <c r="C49" i="12"/>
  <c r="C48" i="12"/>
  <c r="C47" i="12"/>
  <c r="C46" i="12"/>
  <c r="C45" i="12"/>
  <c r="C44" i="12"/>
  <c r="C43" i="12"/>
  <c r="C42" i="12"/>
  <c r="C41" i="12"/>
  <c r="C40" i="12"/>
  <c r="C39" i="12"/>
  <c r="C38" i="12"/>
  <c r="C37" i="12"/>
  <c r="C36" i="12"/>
  <c r="C35" i="12"/>
  <c r="C34" i="12"/>
  <c r="C33" i="12"/>
  <c r="C32" i="12"/>
  <c r="C31" i="12"/>
  <c r="C30" i="12"/>
  <c r="C9" i="12"/>
  <c r="C8" i="12"/>
  <c r="C7" i="12"/>
  <c r="B557" i="13"/>
  <c r="B528" i="13"/>
  <c r="B499" i="13"/>
  <c r="B470" i="13"/>
  <c r="B441" i="13"/>
  <c r="B412" i="13"/>
  <c r="B383" i="13"/>
  <c r="B354" i="13"/>
  <c r="B325" i="13"/>
  <c r="B296" i="13"/>
  <c r="B267" i="13"/>
  <c r="B238" i="13"/>
  <c r="B209" i="13"/>
  <c r="B180" i="13"/>
  <c r="B151" i="13"/>
  <c r="B122" i="13"/>
  <c r="B93" i="13"/>
  <c r="B64" i="13"/>
  <c r="B35" i="13"/>
  <c r="I579" i="13"/>
  <c r="H579" i="13"/>
  <c r="G579" i="13"/>
  <c r="E579" i="13"/>
  <c r="D579" i="13"/>
  <c r="K49" i="12" s="1"/>
  <c r="I577" i="13"/>
  <c r="H577" i="13"/>
  <c r="G577" i="13"/>
  <c r="E577" i="13"/>
  <c r="D577" i="13"/>
  <c r="J49" i="12" s="1"/>
  <c r="I575" i="13"/>
  <c r="H575" i="13"/>
  <c r="G575" i="13"/>
  <c r="E575" i="13"/>
  <c r="D575" i="13"/>
  <c r="I49" i="12" s="1"/>
  <c r="I573" i="13"/>
  <c r="H573" i="13"/>
  <c r="G573" i="13"/>
  <c r="E573" i="13"/>
  <c r="D573" i="13"/>
  <c r="H49" i="12" s="1"/>
  <c r="I571" i="13"/>
  <c r="H571" i="13"/>
  <c r="G571" i="13"/>
  <c r="E571" i="13"/>
  <c r="D571" i="13"/>
  <c r="G49" i="12" s="1"/>
  <c r="I569" i="13"/>
  <c r="H569" i="13"/>
  <c r="G569" i="13"/>
  <c r="E569" i="13"/>
  <c r="D569" i="13"/>
  <c r="F49" i="12" s="1"/>
  <c r="E563" i="13"/>
  <c r="E49" i="12" s="1"/>
  <c r="D560" i="13"/>
  <c r="I550" i="13"/>
  <c r="H550" i="13"/>
  <c r="G550" i="13"/>
  <c r="E550" i="13"/>
  <c r="D550" i="13"/>
  <c r="K48" i="12" s="1"/>
  <c r="I548" i="13"/>
  <c r="H548" i="13"/>
  <c r="G548" i="13"/>
  <c r="E548" i="13"/>
  <c r="D548" i="13"/>
  <c r="J48" i="12" s="1"/>
  <c r="I546" i="13"/>
  <c r="H546" i="13"/>
  <c r="G546" i="13"/>
  <c r="E546" i="13"/>
  <c r="D546" i="13"/>
  <c r="I48" i="12" s="1"/>
  <c r="I544" i="13"/>
  <c r="H544" i="13"/>
  <c r="G544" i="13"/>
  <c r="E544" i="13"/>
  <c r="D544" i="13"/>
  <c r="H48" i="12" s="1"/>
  <c r="I542" i="13"/>
  <c r="H542" i="13"/>
  <c r="G542" i="13"/>
  <c r="E542" i="13"/>
  <c r="D542" i="13"/>
  <c r="G48" i="12" s="1"/>
  <c r="I540" i="13"/>
  <c r="H540" i="13"/>
  <c r="G540" i="13"/>
  <c r="E540" i="13"/>
  <c r="D540" i="13"/>
  <c r="F48" i="12" s="1"/>
  <c r="E534" i="13"/>
  <c r="E48" i="12" s="1"/>
  <c r="D531" i="13"/>
  <c r="I521" i="13"/>
  <c r="H521" i="13"/>
  <c r="G521" i="13"/>
  <c r="E521" i="13"/>
  <c r="D521" i="13"/>
  <c r="K47" i="12" s="1"/>
  <c r="I519" i="13"/>
  <c r="H519" i="13"/>
  <c r="G519" i="13"/>
  <c r="E519" i="13"/>
  <c r="D519" i="13"/>
  <c r="J47" i="12" s="1"/>
  <c r="I517" i="13"/>
  <c r="H517" i="13"/>
  <c r="G517" i="13"/>
  <c r="E517" i="13"/>
  <c r="D517" i="13"/>
  <c r="I47" i="12" s="1"/>
  <c r="I515" i="13"/>
  <c r="H515" i="13"/>
  <c r="G515" i="13"/>
  <c r="E515" i="13"/>
  <c r="D515" i="13"/>
  <c r="H47" i="12" s="1"/>
  <c r="I513" i="13"/>
  <c r="H513" i="13"/>
  <c r="G513" i="13"/>
  <c r="E513" i="13"/>
  <c r="D513" i="13"/>
  <c r="G47" i="12" s="1"/>
  <c r="I511" i="13"/>
  <c r="H511" i="13"/>
  <c r="G511" i="13"/>
  <c r="E511" i="13"/>
  <c r="D511" i="13"/>
  <c r="F47" i="12" s="1"/>
  <c r="E505" i="13"/>
  <c r="E47" i="12" s="1"/>
  <c r="D502" i="13"/>
  <c r="I492" i="13"/>
  <c r="H492" i="13"/>
  <c r="G492" i="13"/>
  <c r="E492" i="13"/>
  <c r="D492" i="13"/>
  <c r="K46" i="12" s="1"/>
  <c r="I490" i="13"/>
  <c r="H490" i="13"/>
  <c r="G490" i="13"/>
  <c r="E490" i="13"/>
  <c r="D490" i="13"/>
  <c r="J46" i="12" s="1"/>
  <c r="I488" i="13"/>
  <c r="H488" i="13"/>
  <c r="G488" i="13"/>
  <c r="E488" i="13"/>
  <c r="D488" i="13"/>
  <c r="I46" i="12" s="1"/>
  <c r="I486" i="13"/>
  <c r="H486" i="13"/>
  <c r="G486" i="13"/>
  <c r="E486" i="13"/>
  <c r="D486" i="13"/>
  <c r="H46" i="12" s="1"/>
  <c r="I484" i="13"/>
  <c r="H484" i="13"/>
  <c r="G484" i="13"/>
  <c r="E484" i="13"/>
  <c r="D484" i="13"/>
  <c r="G46" i="12" s="1"/>
  <c r="I482" i="13"/>
  <c r="H482" i="13"/>
  <c r="G482" i="13"/>
  <c r="E482" i="13"/>
  <c r="D482" i="13"/>
  <c r="F46" i="12" s="1"/>
  <c r="E476" i="13"/>
  <c r="E46" i="12" s="1"/>
  <c r="D473" i="13"/>
  <c r="I463" i="13"/>
  <c r="H463" i="13"/>
  <c r="G463" i="13"/>
  <c r="E463" i="13"/>
  <c r="D463" i="13"/>
  <c r="K45" i="12" s="1"/>
  <c r="I461" i="13"/>
  <c r="H461" i="13"/>
  <c r="G461" i="13"/>
  <c r="E461" i="13"/>
  <c r="D461" i="13"/>
  <c r="J45" i="12" s="1"/>
  <c r="I459" i="13"/>
  <c r="H459" i="13"/>
  <c r="G459" i="13"/>
  <c r="E459" i="13"/>
  <c r="D459" i="13"/>
  <c r="I45" i="12" s="1"/>
  <c r="I457" i="13"/>
  <c r="H457" i="13"/>
  <c r="G457" i="13"/>
  <c r="E457" i="13"/>
  <c r="D457" i="13"/>
  <c r="H45" i="12" s="1"/>
  <c r="I455" i="13"/>
  <c r="H455" i="13"/>
  <c r="G455" i="13"/>
  <c r="E455" i="13"/>
  <c r="D455" i="13"/>
  <c r="G45" i="12" s="1"/>
  <c r="I453" i="13"/>
  <c r="H453" i="13"/>
  <c r="G453" i="13"/>
  <c r="E453" i="13"/>
  <c r="D453" i="13"/>
  <c r="F45" i="12" s="1"/>
  <c r="E447" i="13"/>
  <c r="E45" i="12" s="1"/>
  <c r="D444" i="13"/>
  <c r="I434" i="13"/>
  <c r="H434" i="13"/>
  <c r="G434" i="13"/>
  <c r="E434" i="13"/>
  <c r="D434" i="13"/>
  <c r="K44" i="12" s="1"/>
  <c r="I432" i="13"/>
  <c r="H432" i="13"/>
  <c r="G432" i="13"/>
  <c r="E432" i="13"/>
  <c r="D432" i="13"/>
  <c r="J44" i="12" s="1"/>
  <c r="I430" i="13"/>
  <c r="H430" i="13"/>
  <c r="G430" i="13"/>
  <c r="E430" i="13"/>
  <c r="D430" i="13"/>
  <c r="I44" i="12" s="1"/>
  <c r="I428" i="13"/>
  <c r="H428" i="13"/>
  <c r="G428" i="13"/>
  <c r="E428" i="13"/>
  <c r="D428" i="13"/>
  <c r="H44" i="12" s="1"/>
  <c r="I426" i="13"/>
  <c r="H426" i="13"/>
  <c r="G426" i="13"/>
  <c r="E426" i="13"/>
  <c r="D426" i="13"/>
  <c r="G44" i="12" s="1"/>
  <c r="I424" i="13"/>
  <c r="H424" i="13"/>
  <c r="G424" i="13"/>
  <c r="E424" i="13"/>
  <c r="D424" i="13"/>
  <c r="F44" i="12" s="1"/>
  <c r="E418" i="13"/>
  <c r="E44" i="12" s="1"/>
  <c r="D415" i="13"/>
  <c r="I405" i="13"/>
  <c r="H405" i="13"/>
  <c r="G405" i="13"/>
  <c r="E405" i="13"/>
  <c r="D405" i="13"/>
  <c r="K43" i="12" s="1"/>
  <c r="I403" i="13"/>
  <c r="H403" i="13"/>
  <c r="G403" i="13"/>
  <c r="E403" i="13"/>
  <c r="D403" i="13"/>
  <c r="J43" i="12" s="1"/>
  <c r="I401" i="13"/>
  <c r="H401" i="13"/>
  <c r="G401" i="13"/>
  <c r="E401" i="13"/>
  <c r="D401" i="13"/>
  <c r="I43" i="12" s="1"/>
  <c r="I399" i="13"/>
  <c r="H399" i="13"/>
  <c r="G399" i="13"/>
  <c r="E399" i="13"/>
  <c r="D399" i="13"/>
  <c r="H43" i="12" s="1"/>
  <c r="I397" i="13"/>
  <c r="H397" i="13"/>
  <c r="G397" i="13"/>
  <c r="E397" i="13"/>
  <c r="D397" i="13"/>
  <c r="G43" i="12" s="1"/>
  <c r="I395" i="13"/>
  <c r="H395" i="13"/>
  <c r="G395" i="13"/>
  <c r="E395" i="13"/>
  <c r="D395" i="13"/>
  <c r="F43" i="12" s="1"/>
  <c r="E389" i="13"/>
  <c r="E43" i="12" s="1"/>
  <c r="D386" i="13"/>
  <c r="I376" i="13"/>
  <c r="H376" i="13"/>
  <c r="G376" i="13"/>
  <c r="E376" i="13"/>
  <c r="D376" i="13"/>
  <c r="K42" i="12" s="1"/>
  <c r="I374" i="13"/>
  <c r="H374" i="13"/>
  <c r="G374" i="13"/>
  <c r="E374" i="13"/>
  <c r="D374" i="13"/>
  <c r="J42" i="12" s="1"/>
  <c r="I372" i="13"/>
  <c r="H372" i="13"/>
  <c r="G372" i="13"/>
  <c r="E372" i="13"/>
  <c r="D372" i="13"/>
  <c r="I42" i="12" s="1"/>
  <c r="I370" i="13"/>
  <c r="H370" i="13"/>
  <c r="G370" i="13"/>
  <c r="E370" i="13"/>
  <c r="D370" i="13"/>
  <c r="H42" i="12" s="1"/>
  <c r="I368" i="13"/>
  <c r="H368" i="13"/>
  <c r="G368" i="13"/>
  <c r="E368" i="13"/>
  <c r="D368" i="13"/>
  <c r="G42" i="12" s="1"/>
  <c r="I366" i="13"/>
  <c r="H366" i="13"/>
  <c r="G366" i="13"/>
  <c r="E366" i="13"/>
  <c r="D366" i="13"/>
  <c r="F42" i="12" s="1"/>
  <c r="E360" i="13"/>
  <c r="E42" i="12" s="1"/>
  <c r="D357" i="13"/>
  <c r="I347" i="13"/>
  <c r="H347" i="13"/>
  <c r="G347" i="13"/>
  <c r="E347" i="13"/>
  <c r="D347" i="13"/>
  <c r="K41" i="12" s="1"/>
  <c r="I345" i="13"/>
  <c r="H345" i="13"/>
  <c r="G345" i="13"/>
  <c r="E345" i="13"/>
  <c r="D345" i="13"/>
  <c r="J41" i="12" s="1"/>
  <c r="I343" i="13"/>
  <c r="H343" i="13"/>
  <c r="G343" i="13"/>
  <c r="E343" i="13"/>
  <c r="D343" i="13"/>
  <c r="I41" i="12" s="1"/>
  <c r="I341" i="13"/>
  <c r="H341" i="13"/>
  <c r="G341" i="13"/>
  <c r="E341" i="13"/>
  <c r="D341" i="13"/>
  <c r="H41" i="12" s="1"/>
  <c r="I339" i="13"/>
  <c r="H339" i="13"/>
  <c r="G339" i="13"/>
  <c r="E339" i="13"/>
  <c r="D339" i="13"/>
  <c r="G41" i="12" s="1"/>
  <c r="I337" i="13"/>
  <c r="H337" i="13"/>
  <c r="G337" i="13"/>
  <c r="E337" i="13"/>
  <c r="D337" i="13"/>
  <c r="F41" i="12" s="1"/>
  <c r="E331" i="13"/>
  <c r="E41" i="12" s="1"/>
  <c r="D328" i="13"/>
  <c r="I318" i="13"/>
  <c r="H318" i="13"/>
  <c r="G318" i="13"/>
  <c r="E318" i="13"/>
  <c r="D318" i="13"/>
  <c r="K40" i="12" s="1"/>
  <c r="I316" i="13"/>
  <c r="H316" i="13"/>
  <c r="G316" i="13"/>
  <c r="E316" i="13"/>
  <c r="D316" i="13"/>
  <c r="J40" i="12" s="1"/>
  <c r="I314" i="13"/>
  <c r="H314" i="13"/>
  <c r="G314" i="13"/>
  <c r="E314" i="13"/>
  <c r="D314" i="13"/>
  <c r="I40" i="12" s="1"/>
  <c r="I312" i="13"/>
  <c r="H312" i="13"/>
  <c r="G312" i="13"/>
  <c r="E312" i="13"/>
  <c r="D312" i="13"/>
  <c r="H40" i="12" s="1"/>
  <c r="I310" i="13"/>
  <c r="H310" i="13"/>
  <c r="G310" i="13"/>
  <c r="E310" i="13"/>
  <c r="D310" i="13"/>
  <c r="G40" i="12" s="1"/>
  <c r="I308" i="13"/>
  <c r="H308" i="13"/>
  <c r="G308" i="13"/>
  <c r="E308" i="13"/>
  <c r="D308" i="13"/>
  <c r="F40" i="12" s="1"/>
  <c r="E302" i="13"/>
  <c r="E40" i="12" s="1"/>
  <c r="D299" i="13"/>
  <c r="I289" i="13"/>
  <c r="H289" i="13"/>
  <c r="G289" i="13"/>
  <c r="E289" i="13"/>
  <c r="D289" i="13"/>
  <c r="K39" i="12" s="1"/>
  <c r="I287" i="13"/>
  <c r="H287" i="13"/>
  <c r="G287" i="13"/>
  <c r="E287" i="13"/>
  <c r="D287" i="13"/>
  <c r="J39" i="12" s="1"/>
  <c r="I285" i="13"/>
  <c r="H285" i="13"/>
  <c r="G285" i="13"/>
  <c r="E285" i="13"/>
  <c r="D285" i="13"/>
  <c r="I39" i="12" s="1"/>
  <c r="I283" i="13"/>
  <c r="H283" i="13"/>
  <c r="G283" i="13"/>
  <c r="E283" i="13"/>
  <c r="D283" i="13"/>
  <c r="H39" i="12" s="1"/>
  <c r="I281" i="13"/>
  <c r="H281" i="13"/>
  <c r="G281" i="13"/>
  <c r="E281" i="13"/>
  <c r="D281" i="13"/>
  <c r="G39" i="12" s="1"/>
  <c r="I279" i="13"/>
  <c r="H279" i="13"/>
  <c r="G279" i="13"/>
  <c r="E279" i="13"/>
  <c r="D279" i="13"/>
  <c r="F39" i="12" s="1"/>
  <c r="E273" i="13"/>
  <c r="E39" i="12" s="1"/>
  <c r="D270" i="13"/>
  <c r="I260" i="13"/>
  <c r="H260" i="13"/>
  <c r="G260" i="13"/>
  <c r="E260" i="13"/>
  <c r="D260" i="13"/>
  <c r="K38" i="12" s="1"/>
  <c r="I258" i="13"/>
  <c r="H258" i="13"/>
  <c r="G258" i="13"/>
  <c r="E258" i="13"/>
  <c r="D258" i="13"/>
  <c r="J38" i="12" s="1"/>
  <c r="I256" i="13"/>
  <c r="H256" i="13"/>
  <c r="G256" i="13"/>
  <c r="E256" i="13"/>
  <c r="D256" i="13"/>
  <c r="I38" i="12" s="1"/>
  <c r="I254" i="13"/>
  <c r="H254" i="13"/>
  <c r="G254" i="13"/>
  <c r="E254" i="13"/>
  <c r="D254" i="13"/>
  <c r="H38" i="12" s="1"/>
  <c r="I252" i="13"/>
  <c r="H252" i="13"/>
  <c r="G252" i="13"/>
  <c r="E252" i="13"/>
  <c r="D252" i="13"/>
  <c r="G38" i="12" s="1"/>
  <c r="I250" i="13"/>
  <c r="H250" i="13"/>
  <c r="G250" i="13"/>
  <c r="E250" i="13"/>
  <c r="D250" i="13"/>
  <c r="F38" i="12" s="1"/>
  <c r="E244" i="13"/>
  <c r="E38" i="12" s="1"/>
  <c r="D241" i="13"/>
  <c r="I231" i="13"/>
  <c r="H231" i="13"/>
  <c r="G231" i="13"/>
  <c r="E231" i="13"/>
  <c r="D231" i="13"/>
  <c r="K37" i="12" s="1"/>
  <c r="I229" i="13"/>
  <c r="H229" i="13"/>
  <c r="G229" i="13"/>
  <c r="E229" i="13"/>
  <c r="D229" i="13"/>
  <c r="J37" i="12" s="1"/>
  <c r="I227" i="13"/>
  <c r="H227" i="13"/>
  <c r="G227" i="13"/>
  <c r="E227" i="13"/>
  <c r="D227" i="13"/>
  <c r="I37" i="12" s="1"/>
  <c r="I225" i="13"/>
  <c r="H225" i="13"/>
  <c r="G225" i="13"/>
  <c r="E225" i="13"/>
  <c r="D225" i="13"/>
  <c r="H37" i="12" s="1"/>
  <c r="I223" i="13"/>
  <c r="H223" i="13"/>
  <c r="G223" i="13"/>
  <c r="E223" i="13"/>
  <c r="D223" i="13"/>
  <c r="G37" i="12" s="1"/>
  <c r="I221" i="13"/>
  <c r="H221" i="13"/>
  <c r="G221" i="13"/>
  <c r="E221" i="13"/>
  <c r="D221" i="13"/>
  <c r="F37" i="12" s="1"/>
  <c r="E215" i="13"/>
  <c r="E37" i="12" s="1"/>
  <c r="D212" i="13"/>
  <c r="I202" i="13"/>
  <c r="H202" i="13"/>
  <c r="G202" i="13"/>
  <c r="E202" i="13"/>
  <c r="D202" i="13"/>
  <c r="K36" i="12" s="1"/>
  <c r="I200" i="13"/>
  <c r="H200" i="13"/>
  <c r="G200" i="13"/>
  <c r="E200" i="13"/>
  <c r="D200" i="13"/>
  <c r="J36" i="12" s="1"/>
  <c r="I198" i="13"/>
  <c r="H198" i="13"/>
  <c r="G198" i="13"/>
  <c r="E198" i="13"/>
  <c r="D198" i="13"/>
  <c r="I36" i="12" s="1"/>
  <c r="I196" i="13"/>
  <c r="H196" i="13"/>
  <c r="G196" i="13"/>
  <c r="E196" i="13"/>
  <c r="D196" i="13"/>
  <c r="H36" i="12" s="1"/>
  <c r="I194" i="13"/>
  <c r="H194" i="13"/>
  <c r="G194" i="13"/>
  <c r="E194" i="13"/>
  <c r="D194" i="13"/>
  <c r="G36" i="12" s="1"/>
  <c r="I192" i="13"/>
  <c r="H192" i="13"/>
  <c r="G192" i="13"/>
  <c r="E192" i="13"/>
  <c r="D192" i="13"/>
  <c r="F36" i="12" s="1"/>
  <c r="E186" i="13"/>
  <c r="E36" i="12" s="1"/>
  <c r="D183" i="13"/>
  <c r="I173" i="13"/>
  <c r="H173" i="13"/>
  <c r="G173" i="13"/>
  <c r="E173" i="13"/>
  <c r="D173" i="13"/>
  <c r="K35" i="12" s="1"/>
  <c r="I171" i="13"/>
  <c r="H171" i="13"/>
  <c r="G171" i="13"/>
  <c r="E171" i="13"/>
  <c r="D171" i="13"/>
  <c r="J35" i="12" s="1"/>
  <c r="I169" i="13"/>
  <c r="H169" i="13"/>
  <c r="G169" i="13"/>
  <c r="E169" i="13"/>
  <c r="D169" i="13"/>
  <c r="I35" i="12" s="1"/>
  <c r="I167" i="13"/>
  <c r="H167" i="13"/>
  <c r="G167" i="13"/>
  <c r="E167" i="13"/>
  <c r="D167" i="13"/>
  <c r="H35" i="12" s="1"/>
  <c r="I165" i="13"/>
  <c r="H165" i="13"/>
  <c r="G165" i="13"/>
  <c r="E165" i="13"/>
  <c r="D165" i="13"/>
  <c r="G35" i="12" s="1"/>
  <c r="I163" i="13"/>
  <c r="H163" i="13"/>
  <c r="G163" i="13"/>
  <c r="E163" i="13"/>
  <c r="D163" i="13"/>
  <c r="F35" i="12" s="1"/>
  <c r="E157" i="13"/>
  <c r="E35" i="12" s="1"/>
  <c r="D154" i="13"/>
  <c r="I144" i="13"/>
  <c r="H144" i="13"/>
  <c r="G144" i="13"/>
  <c r="E144" i="13"/>
  <c r="D144" i="13"/>
  <c r="K34" i="12" s="1"/>
  <c r="I142" i="13"/>
  <c r="H142" i="13"/>
  <c r="G142" i="13"/>
  <c r="E142" i="13"/>
  <c r="D142" i="13"/>
  <c r="J34" i="12" s="1"/>
  <c r="I140" i="13"/>
  <c r="H140" i="13"/>
  <c r="G140" i="13"/>
  <c r="E140" i="13"/>
  <c r="D140" i="13"/>
  <c r="I34" i="12" s="1"/>
  <c r="I138" i="13"/>
  <c r="H138" i="13"/>
  <c r="G138" i="13"/>
  <c r="E138" i="13"/>
  <c r="D138" i="13"/>
  <c r="H34" i="12" s="1"/>
  <c r="I136" i="13"/>
  <c r="H136" i="13"/>
  <c r="G136" i="13"/>
  <c r="E136" i="13"/>
  <c r="D136" i="13"/>
  <c r="G34" i="12" s="1"/>
  <c r="I134" i="13"/>
  <c r="H134" i="13"/>
  <c r="G134" i="13"/>
  <c r="E134" i="13"/>
  <c r="D134" i="13"/>
  <c r="F34" i="12" s="1"/>
  <c r="E128" i="13"/>
  <c r="E34" i="12" s="1"/>
  <c r="D125" i="13"/>
  <c r="I115" i="13"/>
  <c r="H115" i="13"/>
  <c r="G115" i="13"/>
  <c r="E115" i="13"/>
  <c r="D115" i="13"/>
  <c r="K33" i="12" s="1"/>
  <c r="I113" i="13"/>
  <c r="H113" i="13"/>
  <c r="G113" i="13"/>
  <c r="E113" i="13"/>
  <c r="D113" i="13"/>
  <c r="J33" i="12" s="1"/>
  <c r="I111" i="13"/>
  <c r="H111" i="13"/>
  <c r="G111" i="13"/>
  <c r="E111" i="13"/>
  <c r="D111" i="13"/>
  <c r="I33" i="12" s="1"/>
  <c r="I109" i="13"/>
  <c r="H109" i="13"/>
  <c r="G109" i="13"/>
  <c r="E109" i="13"/>
  <c r="D109" i="13"/>
  <c r="H33" i="12" s="1"/>
  <c r="I107" i="13"/>
  <c r="H107" i="13"/>
  <c r="G107" i="13"/>
  <c r="E107" i="13"/>
  <c r="D107" i="13"/>
  <c r="G33" i="12" s="1"/>
  <c r="I105" i="13"/>
  <c r="H105" i="13"/>
  <c r="G105" i="13"/>
  <c r="E105" i="13"/>
  <c r="D105" i="13"/>
  <c r="F33" i="12" s="1"/>
  <c r="E99" i="13"/>
  <c r="E33" i="12" s="1"/>
  <c r="D96" i="13"/>
  <c r="I86" i="13"/>
  <c r="H86" i="13"/>
  <c r="G86" i="13"/>
  <c r="E86" i="13"/>
  <c r="D86" i="13"/>
  <c r="K32" i="12" s="1"/>
  <c r="I84" i="13"/>
  <c r="H84" i="13"/>
  <c r="G84" i="13"/>
  <c r="E84" i="13"/>
  <c r="D84" i="13"/>
  <c r="J32" i="12" s="1"/>
  <c r="I82" i="13"/>
  <c r="H82" i="13"/>
  <c r="G82" i="13"/>
  <c r="E82" i="13"/>
  <c r="D82" i="13"/>
  <c r="I32" i="12" s="1"/>
  <c r="I80" i="13"/>
  <c r="H80" i="13"/>
  <c r="G80" i="13"/>
  <c r="E80" i="13"/>
  <c r="D80" i="13"/>
  <c r="H32" i="12" s="1"/>
  <c r="I78" i="13"/>
  <c r="H78" i="13"/>
  <c r="G78" i="13"/>
  <c r="E78" i="13"/>
  <c r="D78" i="13"/>
  <c r="G32" i="12" s="1"/>
  <c r="I76" i="13"/>
  <c r="H76" i="13"/>
  <c r="G76" i="13"/>
  <c r="E76" i="13"/>
  <c r="D76" i="13"/>
  <c r="F32" i="12" s="1"/>
  <c r="E70" i="13"/>
  <c r="E32" i="12" s="1"/>
  <c r="D67" i="13"/>
  <c r="I57" i="13"/>
  <c r="H57" i="13"/>
  <c r="G57" i="13"/>
  <c r="E57" i="13"/>
  <c r="D57" i="13"/>
  <c r="K31" i="12" s="1"/>
  <c r="I55" i="13"/>
  <c r="H55" i="13"/>
  <c r="G55" i="13"/>
  <c r="E55" i="13"/>
  <c r="D55" i="13"/>
  <c r="J31" i="12" s="1"/>
  <c r="I53" i="13"/>
  <c r="H53" i="13"/>
  <c r="G53" i="13"/>
  <c r="E53" i="13"/>
  <c r="D53" i="13"/>
  <c r="I31" i="12" s="1"/>
  <c r="I51" i="13"/>
  <c r="H51" i="13"/>
  <c r="G51" i="13"/>
  <c r="E51" i="13"/>
  <c r="D51" i="13"/>
  <c r="H31" i="12" s="1"/>
  <c r="I49" i="13"/>
  <c r="H49" i="13"/>
  <c r="G49" i="13"/>
  <c r="E49" i="13"/>
  <c r="D49" i="13"/>
  <c r="G31" i="12" s="1"/>
  <c r="I47" i="13"/>
  <c r="H47" i="13"/>
  <c r="G47" i="13"/>
  <c r="E47" i="13"/>
  <c r="D47" i="13"/>
  <c r="F31" i="12" s="1"/>
  <c r="E41" i="13"/>
  <c r="E31" i="12" s="1"/>
  <c r="D38" i="13"/>
  <c r="I28" i="13"/>
  <c r="H28" i="13"/>
  <c r="G28" i="13"/>
  <c r="E28" i="13"/>
  <c r="D28" i="13"/>
  <c r="K30" i="12" s="1"/>
  <c r="I26" i="13"/>
  <c r="H26" i="13"/>
  <c r="G26" i="13"/>
  <c r="E26" i="13"/>
  <c r="D26" i="13"/>
  <c r="J30" i="12" s="1"/>
  <c r="I24" i="13"/>
  <c r="H24" i="13"/>
  <c r="G24" i="13"/>
  <c r="E24" i="13"/>
  <c r="D24" i="13"/>
  <c r="I30" i="12" s="1"/>
  <c r="I22" i="13"/>
  <c r="H22" i="13"/>
  <c r="G22" i="13"/>
  <c r="E22" i="13"/>
  <c r="D22" i="13"/>
  <c r="H30" i="12" s="1"/>
  <c r="I20" i="13"/>
  <c r="H20" i="13"/>
  <c r="G20" i="13"/>
  <c r="E20" i="13"/>
  <c r="D20" i="13"/>
  <c r="G30" i="12" s="1"/>
  <c r="I18" i="13"/>
  <c r="H18" i="13"/>
  <c r="G18" i="13"/>
  <c r="E18" i="13"/>
  <c r="D18" i="13"/>
  <c r="F30" i="12" s="1"/>
  <c r="E12" i="13"/>
  <c r="E30" i="12" s="1"/>
  <c r="D9" i="13"/>
  <c r="C26" i="12"/>
  <c r="C25" i="12"/>
  <c r="C24" i="12"/>
  <c r="C23" i="12"/>
  <c r="C22" i="12"/>
  <c r="C21" i="12"/>
  <c r="C20" i="12"/>
  <c r="C19" i="12"/>
  <c r="C18" i="12"/>
  <c r="C17" i="12"/>
  <c r="C16" i="12"/>
  <c r="C15" i="12"/>
  <c r="C14" i="12"/>
  <c r="C13" i="12"/>
  <c r="C12" i="12"/>
  <c r="C11" i="12"/>
  <c r="C10" i="12"/>
  <c r="I579" i="11"/>
  <c r="H579" i="11"/>
  <c r="G579" i="11"/>
  <c r="E579" i="11"/>
  <c r="D579" i="11"/>
  <c r="K26" i="12" s="1"/>
  <c r="I577" i="11"/>
  <c r="H577" i="11"/>
  <c r="G577" i="11"/>
  <c r="E577" i="11"/>
  <c r="D577" i="11"/>
  <c r="J26" i="12" s="1"/>
  <c r="I575" i="11"/>
  <c r="H575" i="11"/>
  <c r="G575" i="11"/>
  <c r="E575" i="11"/>
  <c r="D575" i="11"/>
  <c r="I26" i="12" s="1"/>
  <c r="I573" i="11"/>
  <c r="H573" i="11"/>
  <c r="G573" i="11"/>
  <c r="E573" i="11"/>
  <c r="D573" i="11"/>
  <c r="H26" i="12" s="1"/>
  <c r="I571" i="11"/>
  <c r="H571" i="11"/>
  <c r="G571" i="11"/>
  <c r="E571" i="11"/>
  <c r="D571" i="11"/>
  <c r="G26" i="12" s="1"/>
  <c r="I569" i="11"/>
  <c r="H569" i="11"/>
  <c r="G569" i="11"/>
  <c r="E569" i="11"/>
  <c r="D569" i="11"/>
  <c r="F26" i="12" s="1"/>
  <c r="E563" i="11"/>
  <c r="E26" i="12" s="1"/>
  <c r="D560" i="11"/>
  <c r="B557" i="11"/>
  <c r="I550" i="11"/>
  <c r="H550" i="11"/>
  <c r="G550" i="11"/>
  <c r="E550" i="11"/>
  <c r="D550" i="11"/>
  <c r="K25" i="12" s="1"/>
  <c r="I548" i="11"/>
  <c r="H548" i="11"/>
  <c r="G548" i="11"/>
  <c r="E548" i="11"/>
  <c r="D548" i="11"/>
  <c r="J25" i="12" s="1"/>
  <c r="I546" i="11"/>
  <c r="H546" i="11"/>
  <c r="G546" i="11"/>
  <c r="E546" i="11"/>
  <c r="D546" i="11"/>
  <c r="I25" i="12" s="1"/>
  <c r="I544" i="11"/>
  <c r="H544" i="11"/>
  <c r="G544" i="11"/>
  <c r="E544" i="11"/>
  <c r="D544" i="11"/>
  <c r="H25" i="12" s="1"/>
  <c r="I542" i="11"/>
  <c r="H542" i="11"/>
  <c r="G542" i="11"/>
  <c r="E542" i="11"/>
  <c r="D542" i="11"/>
  <c r="G25" i="12" s="1"/>
  <c r="I540" i="11"/>
  <c r="H540" i="11"/>
  <c r="G540" i="11"/>
  <c r="E540" i="11"/>
  <c r="D540" i="11"/>
  <c r="F25" i="12" s="1"/>
  <c r="E534" i="11"/>
  <c r="E25" i="12" s="1"/>
  <c r="D531" i="11"/>
  <c r="B528" i="11"/>
  <c r="I521" i="11"/>
  <c r="H521" i="11"/>
  <c r="G521" i="11"/>
  <c r="E521" i="11"/>
  <c r="D521" i="11"/>
  <c r="K24" i="12" s="1"/>
  <c r="I519" i="11"/>
  <c r="H519" i="11"/>
  <c r="G519" i="11"/>
  <c r="E519" i="11"/>
  <c r="D519" i="11"/>
  <c r="J24" i="12" s="1"/>
  <c r="I517" i="11"/>
  <c r="H517" i="11"/>
  <c r="G517" i="11"/>
  <c r="E517" i="11"/>
  <c r="D517" i="11"/>
  <c r="I24" i="12" s="1"/>
  <c r="I515" i="11"/>
  <c r="H515" i="11"/>
  <c r="G515" i="11"/>
  <c r="E515" i="11"/>
  <c r="D515" i="11"/>
  <c r="H24" i="12" s="1"/>
  <c r="I513" i="11"/>
  <c r="H513" i="11"/>
  <c r="G513" i="11"/>
  <c r="E513" i="11"/>
  <c r="D513" i="11"/>
  <c r="G24" i="12" s="1"/>
  <c r="I511" i="11"/>
  <c r="H511" i="11"/>
  <c r="G511" i="11"/>
  <c r="E511" i="11"/>
  <c r="D511" i="11"/>
  <c r="F24" i="12" s="1"/>
  <c r="E505" i="11"/>
  <c r="E24" i="12" s="1"/>
  <c r="D502" i="11"/>
  <c r="B499" i="11"/>
  <c r="I492" i="11"/>
  <c r="H492" i="11"/>
  <c r="G492" i="11"/>
  <c r="E492" i="11"/>
  <c r="D492" i="11"/>
  <c r="K23" i="12" s="1"/>
  <c r="I490" i="11"/>
  <c r="H490" i="11"/>
  <c r="G490" i="11"/>
  <c r="E490" i="11"/>
  <c r="D490" i="11"/>
  <c r="J23" i="12" s="1"/>
  <c r="I488" i="11"/>
  <c r="H488" i="11"/>
  <c r="G488" i="11"/>
  <c r="E488" i="11"/>
  <c r="D488" i="11"/>
  <c r="I23" i="12" s="1"/>
  <c r="I486" i="11"/>
  <c r="H486" i="11"/>
  <c r="G486" i="11"/>
  <c r="E486" i="11"/>
  <c r="D486" i="11"/>
  <c r="H23" i="12" s="1"/>
  <c r="I484" i="11"/>
  <c r="H484" i="11"/>
  <c r="G484" i="11"/>
  <c r="E484" i="11"/>
  <c r="D484" i="11"/>
  <c r="G23" i="12" s="1"/>
  <c r="I482" i="11"/>
  <c r="H482" i="11"/>
  <c r="G482" i="11"/>
  <c r="E482" i="11"/>
  <c r="D482" i="11"/>
  <c r="F23" i="12" s="1"/>
  <c r="E476" i="11"/>
  <c r="E23" i="12" s="1"/>
  <c r="D473" i="11"/>
  <c r="B470" i="11"/>
  <c r="I463" i="11"/>
  <c r="H463" i="11"/>
  <c r="G463" i="11"/>
  <c r="E463" i="11"/>
  <c r="D463" i="11"/>
  <c r="K22" i="12" s="1"/>
  <c r="I461" i="11"/>
  <c r="H461" i="11"/>
  <c r="G461" i="11"/>
  <c r="E461" i="11"/>
  <c r="D461" i="11"/>
  <c r="J22" i="12" s="1"/>
  <c r="I459" i="11"/>
  <c r="H459" i="11"/>
  <c r="G459" i="11"/>
  <c r="E459" i="11"/>
  <c r="D459" i="11"/>
  <c r="I22" i="12" s="1"/>
  <c r="I457" i="11"/>
  <c r="H457" i="11"/>
  <c r="G457" i="11"/>
  <c r="E457" i="11"/>
  <c r="D457" i="11"/>
  <c r="H22" i="12" s="1"/>
  <c r="I455" i="11"/>
  <c r="H455" i="11"/>
  <c r="G455" i="11"/>
  <c r="E455" i="11"/>
  <c r="D455" i="11"/>
  <c r="G22" i="12" s="1"/>
  <c r="I453" i="11"/>
  <c r="H453" i="11"/>
  <c r="G453" i="11"/>
  <c r="E453" i="11"/>
  <c r="D453" i="11"/>
  <c r="F22" i="12" s="1"/>
  <c r="E447" i="11"/>
  <c r="E22" i="12" s="1"/>
  <c r="D444" i="11"/>
  <c r="B441" i="11"/>
  <c r="D415" i="11"/>
  <c r="D386" i="11"/>
  <c r="D357" i="11"/>
  <c r="D328" i="11"/>
  <c r="D299" i="11"/>
  <c r="D270" i="11"/>
  <c r="D241" i="11"/>
  <c r="D212" i="11"/>
  <c r="D183" i="11"/>
  <c r="D154" i="11"/>
  <c r="D125" i="11"/>
  <c r="D96" i="11"/>
  <c r="D67" i="11"/>
  <c r="D38" i="11"/>
  <c r="D9" i="11"/>
  <c r="I434" i="11"/>
  <c r="H434" i="11"/>
  <c r="G434" i="11"/>
  <c r="E434" i="11"/>
  <c r="D434" i="11"/>
  <c r="K21" i="12" s="1"/>
  <c r="I432" i="11"/>
  <c r="H432" i="11"/>
  <c r="G432" i="11"/>
  <c r="E432" i="11"/>
  <c r="D432" i="11"/>
  <c r="J21" i="12" s="1"/>
  <c r="I430" i="11"/>
  <c r="H430" i="11"/>
  <c r="G430" i="11"/>
  <c r="E430" i="11"/>
  <c r="D430" i="11"/>
  <c r="I21" i="12" s="1"/>
  <c r="I428" i="11"/>
  <c r="H428" i="11"/>
  <c r="G428" i="11"/>
  <c r="E428" i="11"/>
  <c r="D428" i="11"/>
  <c r="H21" i="12" s="1"/>
  <c r="I426" i="11"/>
  <c r="H426" i="11"/>
  <c r="G426" i="11"/>
  <c r="E426" i="11"/>
  <c r="D426" i="11"/>
  <c r="G21" i="12" s="1"/>
  <c r="I424" i="11"/>
  <c r="H424" i="11"/>
  <c r="G424" i="11"/>
  <c r="E424" i="11"/>
  <c r="D424" i="11"/>
  <c r="F21" i="12" s="1"/>
  <c r="E418" i="11"/>
  <c r="E21" i="12" s="1"/>
  <c r="B412" i="11"/>
  <c r="I405" i="11"/>
  <c r="H405" i="11"/>
  <c r="G405" i="11"/>
  <c r="E405" i="11"/>
  <c r="D405" i="11"/>
  <c r="K20" i="12" s="1"/>
  <c r="I403" i="11"/>
  <c r="H403" i="11"/>
  <c r="G403" i="11"/>
  <c r="E403" i="11"/>
  <c r="D403" i="11"/>
  <c r="J20" i="12" s="1"/>
  <c r="I401" i="11"/>
  <c r="H401" i="11"/>
  <c r="G401" i="11"/>
  <c r="E401" i="11"/>
  <c r="D401" i="11"/>
  <c r="I20" i="12" s="1"/>
  <c r="I399" i="11"/>
  <c r="H399" i="11"/>
  <c r="G399" i="11"/>
  <c r="E399" i="11"/>
  <c r="D399" i="11"/>
  <c r="H20" i="12" s="1"/>
  <c r="I397" i="11"/>
  <c r="H397" i="11"/>
  <c r="G397" i="11"/>
  <c r="E397" i="11"/>
  <c r="D397" i="11"/>
  <c r="G20" i="12" s="1"/>
  <c r="I395" i="11"/>
  <c r="H395" i="11"/>
  <c r="G395" i="11"/>
  <c r="E395" i="11"/>
  <c r="D395" i="11"/>
  <c r="F20" i="12" s="1"/>
  <c r="E389" i="11"/>
  <c r="E20" i="12" s="1"/>
  <c r="B383" i="11"/>
  <c r="I376" i="11"/>
  <c r="H376" i="11"/>
  <c r="G376" i="11"/>
  <c r="E376" i="11"/>
  <c r="D376" i="11"/>
  <c r="K19" i="12" s="1"/>
  <c r="I374" i="11"/>
  <c r="H374" i="11"/>
  <c r="G374" i="11"/>
  <c r="E374" i="11"/>
  <c r="D374" i="11"/>
  <c r="J19" i="12" s="1"/>
  <c r="I372" i="11"/>
  <c r="H372" i="11"/>
  <c r="G372" i="11"/>
  <c r="E372" i="11"/>
  <c r="D372" i="11"/>
  <c r="I19" i="12" s="1"/>
  <c r="I370" i="11"/>
  <c r="H370" i="11"/>
  <c r="G370" i="11"/>
  <c r="E370" i="11"/>
  <c r="D370" i="11"/>
  <c r="H19" i="12" s="1"/>
  <c r="I368" i="11"/>
  <c r="H368" i="11"/>
  <c r="G368" i="11"/>
  <c r="E368" i="11"/>
  <c r="D368" i="11"/>
  <c r="G19" i="12" s="1"/>
  <c r="I366" i="11"/>
  <c r="H366" i="11"/>
  <c r="G366" i="11"/>
  <c r="E366" i="11"/>
  <c r="D366" i="11"/>
  <c r="F19" i="12" s="1"/>
  <c r="E360" i="11"/>
  <c r="E19" i="12" s="1"/>
  <c r="B354" i="11"/>
  <c r="I347" i="11"/>
  <c r="H347" i="11"/>
  <c r="G347" i="11"/>
  <c r="E347" i="11"/>
  <c r="D347" i="11"/>
  <c r="K18" i="12" s="1"/>
  <c r="I345" i="11"/>
  <c r="H345" i="11"/>
  <c r="G345" i="11"/>
  <c r="E345" i="11"/>
  <c r="D345" i="11"/>
  <c r="J18" i="12" s="1"/>
  <c r="I343" i="11"/>
  <c r="H343" i="11"/>
  <c r="G343" i="11"/>
  <c r="E343" i="11"/>
  <c r="D343" i="11"/>
  <c r="I18" i="12" s="1"/>
  <c r="I341" i="11"/>
  <c r="H341" i="11"/>
  <c r="G341" i="11"/>
  <c r="E341" i="11"/>
  <c r="D341" i="11"/>
  <c r="H18" i="12" s="1"/>
  <c r="I339" i="11"/>
  <c r="H339" i="11"/>
  <c r="G339" i="11"/>
  <c r="E339" i="11"/>
  <c r="D339" i="11"/>
  <c r="G18" i="12" s="1"/>
  <c r="I337" i="11"/>
  <c r="H337" i="11"/>
  <c r="G337" i="11"/>
  <c r="E337" i="11"/>
  <c r="D337" i="11"/>
  <c r="F18" i="12" s="1"/>
  <c r="E331" i="11"/>
  <c r="E18" i="12" s="1"/>
  <c r="B325" i="11"/>
  <c r="I318" i="11"/>
  <c r="H318" i="11"/>
  <c r="G318" i="11"/>
  <c r="E318" i="11"/>
  <c r="D318" i="11"/>
  <c r="K17" i="12" s="1"/>
  <c r="I316" i="11"/>
  <c r="H316" i="11"/>
  <c r="G316" i="11"/>
  <c r="E316" i="11"/>
  <c r="D316" i="11"/>
  <c r="J17" i="12" s="1"/>
  <c r="I314" i="11"/>
  <c r="H314" i="11"/>
  <c r="G314" i="11"/>
  <c r="E314" i="11"/>
  <c r="D314" i="11"/>
  <c r="I17" i="12" s="1"/>
  <c r="I312" i="11"/>
  <c r="H312" i="11"/>
  <c r="G312" i="11"/>
  <c r="E312" i="11"/>
  <c r="D312" i="11"/>
  <c r="H17" i="12" s="1"/>
  <c r="I310" i="11"/>
  <c r="H310" i="11"/>
  <c r="G310" i="11"/>
  <c r="E310" i="11"/>
  <c r="D310" i="11"/>
  <c r="G17" i="12" s="1"/>
  <c r="I308" i="11"/>
  <c r="H308" i="11"/>
  <c r="G308" i="11"/>
  <c r="E308" i="11"/>
  <c r="D308" i="11"/>
  <c r="F17" i="12" s="1"/>
  <c r="E302" i="11"/>
  <c r="E17" i="12" s="1"/>
  <c r="B296" i="11"/>
  <c r="I289" i="11"/>
  <c r="H289" i="11"/>
  <c r="G289" i="11"/>
  <c r="E289" i="11"/>
  <c r="D289" i="11"/>
  <c r="K16" i="12" s="1"/>
  <c r="I287" i="11"/>
  <c r="H287" i="11"/>
  <c r="G287" i="11"/>
  <c r="E287" i="11"/>
  <c r="D287" i="11"/>
  <c r="J16" i="12" s="1"/>
  <c r="I285" i="11"/>
  <c r="H285" i="11"/>
  <c r="G285" i="11"/>
  <c r="E285" i="11"/>
  <c r="D285" i="11"/>
  <c r="I16" i="12" s="1"/>
  <c r="I283" i="11"/>
  <c r="H283" i="11"/>
  <c r="G283" i="11"/>
  <c r="E283" i="11"/>
  <c r="D283" i="11"/>
  <c r="H16" i="12" s="1"/>
  <c r="I281" i="11"/>
  <c r="H281" i="11"/>
  <c r="G281" i="11"/>
  <c r="E281" i="11"/>
  <c r="D281" i="11"/>
  <c r="G16" i="12" s="1"/>
  <c r="I279" i="11"/>
  <c r="H279" i="11"/>
  <c r="G279" i="11"/>
  <c r="E279" i="11"/>
  <c r="D279" i="11"/>
  <c r="F16" i="12" s="1"/>
  <c r="E273" i="11"/>
  <c r="E16" i="12" s="1"/>
  <c r="B267" i="11"/>
  <c r="I260" i="11"/>
  <c r="H260" i="11"/>
  <c r="G260" i="11"/>
  <c r="E260" i="11"/>
  <c r="D260" i="11"/>
  <c r="K15" i="12" s="1"/>
  <c r="I258" i="11"/>
  <c r="H258" i="11"/>
  <c r="G258" i="11"/>
  <c r="E258" i="11"/>
  <c r="D258" i="11"/>
  <c r="J15" i="12" s="1"/>
  <c r="I256" i="11"/>
  <c r="H256" i="11"/>
  <c r="G256" i="11"/>
  <c r="E256" i="11"/>
  <c r="D256" i="11"/>
  <c r="I15" i="12" s="1"/>
  <c r="I254" i="11"/>
  <c r="H254" i="11"/>
  <c r="G254" i="11"/>
  <c r="E254" i="11"/>
  <c r="D254" i="11"/>
  <c r="H15" i="12" s="1"/>
  <c r="I252" i="11"/>
  <c r="H252" i="11"/>
  <c r="G252" i="11"/>
  <c r="E252" i="11"/>
  <c r="D252" i="11"/>
  <c r="G15" i="12" s="1"/>
  <c r="I250" i="11"/>
  <c r="H250" i="11"/>
  <c r="G250" i="11"/>
  <c r="E250" i="11"/>
  <c r="D250" i="11"/>
  <c r="F15" i="12" s="1"/>
  <c r="E244" i="11"/>
  <c r="E15" i="12" s="1"/>
  <c r="B238" i="11"/>
  <c r="I231" i="11"/>
  <c r="H231" i="11"/>
  <c r="G231" i="11"/>
  <c r="E231" i="11"/>
  <c r="D231" i="11"/>
  <c r="K14" i="12" s="1"/>
  <c r="I229" i="11"/>
  <c r="H229" i="11"/>
  <c r="G229" i="11"/>
  <c r="E229" i="11"/>
  <c r="D229" i="11"/>
  <c r="J14" i="12" s="1"/>
  <c r="I227" i="11"/>
  <c r="H227" i="11"/>
  <c r="G227" i="11"/>
  <c r="E227" i="11"/>
  <c r="D227" i="11"/>
  <c r="I14" i="12" s="1"/>
  <c r="I225" i="11"/>
  <c r="H225" i="11"/>
  <c r="G225" i="11"/>
  <c r="E225" i="11"/>
  <c r="D225" i="11"/>
  <c r="H14" i="12" s="1"/>
  <c r="I223" i="11"/>
  <c r="H223" i="11"/>
  <c r="G223" i="11"/>
  <c r="E223" i="11"/>
  <c r="D223" i="11"/>
  <c r="G14" i="12" s="1"/>
  <c r="I221" i="11"/>
  <c r="H221" i="11"/>
  <c r="G221" i="11"/>
  <c r="E221" i="11"/>
  <c r="D221" i="11"/>
  <c r="F14" i="12" s="1"/>
  <c r="E215" i="11"/>
  <c r="E14" i="12" s="1"/>
  <c r="B209" i="11"/>
  <c r="I202" i="11"/>
  <c r="H202" i="11"/>
  <c r="G202" i="11"/>
  <c r="E202" i="11"/>
  <c r="D202" i="11"/>
  <c r="K13" i="12" s="1"/>
  <c r="I200" i="11"/>
  <c r="H200" i="11"/>
  <c r="G200" i="11"/>
  <c r="E200" i="11"/>
  <c r="D200" i="11"/>
  <c r="J13" i="12" s="1"/>
  <c r="I198" i="11"/>
  <c r="H198" i="11"/>
  <c r="G198" i="11"/>
  <c r="E198" i="11"/>
  <c r="D198" i="11"/>
  <c r="I13" i="12" s="1"/>
  <c r="I196" i="11"/>
  <c r="H196" i="11"/>
  <c r="G196" i="11"/>
  <c r="E196" i="11"/>
  <c r="D196" i="11"/>
  <c r="H13" i="12" s="1"/>
  <c r="I194" i="11"/>
  <c r="H194" i="11"/>
  <c r="G194" i="11"/>
  <c r="E194" i="11"/>
  <c r="D194" i="11"/>
  <c r="G13" i="12" s="1"/>
  <c r="I192" i="11"/>
  <c r="H192" i="11"/>
  <c r="G192" i="11"/>
  <c r="E192" i="11"/>
  <c r="D192" i="11"/>
  <c r="F13" i="12" s="1"/>
  <c r="E186" i="11"/>
  <c r="E13" i="12" s="1"/>
  <c r="B180" i="11"/>
  <c r="I173" i="11"/>
  <c r="H173" i="11"/>
  <c r="G173" i="11"/>
  <c r="E173" i="11"/>
  <c r="D173" i="11"/>
  <c r="K12" i="12" s="1"/>
  <c r="I171" i="11"/>
  <c r="H171" i="11"/>
  <c r="G171" i="11"/>
  <c r="E171" i="11"/>
  <c r="D171" i="11"/>
  <c r="J12" i="12" s="1"/>
  <c r="I169" i="11"/>
  <c r="H169" i="11"/>
  <c r="G169" i="11"/>
  <c r="E169" i="11"/>
  <c r="D169" i="11"/>
  <c r="I12" i="12" s="1"/>
  <c r="I167" i="11"/>
  <c r="H167" i="11"/>
  <c r="G167" i="11"/>
  <c r="E167" i="11"/>
  <c r="D167" i="11"/>
  <c r="H12" i="12" s="1"/>
  <c r="I165" i="11"/>
  <c r="H165" i="11"/>
  <c r="G165" i="11"/>
  <c r="E165" i="11"/>
  <c r="D165" i="11"/>
  <c r="G12" i="12" s="1"/>
  <c r="I163" i="11"/>
  <c r="H163" i="11"/>
  <c r="G163" i="11"/>
  <c r="E163" i="11"/>
  <c r="D163" i="11"/>
  <c r="F12" i="12" s="1"/>
  <c r="E157" i="11"/>
  <c r="E12" i="12" s="1"/>
  <c r="B151" i="11"/>
  <c r="I144" i="11"/>
  <c r="H144" i="11"/>
  <c r="G144" i="11"/>
  <c r="E144" i="11"/>
  <c r="D144" i="11"/>
  <c r="K11" i="12" s="1"/>
  <c r="I142" i="11"/>
  <c r="H142" i="11"/>
  <c r="G142" i="11"/>
  <c r="E142" i="11"/>
  <c r="D142" i="11"/>
  <c r="J11" i="12" s="1"/>
  <c r="I140" i="11"/>
  <c r="H140" i="11"/>
  <c r="G140" i="11"/>
  <c r="E140" i="11"/>
  <c r="D140" i="11"/>
  <c r="I11" i="12" s="1"/>
  <c r="I138" i="11"/>
  <c r="H138" i="11"/>
  <c r="G138" i="11"/>
  <c r="E138" i="11"/>
  <c r="D138" i="11"/>
  <c r="H11" i="12" s="1"/>
  <c r="I136" i="11"/>
  <c r="H136" i="11"/>
  <c r="G136" i="11"/>
  <c r="E136" i="11"/>
  <c r="D136" i="11"/>
  <c r="G11" i="12" s="1"/>
  <c r="I134" i="11"/>
  <c r="H134" i="11"/>
  <c r="G134" i="11"/>
  <c r="E134" i="11"/>
  <c r="D134" i="11"/>
  <c r="F11" i="12" s="1"/>
  <c r="E128" i="11"/>
  <c r="E11" i="12" s="1"/>
  <c r="B122" i="11"/>
  <c r="I115" i="11"/>
  <c r="H115" i="11"/>
  <c r="G115" i="11"/>
  <c r="E115" i="11"/>
  <c r="D115" i="11"/>
  <c r="K10" i="12" s="1"/>
  <c r="I113" i="11"/>
  <c r="H113" i="11"/>
  <c r="G113" i="11"/>
  <c r="E113" i="11"/>
  <c r="D113" i="11"/>
  <c r="J10" i="12" s="1"/>
  <c r="I111" i="11"/>
  <c r="H111" i="11"/>
  <c r="G111" i="11"/>
  <c r="E111" i="11"/>
  <c r="D111" i="11"/>
  <c r="I10" i="12" s="1"/>
  <c r="I109" i="11"/>
  <c r="H109" i="11"/>
  <c r="G109" i="11"/>
  <c r="E109" i="11"/>
  <c r="D109" i="11"/>
  <c r="H10" i="12" s="1"/>
  <c r="I107" i="11"/>
  <c r="H107" i="11"/>
  <c r="G107" i="11"/>
  <c r="E107" i="11"/>
  <c r="D107" i="11"/>
  <c r="G10" i="12" s="1"/>
  <c r="I105" i="11"/>
  <c r="H105" i="11"/>
  <c r="G105" i="11"/>
  <c r="E105" i="11"/>
  <c r="D105" i="11"/>
  <c r="F10" i="12" s="1"/>
  <c r="E99" i="11"/>
  <c r="E10" i="12" s="1"/>
  <c r="B93" i="11"/>
  <c r="I86" i="11"/>
  <c r="H86" i="11"/>
  <c r="G86" i="11"/>
  <c r="E86" i="11"/>
  <c r="D86" i="11"/>
  <c r="K9" i="12" s="1"/>
  <c r="I84" i="11"/>
  <c r="H84" i="11"/>
  <c r="G84" i="11"/>
  <c r="E84" i="11"/>
  <c r="D84" i="11"/>
  <c r="J9" i="12" s="1"/>
  <c r="I82" i="11"/>
  <c r="H82" i="11"/>
  <c r="G82" i="11"/>
  <c r="E82" i="11"/>
  <c r="D82" i="11"/>
  <c r="I9" i="12" s="1"/>
  <c r="I80" i="11"/>
  <c r="H80" i="11"/>
  <c r="G80" i="11"/>
  <c r="E80" i="11"/>
  <c r="D80" i="11"/>
  <c r="H9" i="12" s="1"/>
  <c r="I78" i="11"/>
  <c r="H78" i="11"/>
  <c r="G78" i="11"/>
  <c r="E78" i="11"/>
  <c r="D78" i="11"/>
  <c r="G9" i="12" s="1"/>
  <c r="I76" i="11"/>
  <c r="H76" i="11"/>
  <c r="G76" i="11"/>
  <c r="E76" i="11"/>
  <c r="D76" i="11"/>
  <c r="F9" i="12" s="1"/>
  <c r="E70" i="11"/>
  <c r="E9" i="12" s="1"/>
  <c r="B64" i="11"/>
  <c r="B35" i="11"/>
  <c r="E41" i="11"/>
  <c r="E8" i="12" s="1"/>
  <c r="D47" i="11"/>
  <c r="F8" i="12" s="1"/>
  <c r="E47" i="11"/>
  <c r="G47" i="11"/>
  <c r="H47" i="11"/>
  <c r="I47" i="11"/>
  <c r="D49" i="11"/>
  <c r="G8" i="12" s="1"/>
  <c r="E49" i="11"/>
  <c r="G49" i="11"/>
  <c r="H49" i="11"/>
  <c r="I49" i="11"/>
  <c r="D51" i="11"/>
  <c r="H8" i="12" s="1"/>
  <c r="E51" i="11"/>
  <c r="G51" i="11"/>
  <c r="H51" i="11"/>
  <c r="I51" i="11"/>
  <c r="D53" i="11"/>
  <c r="I8" i="12" s="1"/>
  <c r="E53" i="11"/>
  <c r="G53" i="11"/>
  <c r="H53" i="11"/>
  <c r="I53" i="11"/>
  <c r="D55" i="11"/>
  <c r="J8" i="12" s="1"/>
  <c r="E55" i="11"/>
  <c r="G55" i="11"/>
  <c r="H55" i="11"/>
  <c r="I55" i="11"/>
  <c r="D57" i="11"/>
  <c r="K8" i="12" s="1"/>
  <c r="E57" i="11"/>
  <c r="G57" i="11"/>
  <c r="H57" i="11"/>
  <c r="I57" i="11"/>
  <c r="E3" i="12"/>
  <c r="B3" i="12"/>
  <c r="B6" i="11"/>
  <c r="I20" i="11"/>
  <c r="I22" i="11"/>
  <c r="I24" i="11"/>
  <c r="I26" i="11"/>
  <c r="I28" i="11"/>
  <c r="I18" i="11"/>
  <c r="H20" i="11"/>
  <c r="H22" i="11"/>
  <c r="H24" i="11"/>
  <c r="H26" i="11"/>
  <c r="H28" i="11"/>
  <c r="H18" i="11"/>
  <c r="G18" i="11"/>
  <c r="G20" i="11"/>
  <c r="G22" i="11"/>
  <c r="G24" i="11"/>
  <c r="G26" i="11"/>
  <c r="G28" i="11"/>
  <c r="E18" i="11"/>
  <c r="E20" i="11"/>
  <c r="E22" i="11"/>
  <c r="E24" i="11"/>
  <c r="E26" i="11"/>
  <c r="E28" i="11"/>
  <c r="D22" i="11"/>
  <c r="H7" i="12" s="1"/>
  <c r="D24" i="11"/>
  <c r="I7" i="12" s="1"/>
  <c r="D26" i="11"/>
  <c r="J7" i="12" s="1"/>
  <c r="D28" i="11"/>
  <c r="K7" i="12" s="1"/>
  <c r="D20" i="11"/>
  <c r="G7" i="12" s="1"/>
  <c r="D18" i="11"/>
  <c r="F7" i="12" s="1"/>
  <c r="E12" i="11"/>
  <c r="E7" i="12" s="1"/>
  <c r="F22" i="18" l="1"/>
  <c r="G22" i="18" s="1"/>
  <c r="G17" i="18"/>
  <c r="A1" i="2"/>
  <c r="N2" i="4"/>
  <c r="L150" i="4"/>
  <c r="N150" i="4"/>
  <c r="L151" i="4"/>
  <c r="N151" i="4"/>
  <c r="N157" i="4"/>
  <c r="L143" i="4"/>
  <c r="N143" i="4"/>
  <c r="L144" i="4"/>
  <c r="N144" i="4"/>
  <c r="L145" i="4"/>
  <c r="N145" i="4"/>
  <c r="L146" i="4"/>
  <c r="N146" i="4"/>
  <c r="L147" i="4"/>
  <c r="N147" i="4"/>
  <c r="L148" i="4"/>
  <c r="N148" i="4"/>
  <c r="L149" i="4"/>
  <c r="N149" i="4"/>
  <c r="N138" i="4"/>
  <c r="L139" i="4"/>
  <c r="N139" i="4"/>
  <c r="L140" i="4"/>
  <c r="N140" i="4"/>
  <c r="L141" i="4"/>
  <c r="N141" i="4"/>
  <c r="L142" i="4"/>
  <c r="N142" i="4"/>
  <c r="L132" i="4"/>
  <c r="N132" i="4"/>
  <c r="L133" i="4"/>
  <c r="N133" i="4"/>
  <c r="L134" i="4"/>
  <c r="N134" i="4"/>
  <c r="L135" i="4"/>
  <c r="N135" i="4"/>
  <c r="L136" i="4"/>
  <c r="N136" i="4"/>
  <c r="L137" i="4"/>
  <c r="N137" i="4"/>
  <c r="L138" i="4"/>
  <c r="L122" i="4"/>
  <c r="N122" i="4"/>
  <c r="L123" i="4"/>
  <c r="N123" i="4"/>
  <c r="L124" i="4"/>
  <c r="N124" i="4"/>
  <c r="L125" i="4"/>
  <c r="N125" i="4"/>
  <c r="L126" i="4"/>
  <c r="N126" i="4"/>
  <c r="L127" i="4"/>
  <c r="N127" i="4"/>
  <c r="L128" i="4"/>
  <c r="N128" i="4"/>
  <c r="L129" i="4"/>
  <c r="N129" i="4"/>
  <c r="L130" i="4"/>
  <c r="N130" i="4"/>
  <c r="L131" i="4"/>
  <c r="N131" i="4"/>
  <c r="L110" i="4"/>
  <c r="N110" i="4"/>
  <c r="L111" i="4"/>
  <c r="N111" i="4"/>
  <c r="L112" i="4"/>
  <c r="N112" i="4"/>
  <c r="L113" i="4"/>
  <c r="N113" i="4"/>
  <c r="L114" i="4"/>
  <c r="N114" i="4"/>
  <c r="L115" i="4"/>
  <c r="N115" i="4"/>
  <c r="L116" i="4"/>
  <c r="N116" i="4"/>
  <c r="L117" i="4"/>
  <c r="N117" i="4"/>
  <c r="L118" i="4"/>
  <c r="N118" i="4"/>
  <c r="L119" i="4"/>
  <c r="N119" i="4"/>
  <c r="L120" i="4"/>
  <c r="N120" i="4"/>
  <c r="L121" i="4"/>
  <c r="N121" i="4"/>
  <c r="N105" i="4"/>
  <c r="N102" i="4"/>
  <c r="L103" i="4"/>
  <c r="N103" i="4"/>
  <c r="L104" i="4"/>
  <c r="N104" i="4"/>
  <c r="L105" i="4"/>
  <c r="L106" i="4"/>
  <c r="N106" i="4"/>
  <c r="L107" i="4"/>
  <c r="N107" i="4"/>
  <c r="L108" i="4"/>
  <c r="N108" i="4"/>
  <c r="L109" i="4"/>
  <c r="N109" i="4"/>
  <c r="L96" i="4"/>
  <c r="N96" i="4"/>
  <c r="L97" i="4"/>
  <c r="N97" i="4"/>
  <c r="L98" i="4"/>
  <c r="N98" i="4"/>
  <c r="L99" i="4"/>
  <c r="N99" i="4"/>
  <c r="L100" i="4"/>
  <c r="N100" i="4"/>
  <c r="L101" i="4"/>
  <c r="N101" i="4"/>
  <c r="L102" i="4"/>
  <c r="L91" i="4"/>
  <c r="N91" i="4"/>
  <c r="L92" i="4"/>
  <c r="N92" i="4"/>
  <c r="L93" i="4"/>
  <c r="N93" i="4"/>
  <c r="L94" i="4"/>
  <c r="N94" i="4"/>
  <c r="L95" i="4"/>
  <c r="N95" i="4"/>
  <c r="L85" i="4"/>
  <c r="N85" i="4"/>
  <c r="L86" i="4"/>
  <c r="N86" i="4"/>
  <c r="L87" i="4"/>
  <c r="N87" i="4"/>
  <c r="L88" i="4"/>
  <c r="N88" i="4"/>
  <c r="L89" i="4"/>
  <c r="N89" i="4"/>
  <c r="L90" i="4"/>
  <c r="N90" i="4"/>
  <c r="N84" i="4"/>
  <c r="L75" i="4"/>
  <c r="N75" i="4"/>
  <c r="L76" i="4"/>
  <c r="N76" i="4"/>
  <c r="L77" i="4"/>
  <c r="N77" i="4"/>
  <c r="L78" i="4"/>
  <c r="N78" i="4"/>
  <c r="L79" i="4"/>
  <c r="N79" i="4"/>
  <c r="L80" i="4"/>
  <c r="N80" i="4"/>
  <c r="L81" i="4"/>
  <c r="N81" i="4"/>
  <c r="L82" i="4"/>
  <c r="N82" i="4"/>
  <c r="L83" i="4"/>
  <c r="N83" i="4"/>
  <c r="L84" i="4"/>
  <c r="L66" i="4"/>
  <c r="N66" i="4"/>
  <c r="L67" i="4"/>
  <c r="N67" i="4"/>
  <c r="L68" i="4"/>
  <c r="N68" i="4"/>
  <c r="L69" i="4"/>
  <c r="N69" i="4"/>
  <c r="L70" i="4"/>
  <c r="N70" i="4"/>
  <c r="L71" i="4"/>
  <c r="N71" i="4"/>
  <c r="L72" i="4"/>
  <c r="N72" i="4"/>
  <c r="L73" i="4"/>
  <c r="N73" i="4"/>
  <c r="L74" i="4"/>
  <c r="N74" i="4"/>
  <c r="N64" i="4"/>
  <c r="L65" i="4"/>
  <c r="N65" i="4"/>
  <c r="L58" i="4"/>
  <c r="N58" i="4"/>
  <c r="L59" i="4"/>
  <c r="N59" i="4"/>
  <c r="L60" i="4"/>
  <c r="N60" i="4"/>
  <c r="L61" i="4"/>
  <c r="N61" i="4"/>
  <c r="L62" i="4"/>
  <c r="N62" i="4"/>
  <c r="L63" i="4"/>
  <c r="N63" i="4"/>
  <c r="L64" i="4"/>
  <c r="N49" i="4" l="1"/>
  <c r="L50" i="4"/>
  <c r="N50" i="4"/>
  <c r="L51" i="4"/>
  <c r="N51" i="4"/>
  <c r="L52" i="4"/>
  <c r="N52" i="4"/>
  <c r="L53" i="4"/>
  <c r="N53" i="4"/>
  <c r="L54" i="4"/>
  <c r="N54" i="4"/>
  <c r="L55" i="4"/>
  <c r="N55" i="4"/>
  <c r="L56" i="4"/>
  <c r="N56" i="4"/>
  <c r="L57" i="4"/>
  <c r="N57" i="4"/>
  <c r="L2" i="4" l="1"/>
  <c r="L39" i="4"/>
  <c r="N39" i="4"/>
  <c r="L40" i="4"/>
  <c r="N40" i="4"/>
  <c r="L41" i="4"/>
  <c r="N41" i="4"/>
  <c r="L42" i="4"/>
  <c r="N42" i="4"/>
  <c r="L43" i="4"/>
  <c r="N43" i="4"/>
  <c r="L44" i="4"/>
  <c r="N44" i="4"/>
  <c r="L45" i="4"/>
  <c r="N45" i="4"/>
  <c r="L46" i="4"/>
  <c r="N46" i="4"/>
  <c r="L47" i="4"/>
  <c r="N47" i="4"/>
  <c r="L48" i="4"/>
  <c r="N48" i="4"/>
  <c r="L49" i="4"/>
  <c r="N29" i="4"/>
  <c r="L30" i="4"/>
  <c r="N30" i="4"/>
  <c r="L31" i="4"/>
  <c r="N31" i="4"/>
  <c r="L32" i="4"/>
  <c r="N32" i="4"/>
  <c r="L33" i="4"/>
  <c r="N33" i="4"/>
  <c r="L34" i="4"/>
  <c r="N34" i="4"/>
  <c r="L35" i="4"/>
  <c r="N35" i="4"/>
  <c r="L36" i="4"/>
  <c r="N36" i="4"/>
  <c r="L37" i="4"/>
  <c r="N37" i="4"/>
  <c r="L38" i="4"/>
  <c r="N38" i="4"/>
  <c r="J150" i="4"/>
  <c r="J151" i="4"/>
  <c r="J147" i="4"/>
  <c r="J148" i="4"/>
  <c r="J149" i="4"/>
  <c r="J145" i="4"/>
  <c r="J146" i="4"/>
  <c r="J142" i="4"/>
  <c r="J143" i="4"/>
  <c r="J144" i="4"/>
  <c r="J138" i="4"/>
  <c r="J139" i="4"/>
  <c r="J140" i="4"/>
  <c r="J141" i="4"/>
  <c r="J131" i="4"/>
  <c r="J132" i="4"/>
  <c r="J133" i="4"/>
  <c r="J134" i="4"/>
  <c r="J135" i="4"/>
  <c r="J136" i="4"/>
  <c r="J137" i="4"/>
  <c r="J121" i="4"/>
  <c r="J122" i="4"/>
  <c r="J123" i="4"/>
  <c r="J124" i="4"/>
  <c r="J125" i="4"/>
  <c r="J126" i="4"/>
  <c r="J127" i="4"/>
  <c r="J128" i="4"/>
  <c r="J129" i="4"/>
  <c r="J130" i="4"/>
  <c r="J110" i="4"/>
  <c r="J111" i="4"/>
  <c r="J112" i="4"/>
  <c r="J113" i="4"/>
  <c r="J114" i="4"/>
  <c r="J115" i="4"/>
  <c r="J116" i="4"/>
  <c r="J117" i="4"/>
  <c r="J118" i="4"/>
  <c r="J119" i="4"/>
  <c r="J120" i="4"/>
  <c r="J92" i="4"/>
  <c r="J93" i="4"/>
  <c r="J94" i="4"/>
  <c r="J95" i="4"/>
  <c r="J96" i="4"/>
  <c r="J97" i="4"/>
  <c r="J98" i="4"/>
  <c r="J99" i="4"/>
  <c r="J100" i="4"/>
  <c r="J101" i="4"/>
  <c r="J102" i="4"/>
  <c r="J103" i="4"/>
  <c r="J104" i="4"/>
  <c r="J105" i="4"/>
  <c r="J106" i="4"/>
  <c r="J107" i="4"/>
  <c r="J108" i="4"/>
  <c r="J109" i="4"/>
  <c r="J83" i="4"/>
  <c r="J84" i="4"/>
  <c r="J85" i="4"/>
  <c r="J86" i="4"/>
  <c r="J87" i="4"/>
  <c r="J88" i="4"/>
  <c r="J89" i="4"/>
  <c r="J90" i="4"/>
  <c r="J91" i="4"/>
  <c r="J74" i="4"/>
  <c r="J75" i="4"/>
  <c r="J76" i="4"/>
  <c r="J77" i="4"/>
  <c r="J78" i="4"/>
  <c r="J79" i="4"/>
  <c r="J80" i="4"/>
  <c r="J81" i="4"/>
  <c r="J82" i="4"/>
  <c r="J70" i="4"/>
  <c r="J71" i="4"/>
  <c r="J72" i="4"/>
  <c r="J73" i="4"/>
  <c r="J64" i="4"/>
  <c r="J65" i="4"/>
  <c r="J66" i="4"/>
  <c r="J67" i="4"/>
  <c r="J68" i="4"/>
  <c r="J69" i="4"/>
  <c r="J57" i="4"/>
  <c r="J58" i="4"/>
  <c r="J59" i="4"/>
  <c r="J60" i="4"/>
  <c r="J61" i="4"/>
  <c r="J62" i="4"/>
  <c r="J63" i="4"/>
  <c r="J50" i="4"/>
  <c r="J51" i="4"/>
  <c r="J52" i="4"/>
  <c r="J53" i="4"/>
  <c r="J54" i="4"/>
  <c r="J55" i="4"/>
  <c r="J56" i="4"/>
  <c r="J45" i="4"/>
  <c r="J46" i="4"/>
  <c r="J47" i="4"/>
  <c r="J48" i="4"/>
  <c r="J49" i="4"/>
  <c r="J42" i="4"/>
  <c r="J43" i="4"/>
  <c r="J44" i="4"/>
  <c r="J12" i="4"/>
  <c r="L12" i="4"/>
  <c r="N12" i="4"/>
  <c r="J13" i="4"/>
  <c r="L13" i="4"/>
  <c r="N13" i="4"/>
  <c r="J14" i="4"/>
  <c r="L14" i="4"/>
  <c r="N14" i="4"/>
  <c r="J15" i="4"/>
  <c r="L15" i="4"/>
  <c r="N15" i="4"/>
  <c r="J16" i="4"/>
  <c r="L16" i="4"/>
  <c r="N16" i="4"/>
  <c r="J17" i="4"/>
  <c r="L17" i="4"/>
  <c r="N17" i="4"/>
  <c r="J18" i="4"/>
  <c r="L18" i="4"/>
  <c r="N18" i="4"/>
  <c r="J19" i="4"/>
  <c r="L19" i="4"/>
  <c r="N19" i="4"/>
  <c r="J20" i="4"/>
  <c r="L20" i="4"/>
  <c r="N20" i="4"/>
  <c r="J21" i="4"/>
  <c r="L21" i="4"/>
  <c r="N21" i="4"/>
  <c r="J22" i="4"/>
  <c r="L22" i="4"/>
  <c r="N22" i="4"/>
  <c r="J23" i="4"/>
  <c r="L23" i="4"/>
  <c r="N23" i="4"/>
  <c r="J24" i="4"/>
  <c r="L24" i="4"/>
  <c r="N24" i="4"/>
  <c r="J25" i="4"/>
  <c r="L25" i="4"/>
  <c r="N25" i="4"/>
  <c r="J26" i="4"/>
  <c r="L26" i="4"/>
  <c r="N26" i="4"/>
  <c r="J27" i="4"/>
  <c r="L27" i="4"/>
  <c r="N27" i="4"/>
  <c r="J28" i="4"/>
  <c r="L28" i="4"/>
  <c r="N28" i="4"/>
  <c r="J29" i="4"/>
  <c r="L29" i="4"/>
  <c r="J30" i="4"/>
  <c r="J31" i="4"/>
  <c r="J32" i="4"/>
  <c r="J33" i="4"/>
  <c r="J34" i="4"/>
  <c r="J35" i="4"/>
  <c r="J36" i="4"/>
  <c r="J37" i="4"/>
  <c r="J38" i="4"/>
  <c r="J39" i="4"/>
  <c r="J40" i="4"/>
  <c r="J41" i="4"/>
  <c r="D44" i="2"/>
  <c r="E44" i="2"/>
  <c r="F44" i="2"/>
  <c r="H44" i="2"/>
  <c r="K44" i="2"/>
  <c r="N44" i="2" s="1"/>
  <c r="K12" i="4" s="1"/>
  <c r="F45" i="2"/>
  <c r="K45" i="2"/>
  <c r="N45" i="2" s="1"/>
  <c r="M12" i="4" s="1"/>
  <c r="K46" i="2"/>
  <c r="N46" i="2" s="1"/>
  <c r="O12" i="4" s="1"/>
  <c r="D47" i="2"/>
  <c r="E47" i="2"/>
  <c r="F47" i="2"/>
  <c r="H47" i="2"/>
  <c r="K47" i="2"/>
  <c r="N47" i="2" s="1"/>
  <c r="K13" i="4" s="1"/>
  <c r="F48" i="2"/>
  <c r="G47" i="2" s="1"/>
  <c r="H13" i="4" s="1"/>
  <c r="K48" i="2"/>
  <c r="N48" i="2" s="1"/>
  <c r="M13" i="4" s="1"/>
  <c r="K49" i="2"/>
  <c r="N49" i="2" s="1"/>
  <c r="O13" i="4" s="1"/>
  <c r="D50" i="2"/>
  <c r="E50" i="2"/>
  <c r="F50" i="2"/>
  <c r="H50" i="2"/>
  <c r="K50" i="2"/>
  <c r="N50" i="2" s="1"/>
  <c r="K14" i="4" s="1"/>
  <c r="F51" i="2"/>
  <c r="G50" i="2" s="1"/>
  <c r="H14" i="4" s="1"/>
  <c r="K51" i="2"/>
  <c r="N51" i="2" s="1"/>
  <c r="M14" i="4" s="1"/>
  <c r="K52" i="2"/>
  <c r="N52" i="2" s="1"/>
  <c r="O14" i="4" s="1"/>
  <c r="D53" i="2"/>
  <c r="E53" i="2"/>
  <c r="F53" i="2"/>
  <c r="H53" i="2"/>
  <c r="K53" i="2"/>
  <c r="N53" i="2" s="1"/>
  <c r="K15" i="4" s="1"/>
  <c r="F54" i="2"/>
  <c r="G53" i="2" s="1"/>
  <c r="H15" i="4" s="1"/>
  <c r="K54" i="2"/>
  <c r="N54" i="2" s="1"/>
  <c r="M15" i="4" s="1"/>
  <c r="K55" i="2"/>
  <c r="N55" i="2" s="1"/>
  <c r="O15" i="4" s="1"/>
  <c r="D56" i="2"/>
  <c r="E56" i="2"/>
  <c r="F56" i="2"/>
  <c r="H56" i="2"/>
  <c r="K56" i="2"/>
  <c r="N56" i="2" s="1"/>
  <c r="K16" i="4" s="1"/>
  <c r="F57" i="2"/>
  <c r="G56" i="2" s="1"/>
  <c r="H16" i="4" s="1"/>
  <c r="K57" i="2"/>
  <c r="N57" i="2" s="1"/>
  <c r="M16" i="4" s="1"/>
  <c r="K58" i="2"/>
  <c r="N58" i="2" s="1"/>
  <c r="O16" i="4" s="1"/>
  <c r="D59" i="2"/>
  <c r="E59" i="2"/>
  <c r="F59" i="2"/>
  <c r="H59" i="2"/>
  <c r="K59" i="2"/>
  <c r="N59" i="2" s="1"/>
  <c r="K17" i="4" s="1"/>
  <c r="F60" i="2"/>
  <c r="G59" i="2" s="1"/>
  <c r="H17" i="4" s="1"/>
  <c r="K60" i="2"/>
  <c r="N60" i="2" s="1"/>
  <c r="M17" i="4" s="1"/>
  <c r="K61" i="2"/>
  <c r="N61" i="2" s="1"/>
  <c r="O17" i="4" s="1"/>
  <c r="D62" i="2"/>
  <c r="E62" i="2"/>
  <c r="F62" i="2"/>
  <c r="H62" i="2"/>
  <c r="B18" i="4" s="1"/>
  <c r="K62" i="2"/>
  <c r="N62" i="2" s="1"/>
  <c r="K18" i="4" s="1"/>
  <c r="F63" i="2"/>
  <c r="G62" i="2" s="1"/>
  <c r="H18" i="4" s="1"/>
  <c r="K63" i="2"/>
  <c r="N63" i="2" s="1"/>
  <c r="M18" i="4" s="1"/>
  <c r="K64" i="2"/>
  <c r="N64" i="2" s="1"/>
  <c r="O18" i="4" s="1"/>
  <c r="D65" i="2"/>
  <c r="E65" i="2"/>
  <c r="F65" i="2"/>
  <c r="H65" i="2"/>
  <c r="K65" i="2"/>
  <c r="N65" i="2" s="1"/>
  <c r="K19" i="4" s="1"/>
  <c r="F66" i="2"/>
  <c r="G65" i="2" s="1"/>
  <c r="H19" i="4" s="1"/>
  <c r="K66" i="2"/>
  <c r="N66" i="2" s="1"/>
  <c r="M19" i="4" s="1"/>
  <c r="K67" i="2"/>
  <c r="N67" i="2" s="1"/>
  <c r="O19" i="4" s="1"/>
  <c r="D68" i="2"/>
  <c r="E68" i="2"/>
  <c r="F68" i="2"/>
  <c r="H68" i="2"/>
  <c r="K68" i="2"/>
  <c r="N68" i="2" s="1"/>
  <c r="K20" i="4" s="1"/>
  <c r="F69" i="2"/>
  <c r="G68" i="2" s="1"/>
  <c r="H20" i="4" s="1"/>
  <c r="K69" i="2"/>
  <c r="N69" i="2" s="1"/>
  <c r="M20" i="4" s="1"/>
  <c r="K70" i="2"/>
  <c r="N70" i="2" s="1"/>
  <c r="O20" i="4" s="1"/>
  <c r="D71" i="2"/>
  <c r="E71" i="2"/>
  <c r="F71" i="2"/>
  <c r="H71" i="2"/>
  <c r="K71" i="2"/>
  <c r="N71" i="2" s="1"/>
  <c r="K21" i="4" s="1"/>
  <c r="F72" i="2"/>
  <c r="G71" i="2" s="1"/>
  <c r="H21" i="4" s="1"/>
  <c r="K72" i="2"/>
  <c r="N72" i="2" s="1"/>
  <c r="M21" i="4" s="1"/>
  <c r="K73" i="2"/>
  <c r="N73" i="2" s="1"/>
  <c r="O21" i="4" s="1"/>
  <c r="D74" i="2"/>
  <c r="E74" i="2"/>
  <c r="F74" i="2"/>
  <c r="H74" i="2"/>
  <c r="K74" i="2"/>
  <c r="N74" i="2" s="1"/>
  <c r="K22" i="4" s="1"/>
  <c r="F75" i="2"/>
  <c r="G74" i="2" s="1"/>
  <c r="H22" i="4" s="1"/>
  <c r="K75" i="2"/>
  <c r="N75" i="2" s="1"/>
  <c r="M22" i="4" s="1"/>
  <c r="K76" i="2"/>
  <c r="N76" i="2" s="1"/>
  <c r="O22" i="4" s="1"/>
  <c r="I10"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9" i="4"/>
  <c r="I8" i="4"/>
  <c r="I7" i="4"/>
  <c r="I6" i="4"/>
  <c r="I5" i="4"/>
  <c r="I4" i="4"/>
  <c r="I3" i="4"/>
  <c r="I2" i="4"/>
  <c r="F131" i="4"/>
  <c r="F132" i="4"/>
  <c r="F133" i="4"/>
  <c r="F134" i="4"/>
  <c r="F135" i="4"/>
  <c r="F136" i="4"/>
  <c r="F137" i="4"/>
  <c r="F138" i="4"/>
  <c r="F139" i="4"/>
  <c r="F140" i="4"/>
  <c r="F141" i="4"/>
  <c r="F142" i="4"/>
  <c r="F143" i="4"/>
  <c r="F144" i="4"/>
  <c r="F145" i="4"/>
  <c r="F146" i="4"/>
  <c r="F147" i="4"/>
  <c r="F148" i="4"/>
  <c r="F149" i="4"/>
  <c r="F150" i="4"/>
  <c r="F151"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L8" i="4"/>
  <c r="N8" i="4"/>
  <c r="J9" i="4"/>
  <c r="L9" i="4"/>
  <c r="N9" i="4"/>
  <c r="J10" i="4"/>
  <c r="L10" i="4"/>
  <c r="N10" i="4"/>
  <c r="J11" i="4"/>
  <c r="L11" i="4"/>
  <c r="N11" i="4"/>
  <c r="L4" i="4"/>
  <c r="N4" i="4"/>
  <c r="J5" i="4"/>
  <c r="L5" i="4"/>
  <c r="N5" i="4"/>
  <c r="J6" i="4"/>
  <c r="L6" i="4"/>
  <c r="N6" i="4"/>
  <c r="J7" i="4"/>
  <c r="L7" i="4"/>
  <c r="N7" i="4"/>
  <c r="J8" i="4"/>
  <c r="J3" i="4"/>
  <c r="L3" i="4"/>
  <c r="N3" i="4"/>
  <c r="J4"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G44" i="2" l="1"/>
  <c r="H12" i="4" s="1"/>
  <c r="H17" i="2"/>
  <c r="B3" i="4" s="1"/>
  <c r="H20" i="2"/>
  <c r="H23" i="2"/>
  <c r="H26" i="2"/>
  <c r="H29" i="2"/>
  <c r="H32" i="2"/>
  <c r="H35" i="2"/>
  <c r="H38" i="2"/>
  <c r="H41" i="2"/>
  <c r="H77" i="2"/>
  <c r="H80" i="2"/>
  <c r="H83" i="2"/>
  <c r="H86" i="2"/>
  <c r="H89" i="2"/>
  <c r="H92" i="2"/>
  <c r="H95" i="2"/>
  <c r="H98" i="2"/>
  <c r="H101" i="2"/>
  <c r="H104" i="2"/>
  <c r="H107" i="2"/>
  <c r="H110" i="2"/>
  <c r="H113" i="2"/>
  <c r="H116" i="2"/>
  <c r="H119" i="2"/>
  <c r="H122" i="2"/>
  <c r="H125" i="2"/>
  <c r="H128" i="2"/>
  <c r="H131" i="2"/>
  <c r="H134" i="2"/>
  <c r="H137" i="2"/>
  <c r="H140" i="2"/>
  <c r="H143" i="2"/>
  <c r="H146" i="2"/>
  <c r="H149" i="2"/>
  <c r="H152" i="2"/>
  <c r="H155" i="2"/>
  <c r="H158" i="2"/>
  <c r="H161" i="2"/>
  <c r="H164" i="2"/>
  <c r="H167" i="2"/>
  <c r="H170" i="2"/>
  <c r="H173" i="2"/>
  <c r="H176" i="2"/>
  <c r="H179" i="2"/>
  <c r="H182" i="2"/>
  <c r="H185" i="2"/>
  <c r="H188" i="2"/>
  <c r="H191" i="2"/>
  <c r="H194" i="2"/>
  <c r="H197" i="2"/>
  <c r="H200" i="2"/>
  <c r="H203" i="2"/>
  <c r="H206" i="2"/>
  <c r="H209" i="2"/>
  <c r="H212" i="2"/>
  <c r="H215" i="2"/>
  <c r="H218" i="2"/>
  <c r="H221" i="2"/>
  <c r="H224" i="2"/>
  <c r="H227" i="2"/>
  <c r="H230" i="2"/>
  <c r="H233" i="2"/>
  <c r="H236" i="2"/>
  <c r="H239" i="2"/>
  <c r="H242" i="2"/>
  <c r="H245" i="2"/>
  <c r="H248" i="2"/>
  <c r="H251" i="2"/>
  <c r="H254" i="2"/>
  <c r="H257" i="2"/>
  <c r="H260" i="2"/>
  <c r="H263" i="2"/>
  <c r="H266" i="2"/>
  <c r="H269" i="2"/>
  <c r="H272" i="2"/>
  <c r="H275" i="2"/>
  <c r="H278" i="2"/>
  <c r="H281" i="2"/>
  <c r="H284" i="2"/>
  <c r="H287" i="2"/>
  <c r="H290" i="2"/>
  <c r="H293" i="2"/>
  <c r="H296" i="2"/>
  <c r="H299" i="2"/>
  <c r="H302" i="2"/>
  <c r="B98" i="4" s="1"/>
  <c r="H305" i="2"/>
  <c r="B99" i="4" s="1"/>
  <c r="H308" i="2"/>
  <c r="B100" i="4" s="1"/>
  <c r="H311" i="2"/>
  <c r="B101" i="4" s="1"/>
  <c r="H314" i="2"/>
  <c r="B102" i="4" s="1"/>
  <c r="H317" i="2"/>
  <c r="B103" i="4" s="1"/>
  <c r="H320" i="2"/>
  <c r="B104" i="4" s="1"/>
  <c r="H323" i="2"/>
  <c r="B105" i="4" s="1"/>
  <c r="H326" i="2"/>
  <c r="B106" i="4" s="1"/>
  <c r="H329" i="2"/>
  <c r="B107" i="4" s="1"/>
  <c r="H332" i="2"/>
  <c r="B108" i="4" s="1"/>
  <c r="H335" i="2"/>
  <c r="B109" i="4" s="1"/>
  <c r="H338" i="2"/>
  <c r="B110" i="4" s="1"/>
  <c r="H341" i="2"/>
  <c r="B111" i="4" s="1"/>
  <c r="H344" i="2"/>
  <c r="B112" i="4" s="1"/>
  <c r="H347" i="2"/>
  <c r="B113" i="4" s="1"/>
  <c r="H350" i="2"/>
  <c r="B114" i="4" s="1"/>
  <c r="H353" i="2"/>
  <c r="B115" i="4" s="1"/>
  <c r="H356" i="2"/>
  <c r="B116" i="4" s="1"/>
  <c r="H359" i="2"/>
  <c r="B117" i="4" s="1"/>
  <c r="H362" i="2"/>
  <c r="B118" i="4" s="1"/>
  <c r="H365" i="2"/>
  <c r="B119" i="4" s="1"/>
  <c r="H368" i="2"/>
  <c r="B120" i="4" s="1"/>
  <c r="H371" i="2"/>
  <c r="B121" i="4" s="1"/>
  <c r="H374" i="2"/>
  <c r="B122" i="4" s="1"/>
  <c r="H377" i="2"/>
  <c r="B123" i="4" s="1"/>
  <c r="H380" i="2"/>
  <c r="B124" i="4" s="1"/>
  <c r="H383" i="2"/>
  <c r="B125" i="4" s="1"/>
  <c r="H386" i="2"/>
  <c r="B126" i="4" s="1"/>
  <c r="H389" i="2"/>
  <c r="B127" i="4" s="1"/>
  <c r="H392" i="2"/>
  <c r="B128" i="4" s="1"/>
  <c r="H395" i="2"/>
  <c r="B129" i="4" s="1"/>
  <c r="H398" i="2"/>
  <c r="B130" i="4" s="1"/>
  <c r="H401" i="2"/>
  <c r="B131" i="4" s="1"/>
  <c r="H404" i="2"/>
  <c r="B132" i="4" s="1"/>
  <c r="H407" i="2"/>
  <c r="B133" i="4" s="1"/>
  <c r="H410" i="2"/>
  <c r="B134" i="4" s="1"/>
  <c r="H413" i="2"/>
  <c r="B135" i="4" s="1"/>
  <c r="H416" i="2"/>
  <c r="B136" i="4" s="1"/>
  <c r="H419" i="2"/>
  <c r="B137" i="4" s="1"/>
  <c r="H422" i="2"/>
  <c r="B138" i="4" s="1"/>
  <c r="H425" i="2"/>
  <c r="B139" i="4" s="1"/>
  <c r="H428" i="2"/>
  <c r="B140" i="4" s="1"/>
  <c r="H431" i="2"/>
  <c r="B141" i="4" s="1"/>
  <c r="H434" i="2"/>
  <c r="B142" i="4" s="1"/>
  <c r="H437" i="2"/>
  <c r="B143" i="4" s="1"/>
  <c r="H440" i="2"/>
  <c r="B144" i="4" s="1"/>
  <c r="H443" i="2"/>
  <c r="B145" i="4" s="1"/>
  <c r="H446" i="2"/>
  <c r="B146" i="4" s="1"/>
  <c r="H449" i="2"/>
  <c r="B147" i="4" s="1"/>
  <c r="H452" i="2"/>
  <c r="B148" i="4" s="1"/>
  <c r="H455" i="2"/>
  <c r="B149" i="4" s="1"/>
  <c r="H458" i="2"/>
  <c r="B150" i="4" s="1"/>
  <c r="H461" i="2"/>
  <c r="B151" i="4" s="1"/>
  <c r="H14" i="2"/>
  <c r="D24" i="1"/>
  <c r="K43" i="2" l="1"/>
  <c r="N43" i="2" s="1"/>
  <c r="O11" i="4" s="1"/>
  <c r="K42" i="2"/>
  <c r="N42" i="2" s="1"/>
  <c r="M11" i="4" s="1"/>
  <c r="F42" i="2"/>
  <c r="K41" i="2"/>
  <c r="N41" i="2" s="1"/>
  <c r="K11" i="4" s="1"/>
  <c r="F41" i="2"/>
  <c r="E41" i="2"/>
  <c r="D41" i="2"/>
  <c r="K40" i="2"/>
  <c r="N40" i="2" s="1"/>
  <c r="O10" i="4" s="1"/>
  <c r="K39" i="2"/>
  <c r="N39" i="2" s="1"/>
  <c r="M10" i="4" s="1"/>
  <c r="F39" i="2"/>
  <c r="K38" i="2"/>
  <c r="N38" i="2" s="1"/>
  <c r="K10" i="4" s="1"/>
  <c r="F38" i="2"/>
  <c r="E38" i="2"/>
  <c r="D38" i="2"/>
  <c r="K37" i="2"/>
  <c r="N37" i="2" s="1"/>
  <c r="O9" i="4" s="1"/>
  <c r="K36" i="2"/>
  <c r="N36" i="2" s="1"/>
  <c r="M9" i="4" s="1"/>
  <c r="F36" i="2"/>
  <c r="K35" i="2"/>
  <c r="N35" i="2" s="1"/>
  <c r="K9" i="4" s="1"/>
  <c r="F35" i="2"/>
  <c r="E35" i="2"/>
  <c r="D35" i="2"/>
  <c r="K34" i="2"/>
  <c r="N34" i="2" s="1"/>
  <c r="O8" i="4" s="1"/>
  <c r="K33" i="2"/>
  <c r="N33" i="2" s="1"/>
  <c r="M8" i="4" s="1"/>
  <c r="F33" i="2"/>
  <c r="K32" i="2"/>
  <c r="N32" i="2" s="1"/>
  <c r="K8" i="4" s="1"/>
  <c r="F32" i="2"/>
  <c r="E32" i="2"/>
  <c r="D32" i="2"/>
  <c r="K31" i="2"/>
  <c r="N31" i="2" s="1"/>
  <c r="O7" i="4" s="1"/>
  <c r="K30" i="2"/>
  <c r="N30" i="2" s="1"/>
  <c r="M7" i="4" s="1"/>
  <c r="F30" i="2"/>
  <c r="K29" i="2"/>
  <c r="N29" i="2" s="1"/>
  <c r="K7" i="4" s="1"/>
  <c r="E29" i="2"/>
  <c r="D29" i="2"/>
  <c r="K28" i="2"/>
  <c r="N28" i="2" s="1"/>
  <c r="O6" i="4" s="1"/>
  <c r="K27" i="2"/>
  <c r="N27" i="2" s="1"/>
  <c r="M6" i="4" s="1"/>
  <c r="F27" i="2"/>
  <c r="K26" i="2"/>
  <c r="N26" i="2" s="1"/>
  <c r="K6" i="4" s="1"/>
  <c r="F26" i="2"/>
  <c r="E26" i="2"/>
  <c r="D26" i="2"/>
  <c r="K25" i="2"/>
  <c r="N25" i="2" s="1"/>
  <c r="O5" i="4" s="1"/>
  <c r="K24" i="2"/>
  <c r="N24" i="2" s="1"/>
  <c r="M5" i="4" s="1"/>
  <c r="F24" i="2"/>
  <c r="K23" i="2"/>
  <c r="N23" i="2" s="1"/>
  <c r="K5" i="4" s="1"/>
  <c r="F23" i="2"/>
  <c r="E23" i="2"/>
  <c r="D23" i="2"/>
  <c r="K22" i="2"/>
  <c r="N22" i="2" s="1"/>
  <c r="O4" i="4" s="1"/>
  <c r="K21" i="2"/>
  <c r="N21" i="2" s="1"/>
  <c r="M4" i="4" s="1"/>
  <c r="F21" i="2"/>
  <c r="K20" i="2"/>
  <c r="N20" i="2" s="1"/>
  <c r="K4" i="4" s="1"/>
  <c r="F20" i="2"/>
  <c r="E20" i="2"/>
  <c r="D20" i="2"/>
  <c r="K19" i="2"/>
  <c r="N19" i="2" s="1"/>
  <c r="O3" i="4" s="1"/>
  <c r="K18" i="2"/>
  <c r="N18" i="2" s="1"/>
  <c r="M3" i="4" s="1"/>
  <c r="F18" i="2"/>
  <c r="K17" i="2"/>
  <c r="N17" i="2" s="1"/>
  <c r="K3" i="4" s="1"/>
  <c r="F17" i="2"/>
  <c r="E17" i="2"/>
  <c r="D17" i="2"/>
  <c r="G20" i="2" l="1"/>
  <c r="H4" i="4" s="1"/>
  <c r="G32" i="2"/>
  <c r="H8" i="4" s="1"/>
  <c r="G17" i="2"/>
  <c r="H3" i="4" s="1"/>
  <c r="G29" i="2"/>
  <c r="H7" i="4" s="1"/>
  <c r="G41" i="2"/>
  <c r="H11" i="4" s="1"/>
  <c r="G26" i="2"/>
  <c r="H6" i="4" s="1"/>
  <c r="G38" i="2"/>
  <c r="H10" i="4" s="1"/>
  <c r="G23" i="2"/>
  <c r="H5" i="4" s="1"/>
  <c r="G35" i="2"/>
  <c r="H9" i="4" s="1"/>
  <c r="G21" i="18"/>
  <c r="M9" i="2"/>
  <c r="M7" i="2"/>
  <c r="D7" i="2"/>
  <c r="D5" i="2"/>
  <c r="J2" i="4"/>
  <c r="F2" i="4"/>
  <c r="D11" i="1"/>
  <c r="D3" i="12" s="1"/>
  <c r="D10" i="1"/>
  <c r="G150" i="10" l="1"/>
  <c r="G146" i="10"/>
  <c r="G142" i="10"/>
  <c r="G136" i="10"/>
  <c r="G132" i="10"/>
  <c r="G128" i="10"/>
  <c r="G122" i="10"/>
  <c r="G118" i="10"/>
  <c r="G151" i="10"/>
  <c r="G149" i="10"/>
  <c r="G147" i="10"/>
  <c r="G145" i="10"/>
  <c r="G143" i="10"/>
  <c r="G141" i="10"/>
  <c r="G139" i="10"/>
  <c r="G137" i="10"/>
  <c r="G135" i="10"/>
  <c r="G133" i="10"/>
  <c r="G131" i="10"/>
  <c r="G129" i="10"/>
  <c r="G127" i="10"/>
  <c r="G125" i="10"/>
  <c r="G123" i="10"/>
  <c r="G121" i="10"/>
  <c r="G119" i="10"/>
  <c r="G117" i="10"/>
  <c r="G115" i="10"/>
  <c r="G113" i="10"/>
  <c r="G111" i="10"/>
  <c r="G109" i="10"/>
  <c r="G107" i="10"/>
  <c r="G105" i="10"/>
  <c r="G103" i="10"/>
  <c r="G101" i="10"/>
  <c r="G99" i="10"/>
  <c r="G97" i="10"/>
  <c r="G95" i="10"/>
  <c r="G93" i="10"/>
  <c r="G91" i="10"/>
  <c r="G89" i="10"/>
  <c r="G87" i="10"/>
  <c r="G85" i="10"/>
  <c r="G83" i="10"/>
  <c r="G81" i="10"/>
  <c r="G79" i="10"/>
  <c r="G77" i="10"/>
  <c r="G75" i="10"/>
  <c r="G73" i="10"/>
  <c r="G71" i="10"/>
  <c r="G69" i="10"/>
  <c r="G67" i="10"/>
  <c r="G65" i="10"/>
  <c r="G63" i="10"/>
  <c r="G61" i="10"/>
  <c r="G59" i="10"/>
  <c r="G57" i="10"/>
  <c r="G55" i="10"/>
  <c r="G53" i="10"/>
  <c r="G51" i="10"/>
  <c r="G49" i="10"/>
  <c r="G47" i="10"/>
  <c r="G45" i="10"/>
  <c r="G43" i="10"/>
  <c r="G41" i="10"/>
  <c r="G39" i="10"/>
  <c r="G37" i="10"/>
  <c r="G35" i="10"/>
  <c r="G33" i="10"/>
  <c r="G31" i="10"/>
  <c r="G29" i="10"/>
  <c r="G27" i="10"/>
  <c r="G25" i="10"/>
  <c r="G23" i="10"/>
  <c r="G21" i="10"/>
  <c r="G19" i="10"/>
  <c r="G17" i="10"/>
  <c r="G15" i="10"/>
  <c r="G13" i="10"/>
  <c r="G11" i="10"/>
  <c r="G9" i="10"/>
  <c r="G7" i="10"/>
  <c r="G5" i="10"/>
  <c r="G3" i="10"/>
  <c r="G148" i="10"/>
  <c r="G144" i="10"/>
  <c r="G140" i="10"/>
  <c r="G138" i="10"/>
  <c r="G134" i="10"/>
  <c r="G130" i="10"/>
  <c r="G126" i="10"/>
  <c r="G124" i="10"/>
  <c r="G120" i="10"/>
  <c r="G116" i="10"/>
  <c r="G114" i="10"/>
  <c r="G106" i="10"/>
  <c r="G98" i="10"/>
  <c r="G90" i="10"/>
  <c r="G82" i="10"/>
  <c r="G74" i="10"/>
  <c r="G66" i="10"/>
  <c r="G58" i="10"/>
  <c r="G50" i="10"/>
  <c r="G42" i="10"/>
  <c r="G34" i="10"/>
  <c r="G26" i="10"/>
  <c r="G18" i="10"/>
  <c r="G10" i="10"/>
  <c r="G2" i="10"/>
  <c r="G100" i="10"/>
  <c r="G84" i="10"/>
  <c r="G68" i="10"/>
  <c r="G44" i="10"/>
  <c r="G28" i="10"/>
  <c r="G12" i="10"/>
  <c r="G110" i="10"/>
  <c r="G94" i="10"/>
  <c r="G78" i="10"/>
  <c r="G54" i="10"/>
  <c r="G46" i="10"/>
  <c r="G30" i="10"/>
  <c r="G6" i="10"/>
  <c r="G112" i="10"/>
  <c r="G104" i="10"/>
  <c r="G96" i="10"/>
  <c r="G88" i="10"/>
  <c r="G80" i="10"/>
  <c r="G72" i="10"/>
  <c r="G64" i="10"/>
  <c r="G56" i="10"/>
  <c r="G48" i="10"/>
  <c r="G40" i="10"/>
  <c r="G32" i="10"/>
  <c r="G24" i="10"/>
  <c r="G16" i="10"/>
  <c r="G8" i="10"/>
  <c r="G108" i="10"/>
  <c r="G92" i="10"/>
  <c r="G76" i="10"/>
  <c r="G60" i="10"/>
  <c r="G52" i="10"/>
  <c r="G36" i="10"/>
  <c r="G20" i="10"/>
  <c r="G4" i="10"/>
  <c r="G102" i="10"/>
  <c r="G86" i="10"/>
  <c r="G70" i="10"/>
  <c r="G62" i="10"/>
  <c r="G38" i="10"/>
  <c r="G22" i="10"/>
  <c r="G14" i="10"/>
  <c r="B95" i="12"/>
  <c r="B91" i="12"/>
  <c r="B87" i="12"/>
  <c r="B83" i="12"/>
  <c r="B79" i="12"/>
  <c r="B70" i="12"/>
  <c r="B66" i="12"/>
  <c r="B62" i="12"/>
  <c r="B58" i="12"/>
  <c r="B54" i="12"/>
  <c r="B84" i="12"/>
  <c r="B71" i="12"/>
  <c r="B59" i="12"/>
  <c r="B94" i="12"/>
  <c r="B90" i="12"/>
  <c r="B86" i="12"/>
  <c r="B82" i="12"/>
  <c r="B78" i="12"/>
  <c r="B69" i="12"/>
  <c r="B65" i="12"/>
  <c r="B61" i="12"/>
  <c r="B57" i="12"/>
  <c r="B53" i="12"/>
  <c r="B92" i="12"/>
  <c r="B80" i="12"/>
  <c r="B67" i="12"/>
  <c r="B93" i="12"/>
  <c r="B89" i="12"/>
  <c r="B85" i="12"/>
  <c r="B81" i="12"/>
  <c r="B77" i="12"/>
  <c r="B72" i="12"/>
  <c r="B68" i="12"/>
  <c r="B64" i="12"/>
  <c r="B60" i="12"/>
  <c r="B56" i="12"/>
  <c r="B88" i="12"/>
  <c r="B76" i="12"/>
  <c r="B63" i="12"/>
  <c r="B55" i="12"/>
  <c r="D71" i="12"/>
  <c r="D67" i="12"/>
  <c r="D63" i="12"/>
  <c r="D59" i="12"/>
  <c r="D55" i="12"/>
  <c r="D94" i="12"/>
  <c r="D90" i="12"/>
  <c r="D86" i="12"/>
  <c r="D82" i="12"/>
  <c r="D78" i="12"/>
  <c r="D472" i="17"/>
  <c r="D356" i="17"/>
  <c r="D240" i="17"/>
  <c r="D124" i="17"/>
  <c r="D8" i="17"/>
  <c r="D559" i="16"/>
  <c r="D443" i="16"/>
  <c r="D327" i="16"/>
  <c r="D211" i="16"/>
  <c r="D95" i="16"/>
  <c r="D472" i="16"/>
  <c r="D8" i="16"/>
  <c r="D68" i="12"/>
  <c r="D60" i="12"/>
  <c r="D91" i="12"/>
  <c r="D83" i="12"/>
  <c r="D79" i="12"/>
  <c r="D559" i="17"/>
  <c r="D211" i="17"/>
  <c r="D95" i="17"/>
  <c r="D530" i="16"/>
  <c r="D70" i="12"/>
  <c r="D66" i="12"/>
  <c r="D62" i="12"/>
  <c r="D58" i="12"/>
  <c r="D54" i="12"/>
  <c r="D93" i="12"/>
  <c r="D89" i="12"/>
  <c r="D85" i="12"/>
  <c r="D81" i="12"/>
  <c r="D77" i="12"/>
  <c r="D501" i="17"/>
  <c r="D385" i="17"/>
  <c r="D269" i="17"/>
  <c r="D153" i="17"/>
  <c r="D37" i="17"/>
  <c r="D356" i="16"/>
  <c r="D240" i="16"/>
  <c r="D124" i="16"/>
  <c r="D56" i="12"/>
  <c r="D95" i="12"/>
  <c r="D443" i="17"/>
  <c r="D327" i="17"/>
  <c r="D298" i="16"/>
  <c r="D182" i="16"/>
  <c r="D69" i="12"/>
  <c r="D65" i="12"/>
  <c r="D61" i="12"/>
  <c r="D57" i="12"/>
  <c r="D53" i="12"/>
  <c r="D92" i="12"/>
  <c r="D88" i="12"/>
  <c r="D84" i="12"/>
  <c r="D80" i="12"/>
  <c r="D76" i="12"/>
  <c r="D530" i="17"/>
  <c r="D414" i="17"/>
  <c r="D298" i="17"/>
  <c r="D182" i="17"/>
  <c r="D66" i="17"/>
  <c r="D501" i="16"/>
  <c r="D385" i="16"/>
  <c r="D269" i="16"/>
  <c r="D153" i="16"/>
  <c r="D37" i="16"/>
  <c r="D72" i="12"/>
  <c r="D64" i="12"/>
  <c r="D87" i="12"/>
  <c r="D414" i="16"/>
  <c r="D66" i="16"/>
  <c r="B48" i="12"/>
  <c r="B44" i="12"/>
  <c r="B40" i="12"/>
  <c r="B36" i="12"/>
  <c r="B32" i="12"/>
  <c r="B47" i="12"/>
  <c r="B43" i="12"/>
  <c r="B39" i="12"/>
  <c r="B35" i="12"/>
  <c r="B31" i="12"/>
  <c r="B46" i="12"/>
  <c r="B42" i="12"/>
  <c r="B38" i="12"/>
  <c r="B34" i="12"/>
  <c r="B30" i="12"/>
  <c r="B49" i="12"/>
  <c r="B45" i="12"/>
  <c r="B41" i="12"/>
  <c r="B37" i="12"/>
  <c r="B33" i="12"/>
  <c r="D530" i="13"/>
  <c r="D414" i="13"/>
  <c r="D298" i="13"/>
  <c r="D182" i="13"/>
  <c r="D66" i="13"/>
  <c r="D48" i="12"/>
  <c r="D46" i="12"/>
  <c r="D44" i="12"/>
  <c r="D42" i="12"/>
  <c r="D40" i="12"/>
  <c r="D38" i="12"/>
  <c r="D36" i="12"/>
  <c r="D34" i="12"/>
  <c r="D32" i="12"/>
  <c r="D30" i="12"/>
  <c r="D501" i="13"/>
  <c r="D385" i="13"/>
  <c r="D269" i="13"/>
  <c r="D153" i="13"/>
  <c r="D37" i="13"/>
  <c r="D472" i="13"/>
  <c r="D356" i="13"/>
  <c r="D240" i="13"/>
  <c r="D124" i="13"/>
  <c r="D8" i="13"/>
  <c r="D49" i="12"/>
  <c r="D47" i="12"/>
  <c r="D45" i="12"/>
  <c r="D43" i="12"/>
  <c r="D41" i="12"/>
  <c r="D39" i="12"/>
  <c r="D37" i="12"/>
  <c r="D35" i="12"/>
  <c r="D33" i="12"/>
  <c r="D31" i="12"/>
  <c r="D559" i="13"/>
  <c r="D443" i="13"/>
  <c r="D327" i="13"/>
  <c r="D211" i="13"/>
  <c r="D95" i="13"/>
  <c r="D26" i="12"/>
  <c r="D22" i="12"/>
  <c r="D18" i="12"/>
  <c r="D14" i="12"/>
  <c r="D12" i="12"/>
  <c r="D530" i="11"/>
  <c r="D472" i="11"/>
  <c r="D8" i="11"/>
  <c r="D23" i="12"/>
  <c r="D11" i="12"/>
  <c r="D327" i="11"/>
  <c r="D153" i="11"/>
  <c r="D37" i="11"/>
  <c r="D25" i="12"/>
  <c r="D21" i="12"/>
  <c r="D17" i="12"/>
  <c r="D13" i="12"/>
  <c r="D9" i="12"/>
  <c r="D414" i="11"/>
  <c r="D356" i="11"/>
  <c r="D298" i="11"/>
  <c r="D240" i="11"/>
  <c r="D182" i="11"/>
  <c r="D124" i="11"/>
  <c r="D66" i="11"/>
  <c r="D15" i="12"/>
  <c r="D7" i="12"/>
  <c r="D385" i="11"/>
  <c r="D269" i="11"/>
  <c r="D95" i="11"/>
  <c r="D24" i="12"/>
  <c r="D20" i="12"/>
  <c r="D16" i="12"/>
  <c r="D8" i="12"/>
  <c r="D559" i="11"/>
  <c r="D501" i="11"/>
  <c r="D443" i="11"/>
  <c r="D19" i="12"/>
  <c r="D10" i="12"/>
  <c r="D211" i="11"/>
  <c r="B24" i="12"/>
  <c r="B23" i="12"/>
  <c r="B25" i="12"/>
  <c r="B22" i="12"/>
  <c r="B26" i="12"/>
  <c r="B10" i="12"/>
  <c r="B14" i="12"/>
  <c r="B18" i="12"/>
  <c r="B7" i="12"/>
  <c r="B12" i="12"/>
  <c r="B11" i="12"/>
  <c r="B15" i="12"/>
  <c r="B19" i="12"/>
  <c r="B16" i="12"/>
  <c r="A3" i="12"/>
  <c r="B9" i="12"/>
  <c r="B13" i="12"/>
  <c r="B17" i="12"/>
  <c r="B21" i="12"/>
  <c r="B8" i="12"/>
  <c r="B20" i="12"/>
  <c r="C3" i="12"/>
  <c r="G19" i="4"/>
  <c r="G23" i="4"/>
  <c r="G27" i="4"/>
  <c r="G31" i="4"/>
  <c r="G35" i="4"/>
  <c r="G39" i="4"/>
  <c r="G43" i="4"/>
  <c r="G47" i="4"/>
  <c r="G51" i="4"/>
  <c r="G55" i="4"/>
  <c r="G59" i="4"/>
  <c r="G63" i="4"/>
  <c r="G67" i="4"/>
  <c r="G71" i="4"/>
  <c r="G75" i="4"/>
  <c r="G79" i="4"/>
  <c r="G83" i="4"/>
  <c r="G87" i="4"/>
  <c r="G91" i="4"/>
  <c r="G95" i="4"/>
  <c r="G99" i="4"/>
  <c r="G103" i="4"/>
  <c r="G107" i="4"/>
  <c r="G111" i="4"/>
  <c r="G115" i="4"/>
  <c r="G119" i="4"/>
  <c r="G123" i="4"/>
  <c r="G127" i="4"/>
  <c r="G131" i="4"/>
  <c r="G135" i="4"/>
  <c r="G139" i="4"/>
  <c r="G143" i="4"/>
  <c r="G147" i="4"/>
  <c r="G151" i="4"/>
  <c r="G20" i="4"/>
  <c r="G28" i="4"/>
  <c r="G36" i="4"/>
  <c r="G48" i="4"/>
  <c r="G56" i="4"/>
  <c r="G68" i="4"/>
  <c r="G76" i="4"/>
  <c r="G88" i="4"/>
  <c r="G96" i="4"/>
  <c r="G108" i="4"/>
  <c r="G116" i="4"/>
  <c r="G128" i="4"/>
  <c r="G136" i="4"/>
  <c r="G148" i="4"/>
  <c r="G21" i="4"/>
  <c r="G29" i="4"/>
  <c r="G37" i="4"/>
  <c r="G49" i="4"/>
  <c r="G61" i="4"/>
  <c r="G69" i="4"/>
  <c r="G81" i="4"/>
  <c r="G89" i="4"/>
  <c r="G101" i="4"/>
  <c r="G113" i="4"/>
  <c r="G125" i="4"/>
  <c r="G133" i="4"/>
  <c r="G145" i="4"/>
  <c r="G18" i="4"/>
  <c r="G22" i="4"/>
  <c r="G26" i="4"/>
  <c r="G30" i="4"/>
  <c r="G34" i="4"/>
  <c r="G38" i="4"/>
  <c r="G42" i="4"/>
  <c r="G46" i="4"/>
  <c r="G50" i="4"/>
  <c r="G54" i="4"/>
  <c r="G58" i="4"/>
  <c r="G62" i="4"/>
  <c r="G66" i="4"/>
  <c r="G70" i="4"/>
  <c r="G74" i="4"/>
  <c r="G78" i="4"/>
  <c r="G82" i="4"/>
  <c r="G86" i="4"/>
  <c r="G90" i="4"/>
  <c r="G94" i="4"/>
  <c r="G98" i="4"/>
  <c r="G102" i="4"/>
  <c r="G106" i="4"/>
  <c r="G110" i="4"/>
  <c r="G114" i="4"/>
  <c r="G118" i="4"/>
  <c r="G122" i="4"/>
  <c r="G126" i="4"/>
  <c r="G130" i="4"/>
  <c r="G134" i="4"/>
  <c r="G138" i="4"/>
  <c r="G142" i="4"/>
  <c r="G146" i="4"/>
  <c r="G150" i="4"/>
  <c r="G16" i="4"/>
  <c r="G24" i="4"/>
  <c r="G32" i="4"/>
  <c r="G40" i="4"/>
  <c r="G44" i="4"/>
  <c r="G52" i="4"/>
  <c r="G60" i="4"/>
  <c r="G64" i="4"/>
  <c r="G72" i="4"/>
  <c r="G80" i="4"/>
  <c r="G84" i="4"/>
  <c r="G92" i="4"/>
  <c r="G100" i="4"/>
  <c r="G104" i="4"/>
  <c r="G112" i="4"/>
  <c r="G120" i="4"/>
  <c r="G124" i="4"/>
  <c r="G132" i="4"/>
  <c r="G140" i="4"/>
  <c r="G144" i="4"/>
  <c r="G17" i="4"/>
  <c r="G25" i="4"/>
  <c r="G33" i="4"/>
  <c r="G41" i="4"/>
  <c r="G45" i="4"/>
  <c r="G53" i="4"/>
  <c r="G57" i="4"/>
  <c r="G65" i="4"/>
  <c r="G73" i="4"/>
  <c r="G77" i="4"/>
  <c r="G85" i="4"/>
  <c r="G93" i="4"/>
  <c r="G97" i="4"/>
  <c r="G105" i="4"/>
  <c r="G109" i="4"/>
  <c r="G117" i="4"/>
  <c r="G121" i="4"/>
  <c r="G129" i="4"/>
  <c r="G137" i="4"/>
  <c r="G141" i="4"/>
  <c r="G149" i="4"/>
  <c r="G4" i="4"/>
  <c r="G8" i="4"/>
  <c r="G12" i="4"/>
  <c r="G5" i="4"/>
  <c r="G9" i="4"/>
  <c r="G13" i="4"/>
  <c r="G6" i="4"/>
  <c r="G10" i="4"/>
  <c r="G14" i="4"/>
  <c r="G3" i="4"/>
  <c r="G7" i="4"/>
  <c r="G11" i="4"/>
  <c r="G15" i="4"/>
  <c r="G2" i="4"/>
  <c r="K463" i="2"/>
  <c r="N463" i="2" s="1"/>
  <c r="O151" i="4" s="1"/>
  <c r="K462" i="2"/>
  <c r="N462" i="2" s="1"/>
  <c r="M151" i="4" s="1"/>
  <c r="F462" i="2"/>
  <c r="G461" i="2" s="1"/>
  <c r="H151" i="4" s="1"/>
  <c r="K461" i="2"/>
  <c r="N461" i="2" s="1"/>
  <c r="K151" i="4" s="1"/>
  <c r="F461" i="2"/>
  <c r="E461" i="2"/>
  <c r="D151" i="4" s="1"/>
  <c r="D461" i="2"/>
  <c r="K460" i="2"/>
  <c r="N460" i="2" s="1"/>
  <c r="O150" i="4" s="1"/>
  <c r="K459" i="2"/>
  <c r="N459" i="2" s="1"/>
  <c r="M150" i="4" s="1"/>
  <c r="F459" i="2"/>
  <c r="G458" i="2" s="1"/>
  <c r="H150" i="4" s="1"/>
  <c r="K458" i="2"/>
  <c r="N458" i="2" s="1"/>
  <c r="K150" i="4" s="1"/>
  <c r="F458" i="2"/>
  <c r="E458" i="2"/>
  <c r="D150" i="4" s="1"/>
  <c r="D458" i="2"/>
  <c r="K457" i="2"/>
  <c r="N457" i="2" s="1"/>
  <c r="O149" i="4" s="1"/>
  <c r="K456" i="2"/>
  <c r="N456" i="2" s="1"/>
  <c r="M149" i="4" s="1"/>
  <c r="F456" i="2"/>
  <c r="G455" i="2" s="1"/>
  <c r="H149" i="4" s="1"/>
  <c r="K455" i="2"/>
  <c r="N455" i="2" s="1"/>
  <c r="K149" i="4" s="1"/>
  <c r="F455" i="2"/>
  <c r="E455" i="2"/>
  <c r="D149" i="4" s="1"/>
  <c r="D455" i="2"/>
  <c r="K454" i="2"/>
  <c r="N454" i="2" s="1"/>
  <c r="O148" i="4" s="1"/>
  <c r="K453" i="2"/>
  <c r="N453" i="2" s="1"/>
  <c r="M148" i="4" s="1"/>
  <c r="F453" i="2"/>
  <c r="G452" i="2" s="1"/>
  <c r="H148" i="4" s="1"/>
  <c r="K452" i="2"/>
  <c r="N452" i="2" s="1"/>
  <c r="K148" i="4" s="1"/>
  <c r="F452" i="2"/>
  <c r="E452" i="2"/>
  <c r="D148" i="4" s="1"/>
  <c r="D452" i="2"/>
  <c r="K451" i="2"/>
  <c r="N451" i="2" s="1"/>
  <c r="O147" i="4" s="1"/>
  <c r="K450" i="2"/>
  <c r="N450" i="2" s="1"/>
  <c r="M147" i="4" s="1"/>
  <c r="F450" i="2"/>
  <c r="G449" i="2" s="1"/>
  <c r="H147" i="4" s="1"/>
  <c r="K449" i="2"/>
  <c r="N449" i="2" s="1"/>
  <c r="K147" i="4" s="1"/>
  <c r="F449" i="2"/>
  <c r="E449" i="2"/>
  <c r="D147" i="4" s="1"/>
  <c r="D449" i="2"/>
  <c r="K448" i="2"/>
  <c r="N448" i="2" s="1"/>
  <c r="O146" i="4" s="1"/>
  <c r="K447" i="2"/>
  <c r="N447" i="2" s="1"/>
  <c r="M146" i="4" s="1"/>
  <c r="F447" i="2"/>
  <c r="G446" i="2" s="1"/>
  <c r="H146" i="4" s="1"/>
  <c r="K446" i="2"/>
  <c r="N446" i="2" s="1"/>
  <c r="K146" i="4" s="1"/>
  <c r="F446" i="2"/>
  <c r="E446" i="2"/>
  <c r="D146" i="4" s="1"/>
  <c r="D446" i="2"/>
  <c r="K445" i="2"/>
  <c r="N445" i="2" s="1"/>
  <c r="O145" i="4" s="1"/>
  <c r="K444" i="2"/>
  <c r="N444" i="2" s="1"/>
  <c r="M145" i="4" s="1"/>
  <c r="F444" i="2"/>
  <c r="G443" i="2" s="1"/>
  <c r="H145" i="4" s="1"/>
  <c r="K443" i="2"/>
  <c r="N443" i="2" s="1"/>
  <c r="K145" i="4" s="1"/>
  <c r="F443" i="2"/>
  <c r="E443" i="2"/>
  <c r="D145" i="4" s="1"/>
  <c r="D443" i="2"/>
  <c r="K442" i="2"/>
  <c r="N442" i="2" s="1"/>
  <c r="O144" i="4" s="1"/>
  <c r="K441" i="2"/>
  <c r="N441" i="2" s="1"/>
  <c r="M144" i="4" s="1"/>
  <c r="F441" i="2"/>
  <c r="G440" i="2" s="1"/>
  <c r="H144" i="4" s="1"/>
  <c r="K440" i="2"/>
  <c r="N440" i="2" s="1"/>
  <c r="K144" i="4" s="1"/>
  <c r="F440" i="2"/>
  <c r="E440" i="2"/>
  <c r="D144" i="4" s="1"/>
  <c r="D440" i="2"/>
  <c r="K439" i="2"/>
  <c r="N439" i="2" s="1"/>
  <c r="O143" i="4" s="1"/>
  <c r="K438" i="2"/>
  <c r="N438" i="2" s="1"/>
  <c r="M143" i="4" s="1"/>
  <c r="F438" i="2"/>
  <c r="G437" i="2" s="1"/>
  <c r="H143" i="4" s="1"/>
  <c r="K437" i="2"/>
  <c r="N437" i="2" s="1"/>
  <c r="K143" i="4" s="1"/>
  <c r="F437" i="2"/>
  <c r="E437" i="2"/>
  <c r="D143" i="4" s="1"/>
  <c r="D437" i="2"/>
  <c r="K436" i="2"/>
  <c r="N436" i="2" s="1"/>
  <c r="O142" i="4" s="1"/>
  <c r="K435" i="2"/>
  <c r="N435" i="2" s="1"/>
  <c r="M142" i="4" s="1"/>
  <c r="F435" i="2"/>
  <c r="G434" i="2" s="1"/>
  <c r="H142" i="4" s="1"/>
  <c r="K434" i="2"/>
  <c r="N434" i="2" s="1"/>
  <c r="K142" i="4" s="1"/>
  <c r="F434" i="2"/>
  <c r="E434" i="2"/>
  <c r="D142" i="4" s="1"/>
  <c r="D434" i="2"/>
  <c r="K433" i="2"/>
  <c r="N433" i="2" s="1"/>
  <c r="O141" i="4" s="1"/>
  <c r="K432" i="2"/>
  <c r="N432" i="2" s="1"/>
  <c r="M141" i="4" s="1"/>
  <c r="F432" i="2"/>
  <c r="G431" i="2" s="1"/>
  <c r="H141" i="4" s="1"/>
  <c r="K431" i="2"/>
  <c r="N431" i="2" s="1"/>
  <c r="K141" i="4" s="1"/>
  <c r="F431" i="2"/>
  <c r="E431" i="2"/>
  <c r="D141" i="4" s="1"/>
  <c r="D431" i="2"/>
  <c r="K430" i="2"/>
  <c r="N430" i="2" s="1"/>
  <c r="O140" i="4" s="1"/>
  <c r="K429" i="2"/>
  <c r="N429" i="2" s="1"/>
  <c r="M140" i="4" s="1"/>
  <c r="F429" i="2"/>
  <c r="G428" i="2" s="1"/>
  <c r="H140" i="4" s="1"/>
  <c r="K428" i="2"/>
  <c r="N428" i="2" s="1"/>
  <c r="K140" i="4" s="1"/>
  <c r="F428" i="2"/>
  <c r="E428" i="2"/>
  <c r="D140" i="4" s="1"/>
  <c r="D428" i="2"/>
  <c r="K427" i="2"/>
  <c r="N427" i="2" s="1"/>
  <c r="O139" i="4" s="1"/>
  <c r="K426" i="2"/>
  <c r="N426" i="2" s="1"/>
  <c r="M139" i="4" s="1"/>
  <c r="F426" i="2"/>
  <c r="G425" i="2" s="1"/>
  <c r="H139" i="4" s="1"/>
  <c r="K425" i="2"/>
  <c r="N425" i="2" s="1"/>
  <c r="K139" i="4" s="1"/>
  <c r="F425" i="2"/>
  <c r="E425" i="2"/>
  <c r="D139" i="4" s="1"/>
  <c r="D425" i="2"/>
  <c r="K424" i="2"/>
  <c r="N424" i="2" s="1"/>
  <c r="O138" i="4" s="1"/>
  <c r="K423" i="2"/>
  <c r="N423" i="2" s="1"/>
  <c r="M138" i="4" s="1"/>
  <c r="F423" i="2"/>
  <c r="G422" i="2" s="1"/>
  <c r="H138" i="4" s="1"/>
  <c r="K422" i="2"/>
  <c r="N422" i="2" s="1"/>
  <c r="K138" i="4" s="1"/>
  <c r="F422" i="2"/>
  <c r="E422" i="2"/>
  <c r="D138" i="4" s="1"/>
  <c r="D422" i="2"/>
  <c r="K421" i="2"/>
  <c r="N421" i="2" s="1"/>
  <c r="O137" i="4" s="1"/>
  <c r="K420" i="2"/>
  <c r="N420" i="2" s="1"/>
  <c r="M137" i="4" s="1"/>
  <c r="F420" i="2"/>
  <c r="G419" i="2" s="1"/>
  <c r="H137" i="4" s="1"/>
  <c r="K419" i="2"/>
  <c r="N419" i="2" s="1"/>
  <c r="K137" i="4" s="1"/>
  <c r="F419" i="2"/>
  <c r="E419" i="2"/>
  <c r="D137" i="4" s="1"/>
  <c r="D419" i="2"/>
  <c r="K418" i="2"/>
  <c r="N418" i="2" s="1"/>
  <c r="O136" i="4" s="1"/>
  <c r="K417" i="2"/>
  <c r="N417" i="2" s="1"/>
  <c r="M136" i="4" s="1"/>
  <c r="F417" i="2"/>
  <c r="G416" i="2" s="1"/>
  <c r="H136" i="4" s="1"/>
  <c r="K416" i="2"/>
  <c r="N416" i="2" s="1"/>
  <c r="K136" i="4" s="1"/>
  <c r="F416" i="2"/>
  <c r="E416" i="2"/>
  <c r="D136" i="4" s="1"/>
  <c r="D416" i="2"/>
  <c r="K415" i="2"/>
  <c r="N415" i="2" s="1"/>
  <c r="O135" i="4" s="1"/>
  <c r="K414" i="2"/>
  <c r="N414" i="2" s="1"/>
  <c r="M135" i="4" s="1"/>
  <c r="F414" i="2"/>
  <c r="G413" i="2" s="1"/>
  <c r="H135" i="4" s="1"/>
  <c r="K413" i="2"/>
  <c r="N413" i="2" s="1"/>
  <c r="K135" i="4" s="1"/>
  <c r="F413" i="2"/>
  <c r="E413" i="2"/>
  <c r="D135" i="4" s="1"/>
  <c r="D413" i="2"/>
  <c r="K412" i="2"/>
  <c r="N412" i="2" s="1"/>
  <c r="O134" i="4" s="1"/>
  <c r="K411" i="2"/>
  <c r="N411" i="2" s="1"/>
  <c r="M134" i="4" s="1"/>
  <c r="F411" i="2"/>
  <c r="G410" i="2" s="1"/>
  <c r="H134" i="4" s="1"/>
  <c r="K410" i="2"/>
  <c r="N410" i="2" s="1"/>
  <c r="K134" i="4" s="1"/>
  <c r="F410" i="2"/>
  <c r="E410" i="2"/>
  <c r="D134" i="4" s="1"/>
  <c r="D410" i="2"/>
  <c r="K409" i="2"/>
  <c r="N409" i="2" s="1"/>
  <c r="O133" i="4" s="1"/>
  <c r="K408" i="2"/>
  <c r="N408" i="2" s="1"/>
  <c r="M133" i="4" s="1"/>
  <c r="F408" i="2"/>
  <c r="G407" i="2" s="1"/>
  <c r="H133" i="4" s="1"/>
  <c r="K407" i="2"/>
  <c r="N407" i="2" s="1"/>
  <c r="K133" i="4" s="1"/>
  <c r="F407" i="2"/>
  <c r="E407" i="2"/>
  <c r="D133" i="4" s="1"/>
  <c r="D407" i="2"/>
  <c r="K406" i="2"/>
  <c r="N406" i="2" s="1"/>
  <c r="O132" i="4" s="1"/>
  <c r="K405" i="2"/>
  <c r="N405" i="2" s="1"/>
  <c r="M132" i="4" s="1"/>
  <c r="F405" i="2"/>
  <c r="G404" i="2" s="1"/>
  <c r="H132" i="4" s="1"/>
  <c r="K404" i="2"/>
  <c r="N404" i="2" s="1"/>
  <c r="K132" i="4" s="1"/>
  <c r="F404" i="2"/>
  <c r="E404" i="2"/>
  <c r="D132" i="4" s="1"/>
  <c r="D404" i="2"/>
  <c r="K403" i="2"/>
  <c r="N403" i="2" s="1"/>
  <c r="O131" i="4" s="1"/>
  <c r="K402" i="2"/>
  <c r="N402" i="2" s="1"/>
  <c r="M131" i="4" s="1"/>
  <c r="F402" i="2"/>
  <c r="G401" i="2" s="1"/>
  <c r="H131" i="4" s="1"/>
  <c r="K401" i="2"/>
  <c r="N401" i="2" s="1"/>
  <c r="K131" i="4" s="1"/>
  <c r="F401" i="2"/>
  <c r="E401" i="2"/>
  <c r="D131" i="4" s="1"/>
  <c r="D401" i="2"/>
  <c r="K400" i="2"/>
  <c r="N400" i="2" s="1"/>
  <c r="O130" i="4" s="1"/>
  <c r="K399" i="2"/>
  <c r="N399" i="2" s="1"/>
  <c r="M130" i="4" s="1"/>
  <c r="F399" i="2"/>
  <c r="G398" i="2" s="1"/>
  <c r="H130" i="4" s="1"/>
  <c r="K398" i="2"/>
  <c r="N398" i="2" s="1"/>
  <c r="K130" i="4" s="1"/>
  <c r="F398" i="2"/>
  <c r="E398" i="2"/>
  <c r="D130" i="4" s="1"/>
  <c r="D398" i="2"/>
  <c r="K397" i="2"/>
  <c r="N397" i="2" s="1"/>
  <c r="O129" i="4" s="1"/>
  <c r="K396" i="2"/>
  <c r="N396" i="2" s="1"/>
  <c r="M129" i="4" s="1"/>
  <c r="F396" i="2"/>
  <c r="G395" i="2" s="1"/>
  <c r="H129" i="4" s="1"/>
  <c r="K395" i="2"/>
  <c r="N395" i="2" s="1"/>
  <c r="K129" i="4" s="1"/>
  <c r="F395" i="2"/>
  <c r="E395" i="2"/>
  <c r="D129" i="4" s="1"/>
  <c r="D395" i="2"/>
  <c r="K394" i="2"/>
  <c r="N394" i="2" s="1"/>
  <c r="O128" i="4" s="1"/>
  <c r="K393" i="2"/>
  <c r="N393" i="2" s="1"/>
  <c r="M128" i="4" s="1"/>
  <c r="F393" i="2"/>
  <c r="G392" i="2" s="1"/>
  <c r="H128" i="4" s="1"/>
  <c r="K392" i="2"/>
  <c r="N392" i="2" s="1"/>
  <c r="K128" i="4" s="1"/>
  <c r="F392" i="2"/>
  <c r="E392" i="2"/>
  <c r="D128" i="4" s="1"/>
  <c r="D392" i="2"/>
  <c r="K391" i="2"/>
  <c r="N391" i="2" s="1"/>
  <c r="O127" i="4" s="1"/>
  <c r="K390" i="2"/>
  <c r="N390" i="2" s="1"/>
  <c r="M127" i="4" s="1"/>
  <c r="F390" i="2"/>
  <c r="G389" i="2" s="1"/>
  <c r="H127" i="4" s="1"/>
  <c r="K389" i="2"/>
  <c r="N389" i="2" s="1"/>
  <c r="K127" i="4" s="1"/>
  <c r="F389" i="2"/>
  <c r="E389" i="2"/>
  <c r="D127" i="4" s="1"/>
  <c r="D389" i="2"/>
  <c r="K388" i="2"/>
  <c r="N388" i="2" s="1"/>
  <c r="O126" i="4" s="1"/>
  <c r="K387" i="2"/>
  <c r="N387" i="2" s="1"/>
  <c r="M126" i="4" s="1"/>
  <c r="F387" i="2"/>
  <c r="G386" i="2" s="1"/>
  <c r="H126" i="4" s="1"/>
  <c r="K386" i="2"/>
  <c r="N386" i="2" s="1"/>
  <c r="K126" i="4" s="1"/>
  <c r="F386" i="2"/>
  <c r="E386" i="2"/>
  <c r="D126" i="4" s="1"/>
  <c r="D386" i="2"/>
  <c r="K385" i="2"/>
  <c r="N385" i="2" s="1"/>
  <c r="O125" i="4" s="1"/>
  <c r="K384" i="2"/>
  <c r="N384" i="2" s="1"/>
  <c r="M125" i="4" s="1"/>
  <c r="F384" i="2"/>
  <c r="G383" i="2" s="1"/>
  <c r="H125" i="4" s="1"/>
  <c r="K383" i="2"/>
  <c r="N383" i="2" s="1"/>
  <c r="K125" i="4" s="1"/>
  <c r="F383" i="2"/>
  <c r="E383" i="2"/>
  <c r="D125" i="4" s="1"/>
  <c r="D383" i="2"/>
  <c r="K382" i="2"/>
  <c r="N382" i="2" s="1"/>
  <c r="O124" i="4" s="1"/>
  <c r="K381" i="2"/>
  <c r="N381" i="2" s="1"/>
  <c r="M124" i="4" s="1"/>
  <c r="F381" i="2"/>
  <c r="G380" i="2" s="1"/>
  <c r="H124" i="4" s="1"/>
  <c r="K380" i="2"/>
  <c r="N380" i="2" s="1"/>
  <c r="K124" i="4" s="1"/>
  <c r="F380" i="2"/>
  <c r="E380" i="2"/>
  <c r="D124" i="4" s="1"/>
  <c r="D380" i="2"/>
  <c r="K379" i="2"/>
  <c r="N379" i="2" s="1"/>
  <c r="O123" i="4" s="1"/>
  <c r="K378" i="2"/>
  <c r="N378" i="2" s="1"/>
  <c r="M123" i="4" s="1"/>
  <c r="F378" i="2"/>
  <c r="G377" i="2" s="1"/>
  <c r="H123" i="4" s="1"/>
  <c r="K377" i="2"/>
  <c r="N377" i="2" s="1"/>
  <c r="K123" i="4" s="1"/>
  <c r="F377" i="2"/>
  <c r="E377" i="2"/>
  <c r="D123" i="4" s="1"/>
  <c r="D377" i="2"/>
  <c r="K376" i="2"/>
  <c r="N376" i="2" s="1"/>
  <c r="O122" i="4" s="1"/>
  <c r="K375" i="2"/>
  <c r="N375" i="2" s="1"/>
  <c r="M122" i="4" s="1"/>
  <c r="F375" i="2"/>
  <c r="G374" i="2" s="1"/>
  <c r="H122" i="4" s="1"/>
  <c r="K374" i="2"/>
  <c r="N374" i="2" s="1"/>
  <c r="K122" i="4" s="1"/>
  <c r="F374" i="2"/>
  <c r="E374" i="2"/>
  <c r="D122" i="4" s="1"/>
  <c r="D374" i="2"/>
  <c r="K373" i="2"/>
  <c r="N373" i="2" s="1"/>
  <c r="O121" i="4" s="1"/>
  <c r="K372" i="2"/>
  <c r="N372" i="2" s="1"/>
  <c r="M121" i="4" s="1"/>
  <c r="F372" i="2"/>
  <c r="G371" i="2" s="1"/>
  <c r="H121" i="4" s="1"/>
  <c r="K371" i="2"/>
  <c r="N371" i="2" s="1"/>
  <c r="K121" i="4" s="1"/>
  <c r="F371" i="2"/>
  <c r="E371" i="2"/>
  <c r="D121" i="4" s="1"/>
  <c r="D371" i="2"/>
  <c r="K370" i="2"/>
  <c r="N370" i="2" s="1"/>
  <c r="O120" i="4" s="1"/>
  <c r="K369" i="2"/>
  <c r="N369" i="2" s="1"/>
  <c r="M120" i="4" s="1"/>
  <c r="F369" i="2"/>
  <c r="G368" i="2" s="1"/>
  <c r="H120" i="4" s="1"/>
  <c r="K368" i="2"/>
  <c r="N368" i="2" s="1"/>
  <c r="K120" i="4" s="1"/>
  <c r="F368" i="2"/>
  <c r="E368" i="2"/>
  <c r="D120" i="4" s="1"/>
  <c r="D368" i="2"/>
  <c r="K367" i="2"/>
  <c r="N367" i="2" s="1"/>
  <c r="O119" i="4" s="1"/>
  <c r="K366" i="2"/>
  <c r="N366" i="2" s="1"/>
  <c r="M119" i="4" s="1"/>
  <c r="F366" i="2"/>
  <c r="G365" i="2" s="1"/>
  <c r="H119" i="4" s="1"/>
  <c r="K365" i="2"/>
  <c r="N365" i="2" s="1"/>
  <c r="K119" i="4" s="1"/>
  <c r="F365" i="2"/>
  <c r="E365" i="2"/>
  <c r="D119" i="4" s="1"/>
  <c r="D365" i="2"/>
  <c r="K364" i="2"/>
  <c r="N364" i="2" s="1"/>
  <c r="O118" i="4" s="1"/>
  <c r="K363" i="2"/>
  <c r="N363" i="2" s="1"/>
  <c r="M118" i="4" s="1"/>
  <c r="F363" i="2"/>
  <c r="G362" i="2" s="1"/>
  <c r="H118" i="4" s="1"/>
  <c r="K362" i="2"/>
  <c r="N362" i="2" s="1"/>
  <c r="K118" i="4" s="1"/>
  <c r="F362" i="2"/>
  <c r="E362" i="2"/>
  <c r="D118" i="4" s="1"/>
  <c r="D362" i="2"/>
  <c r="K361" i="2"/>
  <c r="N361" i="2" s="1"/>
  <c r="O117" i="4" s="1"/>
  <c r="K360" i="2"/>
  <c r="N360" i="2" s="1"/>
  <c r="M117" i="4" s="1"/>
  <c r="F360" i="2"/>
  <c r="G359" i="2" s="1"/>
  <c r="H117" i="4" s="1"/>
  <c r="K359" i="2"/>
  <c r="N359" i="2" s="1"/>
  <c r="K117" i="4" s="1"/>
  <c r="F359" i="2"/>
  <c r="E359" i="2"/>
  <c r="D117" i="4" s="1"/>
  <c r="D359" i="2"/>
  <c r="K358" i="2"/>
  <c r="N358" i="2" s="1"/>
  <c r="O116" i="4" s="1"/>
  <c r="K357" i="2"/>
  <c r="N357" i="2" s="1"/>
  <c r="M116" i="4" s="1"/>
  <c r="F357" i="2"/>
  <c r="G356" i="2" s="1"/>
  <c r="H116" i="4" s="1"/>
  <c r="K356" i="2"/>
  <c r="N356" i="2" s="1"/>
  <c r="K116" i="4" s="1"/>
  <c r="F356" i="2"/>
  <c r="E356" i="2"/>
  <c r="D116" i="4" s="1"/>
  <c r="D356" i="2"/>
  <c r="K355" i="2"/>
  <c r="N355" i="2" s="1"/>
  <c r="O115" i="4" s="1"/>
  <c r="K354" i="2"/>
  <c r="N354" i="2" s="1"/>
  <c r="M115" i="4" s="1"/>
  <c r="F354" i="2"/>
  <c r="G353" i="2" s="1"/>
  <c r="H115" i="4" s="1"/>
  <c r="K353" i="2"/>
  <c r="N353" i="2" s="1"/>
  <c r="K115" i="4" s="1"/>
  <c r="F353" i="2"/>
  <c r="E353" i="2"/>
  <c r="D115" i="4" s="1"/>
  <c r="D353" i="2"/>
  <c r="K352" i="2"/>
  <c r="N352" i="2" s="1"/>
  <c r="O114" i="4" s="1"/>
  <c r="K351" i="2"/>
  <c r="N351" i="2" s="1"/>
  <c r="M114" i="4" s="1"/>
  <c r="F351" i="2"/>
  <c r="G350" i="2" s="1"/>
  <c r="H114" i="4" s="1"/>
  <c r="K350" i="2"/>
  <c r="N350" i="2" s="1"/>
  <c r="K114" i="4" s="1"/>
  <c r="F350" i="2"/>
  <c r="E350" i="2"/>
  <c r="D114" i="4" s="1"/>
  <c r="D350" i="2"/>
  <c r="K349" i="2"/>
  <c r="N349" i="2" s="1"/>
  <c r="O113" i="4" s="1"/>
  <c r="K348" i="2"/>
  <c r="N348" i="2" s="1"/>
  <c r="M113" i="4" s="1"/>
  <c r="F348" i="2"/>
  <c r="G347" i="2" s="1"/>
  <c r="H113" i="4" s="1"/>
  <c r="K347" i="2"/>
  <c r="N347" i="2" s="1"/>
  <c r="K113" i="4" s="1"/>
  <c r="F347" i="2"/>
  <c r="E347" i="2"/>
  <c r="D113" i="4" s="1"/>
  <c r="D347" i="2"/>
  <c r="K346" i="2"/>
  <c r="N346" i="2" s="1"/>
  <c r="O112" i="4" s="1"/>
  <c r="K345" i="2"/>
  <c r="N345" i="2" s="1"/>
  <c r="M112" i="4" s="1"/>
  <c r="F345" i="2"/>
  <c r="G344" i="2" s="1"/>
  <c r="H112" i="4" s="1"/>
  <c r="K344" i="2"/>
  <c r="N344" i="2" s="1"/>
  <c r="K112" i="4" s="1"/>
  <c r="F344" i="2"/>
  <c r="E344" i="2"/>
  <c r="D112" i="4" s="1"/>
  <c r="D344" i="2"/>
  <c r="K343" i="2"/>
  <c r="N343" i="2" s="1"/>
  <c r="O111" i="4" s="1"/>
  <c r="K342" i="2"/>
  <c r="N342" i="2" s="1"/>
  <c r="M111" i="4" s="1"/>
  <c r="F342" i="2"/>
  <c r="G341" i="2" s="1"/>
  <c r="H111" i="4" s="1"/>
  <c r="K341" i="2"/>
  <c r="N341" i="2" s="1"/>
  <c r="K111" i="4" s="1"/>
  <c r="F341" i="2"/>
  <c r="E341" i="2"/>
  <c r="D111" i="4" s="1"/>
  <c r="D341" i="2"/>
  <c r="K340" i="2"/>
  <c r="N340" i="2" s="1"/>
  <c r="O110" i="4" s="1"/>
  <c r="K339" i="2"/>
  <c r="N339" i="2" s="1"/>
  <c r="M110" i="4" s="1"/>
  <c r="F339" i="2"/>
  <c r="G338" i="2" s="1"/>
  <c r="H110" i="4" s="1"/>
  <c r="K338" i="2"/>
  <c r="N338" i="2" s="1"/>
  <c r="K110" i="4" s="1"/>
  <c r="F338" i="2"/>
  <c r="E338" i="2"/>
  <c r="D110" i="4" s="1"/>
  <c r="D338" i="2"/>
  <c r="K337" i="2"/>
  <c r="N337" i="2" s="1"/>
  <c r="O109" i="4" s="1"/>
  <c r="K336" i="2"/>
  <c r="N336" i="2" s="1"/>
  <c r="M109" i="4" s="1"/>
  <c r="F336" i="2"/>
  <c r="G335" i="2" s="1"/>
  <c r="H109" i="4" s="1"/>
  <c r="K335" i="2"/>
  <c r="N335" i="2" s="1"/>
  <c r="K109" i="4" s="1"/>
  <c r="F335" i="2"/>
  <c r="E335" i="2"/>
  <c r="D109" i="4" s="1"/>
  <c r="D335" i="2"/>
  <c r="K334" i="2"/>
  <c r="N334" i="2" s="1"/>
  <c r="O108" i="4" s="1"/>
  <c r="K333" i="2"/>
  <c r="N333" i="2" s="1"/>
  <c r="M108" i="4" s="1"/>
  <c r="F333" i="2"/>
  <c r="G332" i="2" s="1"/>
  <c r="H108" i="4" s="1"/>
  <c r="K332" i="2"/>
  <c r="N332" i="2" s="1"/>
  <c r="K108" i="4" s="1"/>
  <c r="F332" i="2"/>
  <c r="E332" i="2"/>
  <c r="D108" i="4" s="1"/>
  <c r="D332" i="2"/>
  <c r="K331" i="2"/>
  <c r="N331" i="2" s="1"/>
  <c r="O107" i="4" s="1"/>
  <c r="K330" i="2"/>
  <c r="N330" i="2" s="1"/>
  <c r="M107" i="4" s="1"/>
  <c r="F330" i="2"/>
  <c r="G329" i="2" s="1"/>
  <c r="H107" i="4" s="1"/>
  <c r="K329" i="2"/>
  <c r="N329" i="2" s="1"/>
  <c r="K107" i="4" s="1"/>
  <c r="F329" i="2"/>
  <c r="E329" i="2"/>
  <c r="D107" i="4" s="1"/>
  <c r="D329" i="2"/>
  <c r="K328" i="2"/>
  <c r="N328" i="2" s="1"/>
  <c r="O106" i="4" s="1"/>
  <c r="K327" i="2"/>
  <c r="N327" i="2" s="1"/>
  <c r="M106" i="4" s="1"/>
  <c r="F327" i="2"/>
  <c r="G326" i="2" s="1"/>
  <c r="H106" i="4" s="1"/>
  <c r="K326" i="2"/>
  <c r="N326" i="2" s="1"/>
  <c r="K106" i="4" s="1"/>
  <c r="F326" i="2"/>
  <c r="E326" i="2"/>
  <c r="D106" i="4" s="1"/>
  <c r="D326" i="2"/>
  <c r="K325" i="2"/>
  <c r="N325" i="2" s="1"/>
  <c r="O105" i="4" s="1"/>
  <c r="K324" i="2"/>
  <c r="N324" i="2" s="1"/>
  <c r="M105" i="4" s="1"/>
  <c r="F324" i="2"/>
  <c r="G323" i="2" s="1"/>
  <c r="H105" i="4" s="1"/>
  <c r="K323" i="2"/>
  <c r="N323" i="2" s="1"/>
  <c r="K105" i="4" s="1"/>
  <c r="F323" i="2"/>
  <c r="E323" i="2"/>
  <c r="D105" i="4" s="1"/>
  <c r="D323" i="2"/>
  <c r="K322" i="2"/>
  <c r="N322" i="2" s="1"/>
  <c r="O104" i="4" s="1"/>
  <c r="K321" i="2"/>
  <c r="N321" i="2" s="1"/>
  <c r="M104" i="4" s="1"/>
  <c r="F321" i="2"/>
  <c r="G320" i="2" s="1"/>
  <c r="H104" i="4" s="1"/>
  <c r="K320" i="2"/>
  <c r="N320" i="2" s="1"/>
  <c r="K104" i="4" s="1"/>
  <c r="F320" i="2"/>
  <c r="E320" i="2"/>
  <c r="D104" i="4" s="1"/>
  <c r="D320" i="2"/>
  <c r="K319" i="2"/>
  <c r="N319" i="2" s="1"/>
  <c r="O103" i="4" s="1"/>
  <c r="K318" i="2"/>
  <c r="N318" i="2" s="1"/>
  <c r="M103" i="4" s="1"/>
  <c r="F318" i="2"/>
  <c r="G317" i="2" s="1"/>
  <c r="H103" i="4" s="1"/>
  <c r="K317" i="2"/>
  <c r="N317" i="2" s="1"/>
  <c r="K103" i="4" s="1"/>
  <c r="F317" i="2"/>
  <c r="E317" i="2"/>
  <c r="D103" i="4" s="1"/>
  <c r="D317" i="2"/>
  <c r="K316" i="2"/>
  <c r="N316" i="2" s="1"/>
  <c r="O102" i="4" s="1"/>
  <c r="K315" i="2"/>
  <c r="N315" i="2" s="1"/>
  <c r="M102" i="4" s="1"/>
  <c r="F315" i="2"/>
  <c r="G314" i="2" s="1"/>
  <c r="H102" i="4" s="1"/>
  <c r="K314" i="2"/>
  <c r="N314" i="2" s="1"/>
  <c r="K102" i="4" s="1"/>
  <c r="F314" i="2"/>
  <c r="E314" i="2"/>
  <c r="D102" i="4" s="1"/>
  <c r="D314" i="2"/>
  <c r="K313" i="2"/>
  <c r="N313" i="2" s="1"/>
  <c r="O101" i="4" s="1"/>
  <c r="K312" i="2"/>
  <c r="N312" i="2" s="1"/>
  <c r="M101" i="4" s="1"/>
  <c r="F312" i="2"/>
  <c r="G311" i="2" s="1"/>
  <c r="H101" i="4" s="1"/>
  <c r="K311" i="2"/>
  <c r="N311" i="2" s="1"/>
  <c r="K101" i="4" s="1"/>
  <c r="F311" i="2"/>
  <c r="E311" i="2"/>
  <c r="D101" i="4" s="1"/>
  <c r="D311" i="2"/>
  <c r="K310" i="2"/>
  <c r="N310" i="2" s="1"/>
  <c r="O100" i="4" s="1"/>
  <c r="K309" i="2"/>
  <c r="N309" i="2" s="1"/>
  <c r="M100" i="4" s="1"/>
  <c r="F309" i="2"/>
  <c r="G308" i="2" s="1"/>
  <c r="H100" i="4" s="1"/>
  <c r="K308" i="2"/>
  <c r="N308" i="2" s="1"/>
  <c r="K100" i="4" s="1"/>
  <c r="F308" i="2"/>
  <c r="E308" i="2"/>
  <c r="D100" i="4" s="1"/>
  <c r="D308" i="2"/>
  <c r="K307" i="2"/>
  <c r="N307" i="2" s="1"/>
  <c r="O99" i="4" s="1"/>
  <c r="K306" i="2"/>
  <c r="N306" i="2" s="1"/>
  <c r="M99" i="4" s="1"/>
  <c r="F306" i="2"/>
  <c r="G305" i="2" s="1"/>
  <c r="H99" i="4" s="1"/>
  <c r="K305" i="2"/>
  <c r="N305" i="2" s="1"/>
  <c r="K99" i="4" s="1"/>
  <c r="F305" i="2"/>
  <c r="E305" i="2"/>
  <c r="D99" i="4" s="1"/>
  <c r="D305" i="2"/>
  <c r="K304" i="2"/>
  <c r="N304" i="2" s="1"/>
  <c r="O98" i="4" s="1"/>
  <c r="K303" i="2"/>
  <c r="N303" i="2" s="1"/>
  <c r="M98" i="4" s="1"/>
  <c r="F303" i="2"/>
  <c r="G302" i="2" s="1"/>
  <c r="H98" i="4" s="1"/>
  <c r="K302" i="2"/>
  <c r="N302" i="2" s="1"/>
  <c r="K98" i="4" s="1"/>
  <c r="F302" i="2"/>
  <c r="E302" i="2"/>
  <c r="D98" i="4" s="1"/>
  <c r="D302" i="2"/>
  <c r="K301" i="2"/>
  <c r="N301" i="2" s="1"/>
  <c r="O97" i="4" s="1"/>
  <c r="K300" i="2"/>
  <c r="N300" i="2" s="1"/>
  <c r="M97" i="4" s="1"/>
  <c r="F300" i="2"/>
  <c r="G299" i="2" s="1"/>
  <c r="H97" i="4" s="1"/>
  <c r="K299" i="2"/>
  <c r="N299" i="2" s="1"/>
  <c r="K97" i="4" s="1"/>
  <c r="B97" i="4"/>
  <c r="F299" i="2"/>
  <c r="E299" i="2"/>
  <c r="D97" i="4" s="1"/>
  <c r="D299" i="2"/>
  <c r="K298" i="2"/>
  <c r="N298" i="2" s="1"/>
  <c r="O96" i="4" s="1"/>
  <c r="K297" i="2"/>
  <c r="N297" i="2" s="1"/>
  <c r="M96" i="4" s="1"/>
  <c r="F297" i="2"/>
  <c r="G296" i="2" s="1"/>
  <c r="H96" i="4" s="1"/>
  <c r="K296" i="2"/>
  <c r="N296" i="2" s="1"/>
  <c r="K96" i="4" s="1"/>
  <c r="B96" i="4"/>
  <c r="F296" i="2"/>
  <c r="E296" i="2"/>
  <c r="D96" i="4" s="1"/>
  <c r="D296" i="2"/>
  <c r="K295" i="2"/>
  <c r="N295" i="2" s="1"/>
  <c r="O95" i="4" s="1"/>
  <c r="K294" i="2"/>
  <c r="N294" i="2" s="1"/>
  <c r="M95" i="4" s="1"/>
  <c r="F294" i="2"/>
  <c r="G293" i="2" s="1"/>
  <c r="H95" i="4" s="1"/>
  <c r="K293" i="2"/>
  <c r="N293" i="2" s="1"/>
  <c r="K95" i="4" s="1"/>
  <c r="B95" i="4"/>
  <c r="F293" i="2"/>
  <c r="E293" i="2"/>
  <c r="D95" i="4" s="1"/>
  <c r="D293" i="2"/>
  <c r="K292" i="2"/>
  <c r="N292" i="2" s="1"/>
  <c r="O94" i="4" s="1"/>
  <c r="K291" i="2"/>
  <c r="N291" i="2" s="1"/>
  <c r="M94" i="4" s="1"/>
  <c r="F291" i="2"/>
  <c r="G290" i="2" s="1"/>
  <c r="H94" i="4" s="1"/>
  <c r="K290" i="2"/>
  <c r="N290" i="2" s="1"/>
  <c r="K94" i="4" s="1"/>
  <c r="B94" i="4"/>
  <c r="F290" i="2"/>
  <c r="E290" i="2"/>
  <c r="D94" i="4" s="1"/>
  <c r="D290" i="2"/>
  <c r="K289" i="2"/>
  <c r="N289" i="2" s="1"/>
  <c r="O93" i="4" s="1"/>
  <c r="K288" i="2"/>
  <c r="N288" i="2" s="1"/>
  <c r="M93" i="4" s="1"/>
  <c r="F288" i="2"/>
  <c r="G287" i="2" s="1"/>
  <c r="H93" i="4" s="1"/>
  <c r="K287" i="2"/>
  <c r="N287" i="2" s="1"/>
  <c r="K93" i="4" s="1"/>
  <c r="B93" i="4"/>
  <c r="F287" i="2"/>
  <c r="E287" i="2"/>
  <c r="D93" i="4" s="1"/>
  <c r="D287" i="2"/>
  <c r="K286" i="2"/>
  <c r="N286" i="2" s="1"/>
  <c r="O92" i="4" s="1"/>
  <c r="K285" i="2"/>
  <c r="N285" i="2" s="1"/>
  <c r="M92" i="4" s="1"/>
  <c r="F285" i="2"/>
  <c r="G284" i="2" s="1"/>
  <c r="H92" i="4" s="1"/>
  <c r="K284" i="2"/>
  <c r="N284" i="2" s="1"/>
  <c r="K92" i="4" s="1"/>
  <c r="B92" i="4"/>
  <c r="F284" i="2"/>
  <c r="E284" i="2"/>
  <c r="D92" i="4" s="1"/>
  <c r="D284" i="2"/>
  <c r="K283" i="2"/>
  <c r="N283" i="2" s="1"/>
  <c r="O91" i="4" s="1"/>
  <c r="K282" i="2"/>
  <c r="N282" i="2" s="1"/>
  <c r="M91" i="4" s="1"/>
  <c r="F282" i="2"/>
  <c r="G281" i="2" s="1"/>
  <c r="H91" i="4" s="1"/>
  <c r="K281" i="2"/>
  <c r="N281" i="2" s="1"/>
  <c r="K91" i="4" s="1"/>
  <c r="B91" i="4"/>
  <c r="F281" i="2"/>
  <c r="E281" i="2"/>
  <c r="D91" i="4" s="1"/>
  <c r="D281" i="2"/>
  <c r="K280" i="2"/>
  <c r="N280" i="2" s="1"/>
  <c r="O90" i="4" s="1"/>
  <c r="K279" i="2"/>
  <c r="N279" i="2" s="1"/>
  <c r="M90" i="4" s="1"/>
  <c r="F279" i="2"/>
  <c r="G278" i="2" s="1"/>
  <c r="H90" i="4" s="1"/>
  <c r="K278" i="2"/>
  <c r="N278" i="2" s="1"/>
  <c r="K90" i="4" s="1"/>
  <c r="B90" i="4"/>
  <c r="F278" i="2"/>
  <c r="E278" i="2"/>
  <c r="D90" i="4" s="1"/>
  <c r="D278" i="2"/>
  <c r="K277" i="2"/>
  <c r="N277" i="2" s="1"/>
  <c r="O89" i="4" s="1"/>
  <c r="K276" i="2"/>
  <c r="N276" i="2" s="1"/>
  <c r="M89" i="4" s="1"/>
  <c r="F276" i="2"/>
  <c r="G275" i="2" s="1"/>
  <c r="H89" i="4" s="1"/>
  <c r="K275" i="2"/>
  <c r="N275" i="2" s="1"/>
  <c r="K89" i="4" s="1"/>
  <c r="B89" i="4"/>
  <c r="F275" i="2"/>
  <c r="E275" i="2"/>
  <c r="D89" i="4" s="1"/>
  <c r="D275" i="2"/>
  <c r="K274" i="2"/>
  <c r="N274" i="2" s="1"/>
  <c r="O88" i="4" s="1"/>
  <c r="K273" i="2"/>
  <c r="N273" i="2" s="1"/>
  <c r="M88" i="4" s="1"/>
  <c r="F273" i="2"/>
  <c r="G272" i="2" s="1"/>
  <c r="H88" i="4" s="1"/>
  <c r="K272" i="2"/>
  <c r="N272" i="2" s="1"/>
  <c r="K88" i="4" s="1"/>
  <c r="B88" i="4"/>
  <c r="F272" i="2"/>
  <c r="E272" i="2"/>
  <c r="D88" i="4" s="1"/>
  <c r="D272" i="2"/>
  <c r="K271" i="2"/>
  <c r="N271" i="2" s="1"/>
  <c r="O87" i="4" s="1"/>
  <c r="K270" i="2"/>
  <c r="N270" i="2" s="1"/>
  <c r="M87" i="4" s="1"/>
  <c r="F270" i="2"/>
  <c r="G269" i="2" s="1"/>
  <c r="H87" i="4" s="1"/>
  <c r="K269" i="2"/>
  <c r="N269" i="2" s="1"/>
  <c r="K87" i="4" s="1"/>
  <c r="B87" i="4"/>
  <c r="F269" i="2"/>
  <c r="E269" i="2"/>
  <c r="D87" i="4" s="1"/>
  <c r="D269" i="2"/>
  <c r="K268" i="2"/>
  <c r="N268" i="2" s="1"/>
  <c r="O86" i="4" s="1"/>
  <c r="K267" i="2"/>
  <c r="N267" i="2" s="1"/>
  <c r="M86" i="4" s="1"/>
  <c r="F267" i="2"/>
  <c r="G266" i="2" s="1"/>
  <c r="H86" i="4" s="1"/>
  <c r="K266" i="2"/>
  <c r="N266" i="2" s="1"/>
  <c r="K86" i="4" s="1"/>
  <c r="B86" i="4"/>
  <c r="F266" i="2"/>
  <c r="E266" i="2"/>
  <c r="D86" i="4" s="1"/>
  <c r="D266" i="2"/>
  <c r="K265" i="2"/>
  <c r="N265" i="2" s="1"/>
  <c r="O85" i="4" s="1"/>
  <c r="K264" i="2"/>
  <c r="N264" i="2" s="1"/>
  <c r="M85" i="4" s="1"/>
  <c r="F264" i="2"/>
  <c r="G263" i="2" s="1"/>
  <c r="H85" i="4" s="1"/>
  <c r="K263" i="2"/>
  <c r="N263" i="2" s="1"/>
  <c r="K85" i="4" s="1"/>
  <c r="B85" i="4"/>
  <c r="F263" i="2"/>
  <c r="E263" i="2"/>
  <c r="D85" i="4" s="1"/>
  <c r="D263" i="2"/>
  <c r="K262" i="2"/>
  <c r="N262" i="2" s="1"/>
  <c r="O84" i="4" s="1"/>
  <c r="K261" i="2"/>
  <c r="N261" i="2" s="1"/>
  <c r="M84" i="4" s="1"/>
  <c r="F261" i="2"/>
  <c r="G260" i="2" s="1"/>
  <c r="H84" i="4" s="1"/>
  <c r="K260" i="2"/>
  <c r="N260" i="2" s="1"/>
  <c r="K84" i="4" s="1"/>
  <c r="B84" i="4"/>
  <c r="F260" i="2"/>
  <c r="E260" i="2"/>
  <c r="D84" i="4" s="1"/>
  <c r="D260" i="2"/>
  <c r="K259" i="2"/>
  <c r="N259" i="2" s="1"/>
  <c r="O83" i="4" s="1"/>
  <c r="K258" i="2"/>
  <c r="N258" i="2" s="1"/>
  <c r="M83" i="4" s="1"/>
  <c r="F258" i="2"/>
  <c r="G257" i="2" s="1"/>
  <c r="H83" i="4" s="1"/>
  <c r="K257" i="2"/>
  <c r="N257" i="2" s="1"/>
  <c r="K83" i="4" s="1"/>
  <c r="B83" i="4"/>
  <c r="F257" i="2"/>
  <c r="E257" i="2"/>
  <c r="D83" i="4" s="1"/>
  <c r="D257" i="2"/>
  <c r="K256" i="2"/>
  <c r="N256" i="2" s="1"/>
  <c r="O82" i="4" s="1"/>
  <c r="K255" i="2"/>
  <c r="N255" i="2" s="1"/>
  <c r="M82" i="4" s="1"/>
  <c r="F255" i="2"/>
  <c r="G254" i="2" s="1"/>
  <c r="H82" i="4" s="1"/>
  <c r="K254" i="2"/>
  <c r="N254" i="2" s="1"/>
  <c r="K82" i="4" s="1"/>
  <c r="B82" i="4"/>
  <c r="F254" i="2"/>
  <c r="E254" i="2"/>
  <c r="D82" i="4" s="1"/>
  <c r="D254" i="2"/>
  <c r="K253" i="2"/>
  <c r="N253" i="2" s="1"/>
  <c r="O81" i="4" s="1"/>
  <c r="K252" i="2"/>
  <c r="N252" i="2" s="1"/>
  <c r="M81" i="4" s="1"/>
  <c r="F252" i="2"/>
  <c r="G251" i="2" s="1"/>
  <c r="H81" i="4" s="1"/>
  <c r="K251" i="2"/>
  <c r="N251" i="2" s="1"/>
  <c r="K81" i="4" s="1"/>
  <c r="B81" i="4"/>
  <c r="F251" i="2"/>
  <c r="E251" i="2"/>
  <c r="D81" i="4" s="1"/>
  <c r="D251" i="2"/>
  <c r="K250" i="2"/>
  <c r="N250" i="2" s="1"/>
  <c r="O80" i="4" s="1"/>
  <c r="K249" i="2"/>
  <c r="N249" i="2" s="1"/>
  <c r="M80" i="4" s="1"/>
  <c r="F249" i="2"/>
  <c r="G248" i="2" s="1"/>
  <c r="H80" i="4" s="1"/>
  <c r="K248" i="2"/>
  <c r="N248" i="2" s="1"/>
  <c r="K80" i="4" s="1"/>
  <c r="B80" i="4"/>
  <c r="F248" i="2"/>
  <c r="E248" i="2"/>
  <c r="D80" i="4" s="1"/>
  <c r="D248" i="2"/>
  <c r="K247" i="2"/>
  <c r="N247" i="2" s="1"/>
  <c r="O79" i="4" s="1"/>
  <c r="K246" i="2"/>
  <c r="N246" i="2" s="1"/>
  <c r="M79" i="4" s="1"/>
  <c r="F246" i="2"/>
  <c r="G245" i="2" s="1"/>
  <c r="H79" i="4" s="1"/>
  <c r="K245" i="2"/>
  <c r="N245" i="2" s="1"/>
  <c r="K79" i="4" s="1"/>
  <c r="B79" i="4"/>
  <c r="F245" i="2"/>
  <c r="E245" i="2"/>
  <c r="D79" i="4" s="1"/>
  <c r="D245" i="2"/>
  <c r="K244" i="2"/>
  <c r="N244" i="2" s="1"/>
  <c r="O78" i="4" s="1"/>
  <c r="K243" i="2"/>
  <c r="N243" i="2" s="1"/>
  <c r="M78" i="4" s="1"/>
  <c r="F243" i="2"/>
  <c r="G242" i="2" s="1"/>
  <c r="H78" i="4" s="1"/>
  <c r="K242" i="2"/>
  <c r="N242" i="2" s="1"/>
  <c r="K78" i="4" s="1"/>
  <c r="B78" i="4"/>
  <c r="F242" i="2"/>
  <c r="E242" i="2"/>
  <c r="D78" i="4" s="1"/>
  <c r="D242" i="2"/>
  <c r="K241" i="2"/>
  <c r="N241" i="2" s="1"/>
  <c r="O77" i="4" s="1"/>
  <c r="K240" i="2"/>
  <c r="N240" i="2" s="1"/>
  <c r="M77" i="4" s="1"/>
  <c r="F240" i="2"/>
  <c r="G239" i="2" s="1"/>
  <c r="H77" i="4" s="1"/>
  <c r="K239" i="2"/>
  <c r="N239" i="2" s="1"/>
  <c r="K77" i="4" s="1"/>
  <c r="B77" i="4"/>
  <c r="F239" i="2"/>
  <c r="E239" i="2"/>
  <c r="D77" i="4" s="1"/>
  <c r="D239" i="2"/>
  <c r="K238" i="2"/>
  <c r="N238" i="2" s="1"/>
  <c r="O76" i="4" s="1"/>
  <c r="K237" i="2"/>
  <c r="N237" i="2" s="1"/>
  <c r="M76" i="4" s="1"/>
  <c r="F237" i="2"/>
  <c r="G236" i="2" s="1"/>
  <c r="H76" i="4" s="1"/>
  <c r="K236" i="2"/>
  <c r="N236" i="2" s="1"/>
  <c r="K76" i="4" s="1"/>
  <c r="B76" i="4"/>
  <c r="F236" i="2"/>
  <c r="E236" i="2"/>
  <c r="D76" i="4" s="1"/>
  <c r="D236" i="2"/>
  <c r="K235" i="2"/>
  <c r="N235" i="2" s="1"/>
  <c r="O75" i="4" s="1"/>
  <c r="K234" i="2"/>
  <c r="N234" i="2" s="1"/>
  <c r="M75" i="4" s="1"/>
  <c r="F234" i="2"/>
  <c r="G233" i="2" s="1"/>
  <c r="H75" i="4" s="1"/>
  <c r="K233" i="2"/>
  <c r="N233" i="2" s="1"/>
  <c r="K75" i="4" s="1"/>
  <c r="B75" i="4"/>
  <c r="F233" i="2"/>
  <c r="E233" i="2"/>
  <c r="D75" i="4" s="1"/>
  <c r="D233" i="2"/>
  <c r="K232" i="2"/>
  <c r="N232" i="2" s="1"/>
  <c r="O74" i="4" s="1"/>
  <c r="K231" i="2"/>
  <c r="N231" i="2" s="1"/>
  <c r="M74" i="4" s="1"/>
  <c r="F231" i="2"/>
  <c r="G230" i="2" s="1"/>
  <c r="H74" i="4" s="1"/>
  <c r="K230" i="2"/>
  <c r="N230" i="2" s="1"/>
  <c r="K74" i="4" s="1"/>
  <c r="B74" i="4"/>
  <c r="F230" i="2"/>
  <c r="E230" i="2"/>
  <c r="D74" i="4" s="1"/>
  <c r="D230" i="2"/>
  <c r="K229" i="2"/>
  <c r="N229" i="2" s="1"/>
  <c r="O73" i="4" s="1"/>
  <c r="K228" i="2"/>
  <c r="N228" i="2" s="1"/>
  <c r="M73" i="4" s="1"/>
  <c r="F228" i="2"/>
  <c r="G227" i="2" s="1"/>
  <c r="H73" i="4" s="1"/>
  <c r="K227" i="2"/>
  <c r="N227" i="2" s="1"/>
  <c r="K73" i="4" s="1"/>
  <c r="B73" i="4"/>
  <c r="F227" i="2"/>
  <c r="E227" i="2"/>
  <c r="D73" i="4" s="1"/>
  <c r="D227" i="2"/>
  <c r="K226" i="2"/>
  <c r="N226" i="2" s="1"/>
  <c r="O72" i="4" s="1"/>
  <c r="K225" i="2"/>
  <c r="N225" i="2" s="1"/>
  <c r="M72" i="4" s="1"/>
  <c r="F225" i="2"/>
  <c r="G224" i="2" s="1"/>
  <c r="H72" i="4" s="1"/>
  <c r="K224" i="2"/>
  <c r="N224" i="2" s="1"/>
  <c r="K72" i="4" s="1"/>
  <c r="B72" i="4"/>
  <c r="F224" i="2"/>
  <c r="E224" i="2"/>
  <c r="D72" i="4" s="1"/>
  <c r="D224" i="2"/>
  <c r="K223" i="2"/>
  <c r="N223" i="2" s="1"/>
  <c r="O71" i="4" s="1"/>
  <c r="K222" i="2"/>
  <c r="N222" i="2" s="1"/>
  <c r="M71" i="4" s="1"/>
  <c r="F222" i="2"/>
  <c r="G221" i="2" s="1"/>
  <c r="H71" i="4" s="1"/>
  <c r="K221" i="2"/>
  <c r="N221" i="2" s="1"/>
  <c r="K71" i="4" s="1"/>
  <c r="B71" i="4"/>
  <c r="F221" i="2"/>
  <c r="E221" i="2"/>
  <c r="D71" i="4" s="1"/>
  <c r="D221" i="2"/>
  <c r="K220" i="2"/>
  <c r="N220" i="2" s="1"/>
  <c r="O70" i="4" s="1"/>
  <c r="K219" i="2"/>
  <c r="N219" i="2" s="1"/>
  <c r="M70" i="4" s="1"/>
  <c r="F219" i="2"/>
  <c r="G218" i="2" s="1"/>
  <c r="H70" i="4" s="1"/>
  <c r="K218" i="2"/>
  <c r="N218" i="2" s="1"/>
  <c r="K70" i="4" s="1"/>
  <c r="B70" i="4"/>
  <c r="F218" i="2"/>
  <c r="E218" i="2"/>
  <c r="D70" i="4" s="1"/>
  <c r="D218" i="2"/>
  <c r="K217" i="2"/>
  <c r="N217" i="2" s="1"/>
  <c r="O69" i="4" s="1"/>
  <c r="K216" i="2"/>
  <c r="N216" i="2" s="1"/>
  <c r="M69" i="4" s="1"/>
  <c r="F216" i="2"/>
  <c r="G215" i="2" s="1"/>
  <c r="H69" i="4" s="1"/>
  <c r="K215" i="2"/>
  <c r="N215" i="2" s="1"/>
  <c r="K69" i="4" s="1"/>
  <c r="B69" i="4"/>
  <c r="F215" i="2"/>
  <c r="E215" i="2"/>
  <c r="D69" i="4" s="1"/>
  <c r="D215" i="2"/>
  <c r="K214" i="2"/>
  <c r="N214" i="2" s="1"/>
  <c r="O68" i="4" s="1"/>
  <c r="K213" i="2"/>
  <c r="N213" i="2" s="1"/>
  <c r="M68" i="4" s="1"/>
  <c r="F213" i="2"/>
  <c r="G212" i="2" s="1"/>
  <c r="H68" i="4" s="1"/>
  <c r="K212" i="2"/>
  <c r="N212" i="2" s="1"/>
  <c r="K68" i="4" s="1"/>
  <c r="B68" i="4"/>
  <c r="F212" i="2"/>
  <c r="E212" i="2"/>
  <c r="D68" i="4" s="1"/>
  <c r="D212" i="2"/>
  <c r="K211" i="2"/>
  <c r="N211" i="2" s="1"/>
  <c r="O67" i="4" s="1"/>
  <c r="K210" i="2"/>
  <c r="N210" i="2" s="1"/>
  <c r="M67" i="4" s="1"/>
  <c r="F210" i="2"/>
  <c r="G209" i="2" s="1"/>
  <c r="H67" i="4" s="1"/>
  <c r="K209" i="2"/>
  <c r="N209" i="2" s="1"/>
  <c r="K67" i="4" s="1"/>
  <c r="B67" i="4"/>
  <c r="F209" i="2"/>
  <c r="E209" i="2"/>
  <c r="D67" i="4" s="1"/>
  <c r="D209" i="2"/>
  <c r="K208" i="2"/>
  <c r="N208" i="2" s="1"/>
  <c r="O66" i="4" s="1"/>
  <c r="K207" i="2"/>
  <c r="N207" i="2" s="1"/>
  <c r="M66" i="4" s="1"/>
  <c r="F207" i="2"/>
  <c r="G206" i="2" s="1"/>
  <c r="H66" i="4" s="1"/>
  <c r="K206" i="2"/>
  <c r="N206" i="2" s="1"/>
  <c r="K66" i="4" s="1"/>
  <c r="B66" i="4"/>
  <c r="F206" i="2"/>
  <c r="E206" i="2"/>
  <c r="D66" i="4" s="1"/>
  <c r="D206" i="2"/>
  <c r="K205" i="2"/>
  <c r="N205" i="2" s="1"/>
  <c r="O65" i="4" s="1"/>
  <c r="K204" i="2"/>
  <c r="N204" i="2" s="1"/>
  <c r="M65" i="4" s="1"/>
  <c r="F204" i="2"/>
  <c r="G203" i="2" s="1"/>
  <c r="H65" i="4" s="1"/>
  <c r="K203" i="2"/>
  <c r="N203" i="2" s="1"/>
  <c r="K65" i="4" s="1"/>
  <c r="B65" i="4"/>
  <c r="F203" i="2"/>
  <c r="E203" i="2"/>
  <c r="D65" i="4" s="1"/>
  <c r="D203" i="2"/>
  <c r="K202" i="2"/>
  <c r="N202" i="2" s="1"/>
  <c r="O64" i="4" s="1"/>
  <c r="K201" i="2"/>
  <c r="N201" i="2" s="1"/>
  <c r="M64" i="4" s="1"/>
  <c r="F201" i="2"/>
  <c r="G200" i="2" s="1"/>
  <c r="H64" i="4" s="1"/>
  <c r="K200" i="2"/>
  <c r="N200" i="2" s="1"/>
  <c r="K64" i="4" s="1"/>
  <c r="B64" i="4"/>
  <c r="F200" i="2"/>
  <c r="E200" i="2"/>
  <c r="D64" i="4" s="1"/>
  <c r="D200" i="2"/>
  <c r="K199" i="2"/>
  <c r="N199" i="2" s="1"/>
  <c r="O63" i="4" s="1"/>
  <c r="K198" i="2"/>
  <c r="N198" i="2" s="1"/>
  <c r="M63" i="4" s="1"/>
  <c r="F198" i="2"/>
  <c r="G197" i="2" s="1"/>
  <c r="H63" i="4" s="1"/>
  <c r="K197" i="2"/>
  <c r="N197" i="2" s="1"/>
  <c r="K63" i="4" s="1"/>
  <c r="B63" i="4"/>
  <c r="F197" i="2"/>
  <c r="E197" i="2"/>
  <c r="D63" i="4" s="1"/>
  <c r="D197" i="2"/>
  <c r="K196" i="2"/>
  <c r="N196" i="2" s="1"/>
  <c r="O62" i="4" s="1"/>
  <c r="K195" i="2"/>
  <c r="N195" i="2" s="1"/>
  <c r="M62" i="4" s="1"/>
  <c r="F195" i="2"/>
  <c r="G194" i="2" s="1"/>
  <c r="H62" i="4" s="1"/>
  <c r="K194" i="2"/>
  <c r="N194" i="2" s="1"/>
  <c r="K62" i="4" s="1"/>
  <c r="B62" i="4"/>
  <c r="F194" i="2"/>
  <c r="E194" i="2"/>
  <c r="D62" i="4" s="1"/>
  <c r="D194" i="2"/>
  <c r="K193" i="2"/>
  <c r="N193" i="2" s="1"/>
  <c r="O61" i="4" s="1"/>
  <c r="K192" i="2"/>
  <c r="N192" i="2" s="1"/>
  <c r="M61" i="4" s="1"/>
  <c r="F192" i="2"/>
  <c r="G191" i="2" s="1"/>
  <c r="H61" i="4" s="1"/>
  <c r="K191" i="2"/>
  <c r="N191" i="2" s="1"/>
  <c r="K61" i="4" s="1"/>
  <c r="B61" i="4"/>
  <c r="F191" i="2"/>
  <c r="E191" i="2"/>
  <c r="D61" i="4" s="1"/>
  <c r="D191" i="2"/>
  <c r="K190" i="2"/>
  <c r="N190" i="2" s="1"/>
  <c r="O60" i="4" s="1"/>
  <c r="K189" i="2"/>
  <c r="N189" i="2" s="1"/>
  <c r="M60" i="4" s="1"/>
  <c r="F189" i="2"/>
  <c r="G188" i="2" s="1"/>
  <c r="H60" i="4" s="1"/>
  <c r="K188" i="2"/>
  <c r="N188" i="2" s="1"/>
  <c r="K60" i="4" s="1"/>
  <c r="B60" i="4"/>
  <c r="F188" i="2"/>
  <c r="E188" i="2"/>
  <c r="D60" i="4" s="1"/>
  <c r="D188" i="2"/>
  <c r="K187" i="2"/>
  <c r="N187" i="2" s="1"/>
  <c r="O59" i="4" s="1"/>
  <c r="K186" i="2"/>
  <c r="N186" i="2" s="1"/>
  <c r="M59" i="4" s="1"/>
  <c r="F186" i="2"/>
  <c r="G185" i="2" s="1"/>
  <c r="H59" i="4" s="1"/>
  <c r="K185" i="2"/>
  <c r="N185" i="2" s="1"/>
  <c r="K59" i="4" s="1"/>
  <c r="B59" i="4"/>
  <c r="F185" i="2"/>
  <c r="E185" i="2"/>
  <c r="D59" i="4" s="1"/>
  <c r="D185" i="2"/>
  <c r="K184" i="2"/>
  <c r="N184" i="2" s="1"/>
  <c r="O58" i="4" s="1"/>
  <c r="K183" i="2"/>
  <c r="N183" i="2" s="1"/>
  <c r="M58" i="4" s="1"/>
  <c r="F183" i="2"/>
  <c r="G182" i="2" s="1"/>
  <c r="H58" i="4" s="1"/>
  <c r="K182" i="2"/>
  <c r="N182" i="2" s="1"/>
  <c r="K58" i="4" s="1"/>
  <c r="B58" i="4"/>
  <c r="F182" i="2"/>
  <c r="E182" i="2"/>
  <c r="D58" i="4" s="1"/>
  <c r="D182" i="2"/>
  <c r="K181" i="2"/>
  <c r="N181" i="2" s="1"/>
  <c r="O57" i="4" s="1"/>
  <c r="K180" i="2"/>
  <c r="N180" i="2" s="1"/>
  <c r="M57" i="4" s="1"/>
  <c r="F180" i="2"/>
  <c r="G179" i="2" s="1"/>
  <c r="H57" i="4" s="1"/>
  <c r="K179" i="2"/>
  <c r="N179" i="2" s="1"/>
  <c r="K57" i="4" s="1"/>
  <c r="B57" i="4"/>
  <c r="F179" i="2"/>
  <c r="E179" i="2"/>
  <c r="D57" i="4" s="1"/>
  <c r="D179" i="2"/>
  <c r="K178" i="2"/>
  <c r="N178" i="2" s="1"/>
  <c r="O56" i="4" s="1"/>
  <c r="K177" i="2"/>
  <c r="N177" i="2" s="1"/>
  <c r="M56" i="4" s="1"/>
  <c r="F177" i="2"/>
  <c r="G176" i="2" s="1"/>
  <c r="H56" i="4" s="1"/>
  <c r="K176" i="2"/>
  <c r="N176" i="2" s="1"/>
  <c r="K56" i="4" s="1"/>
  <c r="B56" i="4"/>
  <c r="F176" i="2"/>
  <c r="E176" i="2"/>
  <c r="D56" i="4" s="1"/>
  <c r="D176" i="2"/>
  <c r="K175" i="2"/>
  <c r="N175" i="2" s="1"/>
  <c r="O55" i="4" s="1"/>
  <c r="K174" i="2"/>
  <c r="N174" i="2" s="1"/>
  <c r="M55" i="4" s="1"/>
  <c r="F174" i="2"/>
  <c r="G173" i="2" s="1"/>
  <c r="H55" i="4" s="1"/>
  <c r="K173" i="2"/>
  <c r="N173" i="2" s="1"/>
  <c r="K55" i="4" s="1"/>
  <c r="B55" i="4"/>
  <c r="F173" i="2"/>
  <c r="E173" i="2"/>
  <c r="D55" i="4" s="1"/>
  <c r="D173" i="2"/>
  <c r="K172" i="2"/>
  <c r="N172" i="2" s="1"/>
  <c r="O54" i="4" s="1"/>
  <c r="K171" i="2"/>
  <c r="N171" i="2" s="1"/>
  <c r="M54" i="4" s="1"/>
  <c r="F171" i="2"/>
  <c r="G170" i="2" s="1"/>
  <c r="H54" i="4" s="1"/>
  <c r="K170" i="2"/>
  <c r="N170" i="2" s="1"/>
  <c r="K54" i="4" s="1"/>
  <c r="B54" i="4"/>
  <c r="F170" i="2"/>
  <c r="E170" i="2"/>
  <c r="D54" i="4" s="1"/>
  <c r="D170" i="2"/>
  <c r="K169" i="2"/>
  <c r="N169" i="2" s="1"/>
  <c r="O53" i="4" s="1"/>
  <c r="K168" i="2"/>
  <c r="N168" i="2" s="1"/>
  <c r="M53" i="4" s="1"/>
  <c r="F168" i="2"/>
  <c r="G167" i="2" s="1"/>
  <c r="H53" i="4" s="1"/>
  <c r="K167" i="2"/>
  <c r="N167" i="2" s="1"/>
  <c r="K53" i="4" s="1"/>
  <c r="B53" i="4"/>
  <c r="F167" i="2"/>
  <c r="E167" i="2"/>
  <c r="D53" i="4" s="1"/>
  <c r="D167" i="2"/>
  <c r="K166" i="2"/>
  <c r="N166" i="2" s="1"/>
  <c r="O52" i="4" s="1"/>
  <c r="K165" i="2"/>
  <c r="N165" i="2" s="1"/>
  <c r="M52" i="4" s="1"/>
  <c r="F165" i="2"/>
  <c r="G164" i="2" s="1"/>
  <c r="H52" i="4" s="1"/>
  <c r="K164" i="2"/>
  <c r="N164" i="2" s="1"/>
  <c r="K52" i="4" s="1"/>
  <c r="B52" i="4"/>
  <c r="F164" i="2"/>
  <c r="E164" i="2"/>
  <c r="D52" i="4" s="1"/>
  <c r="D164" i="2"/>
  <c r="K163" i="2"/>
  <c r="N163" i="2" s="1"/>
  <c r="O51" i="4" s="1"/>
  <c r="K162" i="2"/>
  <c r="N162" i="2" s="1"/>
  <c r="M51" i="4" s="1"/>
  <c r="F162" i="2"/>
  <c r="G161" i="2" s="1"/>
  <c r="H51" i="4" s="1"/>
  <c r="K161" i="2"/>
  <c r="N161" i="2" s="1"/>
  <c r="K51" i="4" s="1"/>
  <c r="B51" i="4"/>
  <c r="F161" i="2"/>
  <c r="E161" i="2"/>
  <c r="D51" i="4" s="1"/>
  <c r="D161" i="2"/>
  <c r="K160" i="2"/>
  <c r="N160" i="2" s="1"/>
  <c r="O50" i="4" s="1"/>
  <c r="K159" i="2"/>
  <c r="N159" i="2" s="1"/>
  <c r="M50" i="4" s="1"/>
  <c r="F159" i="2"/>
  <c r="G158" i="2" s="1"/>
  <c r="H50" i="4" s="1"/>
  <c r="K158" i="2"/>
  <c r="N158" i="2" s="1"/>
  <c r="K50" i="4" s="1"/>
  <c r="B50" i="4"/>
  <c r="F158" i="2"/>
  <c r="E158" i="2"/>
  <c r="D50" i="4" s="1"/>
  <c r="D158" i="2"/>
  <c r="K157" i="2"/>
  <c r="N157" i="2" s="1"/>
  <c r="O49" i="4" s="1"/>
  <c r="K156" i="2"/>
  <c r="N156" i="2" s="1"/>
  <c r="M49" i="4" s="1"/>
  <c r="F156" i="2"/>
  <c r="G155" i="2" s="1"/>
  <c r="H49" i="4" s="1"/>
  <c r="K155" i="2"/>
  <c r="N155" i="2" s="1"/>
  <c r="K49" i="4" s="1"/>
  <c r="B49" i="4"/>
  <c r="F155" i="2"/>
  <c r="E155" i="2"/>
  <c r="D49" i="4" s="1"/>
  <c r="D155" i="2"/>
  <c r="K154" i="2"/>
  <c r="N154" i="2" s="1"/>
  <c r="O48" i="4" s="1"/>
  <c r="K153" i="2"/>
  <c r="N153" i="2" s="1"/>
  <c r="M48" i="4" s="1"/>
  <c r="F153" i="2"/>
  <c r="G152" i="2" s="1"/>
  <c r="H48" i="4" s="1"/>
  <c r="K152" i="2"/>
  <c r="N152" i="2" s="1"/>
  <c r="K48" i="4" s="1"/>
  <c r="B48" i="4"/>
  <c r="F152" i="2"/>
  <c r="E152" i="2"/>
  <c r="D48" i="4" s="1"/>
  <c r="D152" i="2"/>
  <c r="K151" i="2"/>
  <c r="N151" i="2" s="1"/>
  <c r="O47" i="4" s="1"/>
  <c r="K150" i="2"/>
  <c r="N150" i="2" s="1"/>
  <c r="M47" i="4" s="1"/>
  <c r="F150" i="2"/>
  <c r="G149" i="2" s="1"/>
  <c r="H47" i="4" s="1"/>
  <c r="K149" i="2"/>
  <c r="N149" i="2" s="1"/>
  <c r="K47" i="4" s="1"/>
  <c r="B47" i="4"/>
  <c r="F149" i="2"/>
  <c r="E149" i="2"/>
  <c r="D47" i="4" s="1"/>
  <c r="D149" i="2"/>
  <c r="K148" i="2"/>
  <c r="N148" i="2" s="1"/>
  <c r="O46" i="4" s="1"/>
  <c r="K147" i="2"/>
  <c r="N147" i="2" s="1"/>
  <c r="M46" i="4" s="1"/>
  <c r="F147" i="2"/>
  <c r="G146" i="2" s="1"/>
  <c r="H46" i="4" s="1"/>
  <c r="K146" i="2"/>
  <c r="N146" i="2" s="1"/>
  <c r="K46" i="4" s="1"/>
  <c r="B46" i="4"/>
  <c r="F146" i="2"/>
  <c r="E146" i="2"/>
  <c r="D46" i="4" s="1"/>
  <c r="D146" i="2"/>
  <c r="K145" i="2"/>
  <c r="N145" i="2" s="1"/>
  <c r="O45" i="4" s="1"/>
  <c r="K144" i="2"/>
  <c r="N144" i="2" s="1"/>
  <c r="M45" i="4" s="1"/>
  <c r="F144" i="2"/>
  <c r="G143" i="2" s="1"/>
  <c r="H45" i="4" s="1"/>
  <c r="K143" i="2"/>
  <c r="N143" i="2" s="1"/>
  <c r="K45" i="4" s="1"/>
  <c r="B45" i="4"/>
  <c r="F143" i="2"/>
  <c r="E143" i="2"/>
  <c r="D45" i="4" s="1"/>
  <c r="D143" i="2"/>
  <c r="K142" i="2"/>
  <c r="N142" i="2" s="1"/>
  <c r="O44" i="4" s="1"/>
  <c r="K141" i="2"/>
  <c r="N141" i="2" s="1"/>
  <c r="M44" i="4" s="1"/>
  <c r="F141" i="2"/>
  <c r="G140" i="2" s="1"/>
  <c r="H44" i="4" s="1"/>
  <c r="K140" i="2"/>
  <c r="N140" i="2" s="1"/>
  <c r="K44" i="4" s="1"/>
  <c r="B44" i="4"/>
  <c r="F140" i="2"/>
  <c r="E140" i="2"/>
  <c r="D44" i="4" s="1"/>
  <c r="D140" i="2"/>
  <c r="K139" i="2"/>
  <c r="N139" i="2" s="1"/>
  <c r="O43" i="4" s="1"/>
  <c r="K138" i="2"/>
  <c r="N138" i="2" s="1"/>
  <c r="M43" i="4" s="1"/>
  <c r="F138" i="2"/>
  <c r="G137" i="2" s="1"/>
  <c r="H43" i="4" s="1"/>
  <c r="K137" i="2"/>
  <c r="N137" i="2" s="1"/>
  <c r="K43" i="4" s="1"/>
  <c r="B43" i="4"/>
  <c r="F137" i="2"/>
  <c r="E137" i="2"/>
  <c r="D43" i="4" s="1"/>
  <c r="D137" i="2"/>
  <c r="K136" i="2"/>
  <c r="N136" i="2" s="1"/>
  <c r="O42" i="4" s="1"/>
  <c r="K135" i="2"/>
  <c r="N135" i="2" s="1"/>
  <c r="M42" i="4" s="1"/>
  <c r="F135" i="2"/>
  <c r="G134" i="2" s="1"/>
  <c r="H42" i="4" s="1"/>
  <c r="K134" i="2"/>
  <c r="N134" i="2" s="1"/>
  <c r="K42" i="4" s="1"/>
  <c r="B42" i="4"/>
  <c r="F134" i="2"/>
  <c r="E134" i="2"/>
  <c r="D42" i="4" s="1"/>
  <c r="D134" i="2"/>
  <c r="K133" i="2"/>
  <c r="N133" i="2" s="1"/>
  <c r="O41" i="4" s="1"/>
  <c r="K132" i="2"/>
  <c r="N132" i="2" s="1"/>
  <c r="M41" i="4" s="1"/>
  <c r="F132" i="2"/>
  <c r="G131" i="2" s="1"/>
  <c r="H41" i="4" s="1"/>
  <c r="K131" i="2"/>
  <c r="N131" i="2" s="1"/>
  <c r="K41" i="4" s="1"/>
  <c r="B41" i="4"/>
  <c r="F131" i="2"/>
  <c r="E131" i="2"/>
  <c r="D41" i="4" s="1"/>
  <c r="D131" i="2"/>
  <c r="K130" i="2"/>
  <c r="N130" i="2" s="1"/>
  <c r="O40" i="4" s="1"/>
  <c r="K129" i="2"/>
  <c r="N129" i="2" s="1"/>
  <c r="M40" i="4" s="1"/>
  <c r="F129" i="2"/>
  <c r="G128" i="2" s="1"/>
  <c r="H40" i="4" s="1"/>
  <c r="K128" i="2"/>
  <c r="N128" i="2" s="1"/>
  <c r="K40" i="4" s="1"/>
  <c r="B40" i="4"/>
  <c r="F128" i="2"/>
  <c r="E128" i="2"/>
  <c r="D40" i="4" s="1"/>
  <c r="D128" i="2"/>
  <c r="K127" i="2"/>
  <c r="N127" i="2" s="1"/>
  <c r="O39" i="4" s="1"/>
  <c r="K126" i="2"/>
  <c r="N126" i="2" s="1"/>
  <c r="M39" i="4" s="1"/>
  <c r="F126" i="2"/>
  <c r="G125" i="2" s="1"/>
  <c r="H39" i="4" s="1"/>
  <c r="K125" i="2"/>
  <c r="N125" i="2" s="1"/>
  <c r="K39" i="4" s="1"/>
  <c r="B39" i="4"/>
  <c r="F125" i="2"/>
  <c r="E125" i="2"/>
  <c r="D39" i="4" s="1"/>
  <c r="D125" i="2"/>
  <c r="K124" i="2"/>
  <c r="N124" i="2" s="1"/>
  <c r="O38" i="4" s="1"/>
  <c r="K123" i="2"/>
  <c r="N123" i="2" s="1"/>
  <c r="M38" i="4" s="1"/>
  <c r="F123" i="2"/>
  <c r="G122" i="2" s="1"/>
  <c r="H38" i="4" s="1"/>
  <c r="K122" i="2"/>
  <c r="N122" i="2" s="1"/>
  <c r="K38" i="4" s="1"/>
  <c r="B38" i="4"/>
  <c r="F122" i="2"/>
  <c r="E122" i="2"/>
  <c r="D38" i="4" s="1"/>
  <c r="D122" i="2"/>
  <c r="K121" i="2"/>
  <c r="N121" i="2" s="1"/>
  <c r="O37" i="4" s="1"/>
  <c r="K120" i="2"/>
  <c r="N120" i="2" s="1"/>
  <c r="M37" i="4" s="1"/>
  <c r="F120" i="2"/>
  <c r="G119" i="2" s="1"/>
  <c r="H37" i="4" s="1"/>
  <c r="K119" i="2"/>
  <c r="N119" i="2" s="1"/>
  <c r="K37" i="4" s="1"/>
  <c r="B37" i="4"/>
  <c r="F119" i="2"/>
  <c r="E119" i="2"/>
  <c r="D37" i="4" s="1"/>
  <c r="D119" i="2"/>
  <c r="K118" i="2"/>
  <c r="N118" i="2" s="1"/>
  <c r="O36" i="4" s="1"/>
  <c r="K117" i="2"/>
  <c r="N117" i="2" s="1"/>
  <c r="M36" i="4" s="1"/>
  <c r="F117" i="2"/>
  <c r="G116" i="2" s="1"/>
  <c r="H36" i="4" s="1"/>
  <c r="K116" i="2"/>
  <c r="N116" i="2" s="1"/>
  <c r="K36" i="4" s="1"/>
  <c r="B36" i="4"/>
  <c r="F116" i="2"/>
  <c r="E116" i="2"/>
  <c r="D36" i="4" s="1"/>
  <c r="D116" i="2"/>
  <c r="K115" i="2"/>
  <c r="N115" i="2" s="1"/>
  <c r="O35" i="4" s="1"/>
  <c r="K114" i="2"/>
  <c r="N114" i="2" s="1"/>
  <c r="M35" i="4" s="1"/>
  <c r="F114" i="2"/>
  <c r="G113" i="2" s="1"/>
  <c r="H35" i="4" s="1"/>
  <c r="K113" i="2"/>
  <c r="N113" i="2" s="1"/>
  <c r="K35" i="4" s="1"/>
  <c r="B35" i="4"/>
  <c r="F113" i="2"/>
  <c r="E113" i="2"/>
  <c r="D35" i="4" s="1"/>
  <c r="D113" i="2"/>
  <c r="K112" i="2"/>
  <c r="N112" i="2" s="1"/>
  <c r="O34" i="4" s="1"/>
  <c r="K111" i="2"/>
  <c r="N111" i="2" s="1"/>
  <c r="M34" i="4" s="1"/>
  <c r="F111" i="2"/>
  <c r="G110" i="2" s="1"/>
  <c r="H34" i="4" s="1"/>
  <c r="K110" i="2"/>
  <c r="N110" i="2" s="1"/>
  <c r="K34" i="4" s="1"/>
  <c r="B34" i="4"/>
  <c r="F110" i="2"/>
  <c r="E110" i="2"/>
  <c r="D34" i="4" s="1"/>
  <c r="D110" i="2"/>
  <c r="K109" i="2"/>
  <c r="N109" i="2" s="1"/>
  <c r="O33" i="4" s="1"/>
  <c r="K108" i="2"/>
  <c r="N108" i="2" s="1"/>
  <c r="M33" i="4" s="1"/>
  <c r="F108" i="2"/>
  <c r="G107" i="2" s="1"/>
  <c r="H33" i="4" s="1"/>
  <c r="K107" i="2"/>
  <c r="N107" i="2" s="1"/>
  <c r="K33" i="4" s="1"/>
  <c r="B33" i="4"/>
  <c r="F107" i="2"/>
  <c r="E107" i="2"/>
  <c r="D33" i="4" s="1"/>
  <c r="D107" i="2"/>
  <c r="K106" i="2"/>
  <c r="N106" i="2" s="1"/>
  <c r="O32" i="4" s="1"/>
  <c r="K105" i="2"/>
  <c r="N105" i="2" s="1"/>
  <c r="M32" i="4" s="1"/>
  <c r="F105" i="2"/>
  <c r="G104" i="2" s="1"/>
  <c r="H32" i="4" s="1"/>
  <c r="K104" i="2"/>
  <c r="N104" i="2" s="1"/>
  <c r="K32" i="4" s="1"/>
  <c r="B32" i="4"/>
  <c r="F104" i="2"/>
  <c r="E104" i="2"/>
  <c r="D32" i="4" s="1"/>
  <c r="D104" i="2"/>
  <c r="K103" i="2"/>
  <c r="N103" i="2" s="1"/>
  <c r="O31" i="4" s="1"/>
  <c r="K102" i="2"/>
  <c r="N102" i="2" s="1"/>
  <c r="M31" i="4" s="1"/>
  <c r="F102" i="2"/>
  <c r="G101" i="2" s="1"/>
  <c r="H31" i="4" s="1"/>
  <c r="K101" i="2"/>
  <c r="N101" i="2" s="1"/>
  <c r="K31" i="4" s="1"/>
  <c r="B31" i="4"/>
  <c r="F101" i="2"/>
  <c r="E101" i="2"/>
  <c r="D31" i="4" s="1"/>
  <c r="D101" i="2"/>
  <c r="K100" i="2"/>
  <c r="N100" i="2" s="1"/>
  <c r="O30" i="4" s="1"/>
  <c r="K99" i="2"/>
  <c r="N99" i="2" s="1"/>
  <c r="M30" i="4" s="1"/>
  <c r="F99" i="2"/>
  <c r="G98" i="2" s="1"/>
  <c r="H30" i="4" s="1"/>
  <c r="K98" i="2"/>
  <c r="N98" i="2" s="1"/>
  <c r="K30" i="4" s="1"/>
  <c r="B30" i="4"/>
  <c r="F98" i="2"/>
  <c r="E98" i="2"/>
  <c r="D30" i="4" s="1"/>
  <c r="D98" i="2"/>
  <c r="K97" i="2"/>
  <c r="N97" i="2" s="1"/>
  <c r="O29" i="4" s="1"/>
  <c r="K96" i="2"/>
  <c r="N96" i="2" s="1"/>
  <c r="M29" i="4" s="1"/>
  <c r="F96" i="2"/>
  <c r="G95" i="2" s="1"/>
  <c r="H29" i="4" s="1"/>
  <c r="K95" i="2"/>
  <c r="N95" i="2" s="1"/>
  <c r="K29" i="4" s="1"/>
  <c r="B29" i="4"/>
  <c r="F95" i="2"/>
  <c r="E95" i="2"/>
  <c r="D29" i="4" s="1"/>
  <c r="D95" i="2"/>
  <c r="K94" i="2"/>
  <c r="N94" i="2" s="1"/>
  <c r="O28" i="4" s="1"/>
  <c r="K93" i="2"/>
  <c r="N93" i="2" s="1"/>
  <c r="M28" i="4" s="1"/>
  <c r="F93" i="2"/>
  <c r="G92" i="2" s="1"/>
  <c r="H28" i="4" s="1"/>
  <c r="K92" i="2"/>
  <c r="N92" i="2" s="1"/>
  <c r="K28" i="4" s="1"/>
  <c r="B28" i="4"/>
  <c r="F92" i="2"/>
  <c r="E92" i="2"/>
  <c r="D28" i="4" s="1"/>
  <c r="D92" i="2"/>
  <c r="K91" i="2"/>
  <c r="N91" i="2" s="1"/>
  <c r="O27" i="4" s="1"/>
  <c r="K90" i="2"/>
  <c r="N90" i="2" s="1"/>
  <c r="M27" i="4" s="1"/>
  <c r="F90" i="2"/>
  <c r="G89" i="2" s="1"/>
  <c r="H27" i="4" s="1"/>
  <c r="K89" i="2"/>
  <c r="N89" i="2" s="1"/>
  <c r="K27" i="4" s="1"/>
  <c r="B27" i="4"/>
  <c r="F89" i="2"/>
  <c r="E89" i="2"/>
  <c r="D27" i="4" s="1"/>
  <c r="D89" i="2"/>
  <c r="K88" i="2"/>
  <c r="N88" i="2" s="1"/>
  <c r="O26" i="4" s="1"/>
  <c r="K87" i="2"/>
  <c r="N87" i="2" s="1"/>
  <c r="M26" i="4" s="1"/>
  <c r="F87" i="2"/>
  <c r="G86" i="2" s="1"/>
  <c r="H26" i="4" s="1"/>
  <c r="K86" i="2"/>
  <c r="N86" i="2" s="1"/>
  <c r="K26" i="4" s="1"/>
  <c r="B26" i="4"/>
  <c r="F86" i="2"/>
  <c r="E86" i="2"/>
  <c r="D26" i="4" s="1"/>
  <c r="D86" i="2"/>
  <c r="K85" i="2"/>
  <c r="N85" i="2" s="1"/>
  <c r="O25" i="4" s="1"/>
  <c r="K84" i="2"/>
  <c r="N84" i="2" s="1"/>
  <c r="M25" i="4" s="1"/>
  <c r="F84" i="2"/>
  <c r="G83" i="2" s="1"/>
  <c r="H25" i="4" s="1"/>
  <c r="K83" i="2"/>
  <c r="N83" i="2" s="1"/>
  <c r="K25" i="4" s="1"/>
  <c r="B25" i="4"/>
  <c r="F83" i="2"/>
  <c r="E83" i="2"/>
  <c r="D25" i="4" s="1"/>
  <c r="D83" i="2"/>
  <c r="K82" i="2"/>
  <c r="N82" i="2" s="1"/>
  <c r="O24" i="4" s="1"/>
  <c r="K81" i="2"/>
  <c r="N81" i="2" s="1"/>
  <c r="M24" i="4" s="1"/>
  <c r="F81" i="2"/>
  <c r="G80" i="2" s="1"/>
  <c r="H24" i="4" s="1"/>
  <c r="K80" i="2"/>
  <c r="N80" i="2" s="1"/>
  <c r="K24" i="4" s="1"/>
  <c r="B24" i="4"/>
  <c r="F80" i="2"/>
  <c r="E80" i="2"/>
  <c r="D24" i="4" s="1"/>
  <c r="D80" i="2"/>
  <c r="K79" i="2"/>
  <c r="N79" i="2" s="1"/>
  <c r="O23" i="4" s="1"/>
  <c r="K78" i="2"/>
  <c r="N78" i="2" s="1"/>
  <c r="M23" i="4" s="1"/>
  <c r="F78" i="2"/>
  <c r="G77" i="2" s="1"/>
  <c r="H23" i="4" s="1"/>
  <c r="K77" i="2"/>
  <c r="N77" i="2" s="1"/>
  <c r="K23" i="4" s="1"/>
  <c r="B23" i="4"/>
  <c r="F77" i="2"/>
  <c r="E77" i="2"/>
  <c r="D23" i="4" s="1"/>
  <c r="D77" i="2"/>
  <c r="B22" i="4"/>
  <c r="D22" i="4"/>
  <c r="B21" i="4"/>
  <c r="D21" i="4"/>
  <c r="B20" i="4"/>
  <c r="D20" i="4"/>
  <c r="B19" i="4"/>
  <c r="D19" i="4"/>
  <c r="D18" i="4"/>
  <c r="B17" i="4"/>
  <c r="D17" i="4"/>
  <c r="B16" i="4"/>
  <c r="D16" i="4"/>
  <c r="B15" i="4"/>
  <c r="D15" i="4"/>
  <c r="B14" i="4"/>
  <c r="D14" i="4"/>
  <c r="B13" i="4"/>
  <c r="D13" i="4"/>
  <c r="B12" i="4"/>
  <c r="D12" i="4"/>
  <c r="B11" i="4"/>
  <c r="D11" i="4"/>
  <c r="B10" i="4"/>
  <c r="D10" i="4"/>
  <c r="B9" i="4"/>
  <c r="D9" i="4"/>
  <c r="B8" i="4"/>
  <c r="D8" i="4"/>
  <c r="B7" i="4"/>
  <c r="D7" i="4"/>
  <c r="B6" i="4"/>
  <c r="D6" i="4"/>
  <c r="B5" i="4"/>
  <c r="D5" i="4"/>
  <c r="B4" i="4"/>
  <c r="D4" i="4"/>
  <c r="D3" i="4"/>
  <c r="K16" i="2"/>
  <c r="N16" i="2" s="1"/>
  <c r="O2" i="4" s="1"/>
  <c r="K15" i="2"/>
  <c r="N15" i="2" s="1"/>
  <c r="M2" i="4" s="1"/>
  <c r="G14" i="2"/>
  <c r="H2" i="4" s="1"/>
  <c r="K14" i="2"/>
  <c r="B2" i="4"/>
  <c r="F14" i="2"/>
  <c r="D2" i="4"/>
  <c r="N14" i="2" l="1"/>
  <c r="K2" i="4" s="1"/>
  <c r="C123" i="4"/>
  <c r="C127" i="4"/>
  <c r="C131" i="4"/>
  <c r="C135" i="4"/>
  <c r="C101" i="4"/>
  <c r="C105" i="4"/>
  <c r="C109" i="4"/>
  <c r="C113" i="4"/>
  <c r="C117" i="4"/>
  <c r="C139" i="4"/>
  <c r="C143" i="4"/>
  <c r="C147" i="4"/>
  <c r="C151" i="4"/>
  <c r="C69" i="4"/>
  <c r="C70" i="4"/>
  <c r="C73" i="4"/>
  <c r="C74" i="4"/>
  <c r="C77" i="4"/>
  <c r="C78" i="4"/>
  <c r="C81" i="4"/>
  <c r="C82" i="4"/>
  <c r="C85" i="4"/>
  <c r="C86" i="4"/>
  <c r="C88" i="4"/>
  <c r="C89" i="4"/>
  <c r="C100" i="4"/>
  <c r="C104" i="4"/>
  <c r="C108" i="4"/>
  <c r="C112" i="4"/>
  <c r="C116" i="4"/>
  <c r="C122" i="4"/>
  <c r="C126" i="4"/>
  <c r="C130" i="4"/>
  <c r="C134" i="4"/>
  <c r="C138" i="4"/>
  <c r="C142" i="4"/>
  <c r="C146" i="4"/>
  <c r="C150" i="4"/>
  <c r="C111" i="4"/>
  <c r="C115" i="4"/>
  <c r="C119" i="4"/>
  <c r="S7" i="2"/>
  <c r="G16" i="18"/>
  <c r="C92" i="4"/>
  <c r="C93" i="4"/>
  <c r="C99" i="4"/>
  <c r="C103" i="4"/>
  <c r="C107" i="4"/>
  <c r="C120" i="4"/>
  <c r="C121" i="4"/>
  <c r="C125" i="4"/>
  <c r="C129" i="4"/>
  <c r="C133" i="4"/>
  <c r="C137" i="4"/>
  <c r="C141" i="4"/>
  <c r="C145" i="4"/>
  <c r="C149" i="4"/>
  <c r="C96" i="4"/>
  <c r="C97" i="4"/>
  <c r="C98" i="4"/>
  <c r="C102" i="4"/>
  <c r="C106" i="4"/>
  <c r="C110" i="4"/>
  <c r="C114" i="4"/>
  <c r="C118" i="4"/>
  <c r="C124" i="4"/>
  <c r="C128" i="4"/>
  <c r="C132" i="4"/>
  <c r="C136" i="4"/>
  <c r="C140" i="4"/>
  <c r="C144" i="4"/>
  <c r="C148" i="4"/>
  <c r="C71" i="4"/>
  <c r="C75" i="4"/>
  <c r="C79" i="4"/>
  <c r="C83" i="4"/>
  <c r="C91" i="4"/>
  <c r="C95" i="4"/>
  <c r="C68" i="4"/>
  <c r="C72" i="4"/>
  <c r="C76" i="4"/>
  <c r="C80" i="4"/>
  <c r="C84" i="4"/>
  <c r="C87" i="4"/>
  <c r="C90" i="4"/>
  <c r="C94"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G18" i="18" l="1"/>
  <c r="E28" i="18" s="1"/>
</calcChain>
</file>

<file path=xl/comments1.xml><?xml version="1.0" encoding="utf-8"?>
<comments xmlns="http://schemas.openxmlformats.org/spreadsheetml/2006/main">
  <authors>
    <author>NANS21V</author>
    <author>村松祐</author>
    <author>東海学生陸上競技連盟</author>
    <author>情報連携統括本部</author>
  </authors>
  <commentList>
    <comment ref="D6" authorId="0">
      <text>
        <r>
          <rPr>
            <b/>
            <sz val="9"/>
            <color indexed="81"/>
            <rFont val="ＭＳ Ｐゴシック"/>
            <family val="3"/>
            <charset val="128"/>
          </rPr>
          <t>大学名を選択後、
自動で入力されます。
まず下のセルで
大学名を選択してください。</t>
        </r>
      </text>
    </comment>
    <comment ref="D8" authorId="1">
      <text>
        <r>
          <rPr>
            <b/>
            <sz val="9"/>
            <color indexed="81"/>
            <rFont val="MS P ゴシック"/>
            <family val="3"/>
            <charset val="128"/>
          </rPr>
          <t>選択してください。</t>
        </r>
      </text>
    </comment>
    <comment ref="D15" authorId="0">
      <text>
        <r>
          <rPr>
            <b/>
            <sz val="9"/>
            <color indexed="81"/>
            <rFont val="ＭＳ Ｐゴシック"/>
            <family val="3"/>
            <charset val="128"/>
          </rPr>
          <t>マネージャー名を入力後、
マネージャー名のﾌﾘｶﾞﾅが
自動で反映されます。
ﾌﾘｶﾞﾅが間違っていた場合のみ、
正しいﾌﾘｶﾞﾅを入力してください。</t>
        </r>
      </text>
    </comment>
    <comment ref="B16" authorId="2">
      <text>
        <r>
          <rPr>
            <b/>
            <sz val="9"/>
            <color indexed="81"/>
            <rFont val="ＭＳ Ｐゴシック"/>
            <family val="3"/>
            <charset val="128"/>
          </rPr>
          <t xml:space="preserve">当日連絡担当者です。
</t>
        </r>
      </text>
    </comment>
    <comment ref="D16" authorId="1">
      <text>
        <r>
          <rPr>
            <sz val="12"/>
            <color indexed="81"/>
            <rFont val="MS P ゴシック"/>
            <family val="3"/>
            <charset val="128"/>
          </rPr>
          <t>マネージャー名を入力してください。
フリガナは自動で作成されます。
監督名・申込責任者も同様です。</t>
        </r>
      </text>
    </comment>
    <comment ref="D18" authorId="3">
      <text>
        <r>
          <rPr>
            <b/>
            <sz val="9"/>
            <color indexed="81"/>
            <rFont val="ＭＳ Ｐゴシック"/>
            <family val="3"/>
            <charset val="128"/>
          </rPr>
          <t>当日連絡できる電話番号を入力してください。
入力後各シートに電話番号が
自動で反映されます。</t>
        </r>
      </text>
    </comment>
    <comment ref="D19" authorId="0">
      <text>
        <r>
          <rPr>
            <b/>
            <sz val="9"/>
            <color indexed="81"/>
            <rFont val="ＭＳ Ｐゴシック"/>
            <family val="3"/>
            <charset val="128"/>
          </rPr>
          <t>監督名を入力後、
監督名のﾌﾘｶﾞﾅが
自動で反映されます。
ﾌﾘｶﾞﾅが間違っていた場合のみ、
正しいﾌﾘｶﾞﾅを入力してください。</t>
        </r>
      </text>
    </comment>
    <comment ref="D20" authorId="1">
      <text>
        <r>
          <rPr>
            <sz val="12"/>
            <color indexed="81"/>
            <rFont val="MS P ゴシック"/>
            <family val="3"/>
            <charset val="128"/>
          </rPr>
          <t xml:space="preserve">監督名を入力してください。
フリガナは自動で作成されます。
</t>
        </r>
      </text>
    </comment>
    <comment ref="D24" authorId="3">
      <text>
        <r>
          <rPr>
            <b/>
            <sz val="9"/>
            <color indexed="81"/>
            <rFont val="ＭＳ Ｐゴシック"/>
            <family val="3"/>
            <charset val="128"/>
          </rPr>
          <t>申込責任者名を入力後、
申込責任者名のﾌﾘｶﾞﾅが
自動で反映されます。
ﾌﾘｶﾞﾅが間違っていた場合のみ、
正しいﾌﾘｶﾞﾅを入力してください。</t>
        </r>
      </text>
    </comment>
    <comment ref="D25" authorId="1">
      <text>
        <r>
          <rPr>
            <sz val="12"/>
            <color indexed="81"/>
            <rFont val="MS P ゴシック"/>
            <family val="3"/>
            <charset val="128"/>
          </rPr>
          <t xml:space="preserve">申込責任者名を入力してください。
フリガナは自動で作成されます。
</t>
        </r>
      </text>
    </comment>
    <comment ref="D27" authorId="3">
      <text>
        <r>
          <rPr>
            <b/>
            <sz val="9"/>
            <color indexed="81"/>
            <rFont val="ＭＳ Ｐゴシック"/>
            <family val="3"/>
            <charset val="128"/>
          </rPr>
          <t>申込責任者の連絡先を入力してください。
入力後各シートに連絡先が
自動で反映されます。</t>
        </r>
      </text>
    </comment>
  </commentList>
</comments>
</file>

<file path=xl/comments2.xml><?xml version="1.0" encoding="utf-8"?>
<comments xmlns="http://schemas.openxmlformats.org/spreadsheetml/2006/main">
  <authors>
    <author>NANS21V</author>
    <author>現代社会</author>
  </authors>
  <commentList>
    <comment ref="R7" authorId="0">
      <text>
        <r>
          <rPr>
            <b/>
            <sz val="9"/>
            <color indexed="81"/>
            <rFont val="ＭＳ Ｐゴシック"/>
            <family val="3"/>
            <charset val="128"/>
          </rPr>
          <t>エントリーした人数が
反映されます。
入力する必要はありません。</t>
        </r>
      </text>
    </comment>
    <comment ref="M14" authorId="1">
      <text>
        <r>
          <rPr>
            <sz val="11"/>
            <color indexed="81"/>
            <rFont val="ＭＳ Ｐゴシック"/>
            <family val="3"/>
            <charset val="128"/>
          </rPr>
          <t>資格記録は</t>
        </r>
        <r>
          <rPr>
            <b/>
            <sz val="11"/>
            <color indexed="81"/>
            <rFont val="ＭＳ Ｐゴシック"/>
            <family val="3"/>
            <charset val="128"/>
          </rPr>
          <t xml:space="preserve">
コンマやmを抜いて</t>
        </r>
        <r>
          <rPr>
            <sz val="11"/>
            <color indexed="81"/>
            <rFont val="ＭＳ Ｐゴシック"/>
            <family val="3"/>
            <charset val="128"/>
          </rPr>
          <t>入力してください。
例）</t>
        </r>
        <r>
          <rPr>
            <b/>
            <sz val="11"/>
            <color indexed="81"/>
            <rFont val="ＭＳ Ｐゴシック"/>
            <family val="3"/>
            <charset val="128"/>
          </rPr>
          <t xml:space="preserve">
</t>
        </r>
        <r>
          <rPr>
            <b/>
            <u/>
            <sz val="11"/>
            <color indexed="81"/>
            <rFont val="ＭＳ Ｐゴシック"/>
            <family val="3"/>
            <charset val="128"/>
          </rPr>
          <t>○1056　10257　1392</t>
        </r>
        <r>
          <rPr>
            <b/>
            <sz val="11"/>
            <color indexed="81"/>
            <rFont val="ＭＳ Ｐゴシック"/>
            <family val="3"/>
            <charset val="128"/>
          </rPr>
          <t xml:space="preserve">
</t>
        </r>
        <r>
          <rPr>
            <sz val="11"/>
            <color indexed="81"/>
            <rFont val="ＭＳ Ｐゴシック"/>
            <family val="3"/>
            <charset val="128"/>
          </rPr>
          <t>×10.56　1.02.57　13ｍ92</t>
        </r>
      </text>
    </comment>
    <comment ref="O14" authorId="0">
      <text>
        <r>
          <rPr>
            <b/>
            <sz val="9"/>
            <color indexed="81"/>
            <rFont val="ＭＳ Ｐゴシック"/>
            <family val="3"/>
            <charset val="128"/>
          </rPr>
          <t>最高記録を記録した
年月日を以下のように
入力してください。
記入例
2017年8月10日→20170810</t>
        </r>
      </text>
    </comment>
    <comment ref="P14" authorId="0">
      <text>
        <r>
          <rPr>
            <b/>
            <sz val="9"/>
            <color indexed="81"/>
            <rFont val="ＭＳ Ｐゴシック"/>
            <family val="3"/>
            <charset val="128"/>
          </rPr>
          <t>以下のように記入してください。
大会略称名でも可能です。
例：第84回東海学生陸上競技対校選手権大会
　→2018東海IC</t>
        </r>
      </text>
    </comment>
  </commentList>
</comments>
</file>

<file path=xl/comments3.xml><?xml version="1.0" encoding="utf-8"?>
<comments xmlns="http://schemas.openxmlformats.org/spreadsheetml/2006/main">
  <authors>
    <author>NANS21V</author>
    <author>Tasuku Muramatsu</author>
    <author>東海学生陸上競技連盟</author>
    <author>現代社会</author>
  </authors>
  <commentList>
    <comment ref="R7" authorId="0">
      <text>
        <r>
          <rPr>
            <b/>
            <sz val="9"/>
            <color indexed="81"/>
            <rFont val="ＭＳ Ｐゴシック"/>
            <family val="3"/>
            <charset val="128"/>
          </rPr>
          <t>エントリーした人数が
反映されます。
入力する必要はありません。</t>
        </r>
      </text>
    </comment>
    <comment ref="G12" authorId="1">
      <text>
        <r>
          <rPr>
            <b/>
            <sz val="9"/>
            <color indexed="81"/>
            <rFont val="MS P ゴシック"/>
            <family val="3"/>
            <charset val="128"/>
          </rPr>
          <t>かくす。</t>
        </r>
      </text>
    </comment>
    <comment ref="H12" authorId="1">
      <text>
        <r>
          <rPr>
            <b/>
            <sz val="9"/>
            <color indexed="81"/>
            <rFont val="MS P ゴシック"/>
            <family val="3"/>
            <charset val="128"/>
          </rPr>
          <t>かくす。</t>
        </r>
      </text>
    </comment>
    <comment ref="J14" authorId="2">
      <text>
        <r>
          <rPr>
            <b/>
            <sz val="9"/>
            <color indexed="81"/>
            <rFont val="ＭＳ Ｐゴシック"/>
            <family val="3"/>
            <charset val="128"/>
          </rPr>
          <t>自動で入力されます。
改めて入力する必要は
ありません。</t>
        </r>
      </text>
    </comment>
    <comment ref="M14" authorId="3">
      <text>
        <r>
          <rPr>
            <sz val="9"/>
            <color indexed="81"/>
            <rFont val="ＭＳ Ｐゴシック"/>
            <family val="3"/>
            <charset val="128"/>
          </rPr>
          <t>資格記録は</t>
        </r>
        <r>
          <rPr>
            <b/>
            <sz val="9"/>
            <color indexed="81"/>
            <rFont val="ＭＳ Ｐゴシック"/>
            <family val="3"/>
            <charset val="128"/>
          </rPr>
          <t xml:space="preserve">
コンマやmを抜いて</t>
        </r>
        <r>
          <rPr>
            <sz val="9"/>
            <color indexed="81"/>
            <rFont val="ＭＳ Ｐゴシック"/>
            <family val="3"/>
            <charset val="128"/>
          </rPr>
          <t>入力してください。
資格記録が</t>
        </r>
        <r>
          <rPr>
            <b/>
            <u/>
            <sz val="9"/>
            <color indexed="81"/>
            <rFont val="ＭＳ Ｐゴシック"/>
            <family val="3"/>
            <charset val="128"/>
          </rPr>
          <t>無い</t>
        </r>
        <r>
          <rPr>
            <sz val="9"/>
            <color indexed="81"/>
            <rFont val="ＭＳ Ｐゴシック"/>
            <family val="3"/>
            <charset val="128"/>
          </rPr>
          <t>場合は</t>
        </r>
        <r>
          <rPr>
            <b/>
            <sz val="9"/>
            <color indexed="81"/>
            <rFont val="ＭＳ Ｐゴシック"/>
            <family val="3"/>
            <charset val="128"/>
          </rPr>
          <t xml:space="preserve">何も入力しないでください
</t>
        </r>
        <r>
          <rPr>
            <sz val="9"/>
            <color indexed="81"/>
            <rFont val="ＭＳ Ｐゴシック"/>
            <family val="3"/>
            <charset val="128"/>
          </rPr>
          <t xml:space="preserve">例）
</t>
        </r>
        <r>
          <rPr>
            <b/>
            <u/>
            <sz val="9"/>
            <color indexed="81"/>
            <rFont val="ＭＳ Ｐゴシック"/>
            <family val="3"/>
            <charset val="128"/>
          </rPr>
          <t>○1056　10257　1392</t>
        </r>
        <r>
          <rPr>
            <sz val="9"/>
            <color indexed="81"/>
            <rFont val="ＭＳ Ｐゴシック"/>
            <family val="3"/>
            <charset val="128"/>
          </rPr>
          <t xml:space="preserve">
×10.56　1.02.57　13ｍ92</t>
        </r>
      </text>
    </comment>
    <comment ref="O14" authorId="0">
      <text>
        <r>
          <rPr>
            <b/>
            <sz val="9"/>
            <color indexed="81"/>
            <rFont val="ＭＳ Ｐゴシック"/>
            <family val="3"/>
            <charset val="128"/>
          </rPr>
          <t>最高記録を記録した
年月日を以下のように
入力してください。
記入例
2017年8月10日→20170810</t>
        </r>
      </text>
    </comment>
    <comment ref="P14" authorId="0">
      <text>
        <r>
          <rPr>
            <b/>
            <sz val="9"/>
            <color indexed="81"/>
            <rFont val="ＭＳ Ｐゴシック"/>
            <family val="3"/>
            <charset val="128"/>
          </rPr>
          <t>以下のように記入してください。
大会略称名でも可能です。
例：第84回東海学生陸上競技対校選手権大会
　→2018東海IC</t>
        </r>
      </text>
    </comment>
  </commentList>
</comments>
</file>

<file path=xl/comments4.xml><?xml version="1.0" encoding="utf-8"?>
<comments xmlns="http://schemas.openxmlformats.org/spreadsheetml/2006/main">
  <authors>
    <author>NANS21V</author>
    <author>情報連携統括本部</author>
  </authors>
  <commentList>
    <comment ref="C6" authorId="0">
      <text>
        <r>
          <rPr>
            <b/>
            <sz val="9"/>
            <color indexed="81"/>
            <rFont val="ＭＳ Ｐゴシック"/>
            <family val="3"/>
            <charset val="128"/>
          </rPr>
          <t>基本情報登録シートで入力後、
自動で反映されます。
はじめに基本情報登録シートの入力欄に
必要事項を入力してください。</t>
        </r>
      </text>
    </comment>
    <comment ref="C9" authorId="0">
      <text>
        <r>
          <rPr>
            <b/>
            <sz val="9"/>
            <color indexed="81"/>
            <rFont val="ＭＳ Ｐゴシック"/>
            <family val="3"/>
            <charset val="128"/>
          </rPr>
          <t>基本情報登録シートで入力後、
自動で反映されます。
はじめに基本情報登録シートの入力欄に
必要事項を入力してください。</t>
        </r>
      </text>
    </comment>
    <comment ref="C12" authorId="0">
      <text>
        <r>
          <rPr>
            <b/>
            <sz val="9"/>
            <color indexed="81"/>
            <rFont val="ＭＳ Ｐゴシック"/>
            <family val="3"/>
            <charset val="128"/>
          </rPr>
          <t>基本情報登録シートで入力後、
自動で反映されます。
はじめに基本情報登録シートの入力欄に
必要事項を入力してください。</t>
        </r>
      </text>
    </comment>
    <comment ref="C15" authorId="0">
      <text>
        <r>
          <rPr>
            <b/>
            <sz val="9"/>
            <color indexed="81"/>
            <rFont val="ＭＳ Ｐゴシック"/>
            <family val="3"/>
            <charset val="128"/>
          </rPr>
          <t>基本情報登録シートで入力後、
自動で反映されます。
はじめに基本情報登録シートの入力欄に
必要事項を入力してください。</t>
        </r>
      </text>
    </comment>
    <comment ref="A19" authorId="0">
      <text>
        <r>
          <rPr>
            <b/>
            <sz val="9"/>
            <color indexed="81"/>
            <rFont val="ＭＳ Ｐゴシック"/>
            <family val="3"/>
            <charset val="128"/>
          </rPr>
          <t>自動で入力されません。
マネージャーの連絡先で
必要な部分を
入力してください。</t>
        </r>
      </text>
    </comment>
    <comment ref="B23" authorId="1">
      <text>
        <r>
          <rPr>
            <b/>
            <sz val="9"/>
            <color indexed="81"/>
            <rFont val="ＭＳ Ｐゴシック"/>
            <family val="3"/>
            <charset val="128"/>
          </rPr>
          <t>入力しないでください。</t>
        </r>
      </text>
    </comment>
  </commentList>
</comments>
</file>

<file path=xl/comments5.xml><?xml version="1.0" encoding="utf-8"?>
<comments xmlns="http://schemas.openxmlformats.org/spreadsheetml/2006/main">
  <authors>
    <author>村松祐</author>
  </authors>
  <commentList>
    <comment ref="H1" authorId="0">
      <text>
        <r>
          <rPr>
            <b/>
            <sz val="9"/>
            <color indexed="81"/>
            <rFont val="MS P ゴシック"/>
            <family val="3"/>
            <charset val="128"/>
          </rPr>
          <t>学年は数値で入力させる。</t>
        </r>
      </text>
    </comment>
  </commentList>
</comments>
</file>

<file path=xl/sharedStrings.xml><?xml version="1.0" encoding="utf-8"?>
<sst xmlns="http://schemas.openxmlformats.org/spreadsheetml/2006/main" count="14950" uniqueCount="6304">
  <si>
    <t>大学名　ﾌﾘｶﾞﾅ</t>
    <rPh sb="0" eb="3">
      <t>ダイガクメイ</t>
    </rPh>
    <phoneticPr fontId="1"/>
  </si>
  <si>
    <t>大学名</t>
    <rPh sb="0" eb="3">
      <t>ダイガクメイ</t>
    </rPh>
    <phoneticPr fontId="1"/>
  </si>
  <si>
    <t>大学コード</t>
    <rPh sb="0" eb="2">
      <t>ダイガク</t>
    </rPh>
    <phoneticPr fontId="1"/>
  </si>
  <si>
    <t>略称</t>
    <rPh sb="0" eb="2">
      <t>リャクショウ</t>
    </rPh>
    <phoneticPr fontId="1"/>
  </si>
  <si>
    <t>KC</t>
  </si>
  <si>
    <t>印</t>
    <rPh sb="0" eb="1">
      <t>イン</t>
    </rPh>
    <phoneticPr fontId="1"/>
  </si>
  <si>
    <t>監督名</t>
    <rPh sb="0" eb="2">
      <t>カントク</t>
    </rPh>
    <rPh sb="2" eb="3">
      <t>メイ</t>
    </rPh>
    <phoneticPr fontId="1"/>
  </si>
  <si>
    <t>電話番号</t>
    <rPh sb="0" eb="2">
      <t>デンワ</t>
    </rPh>
    <rPh sb="2" eb="4">
      <t>バンゴウ</t>
    </rPh>
    <phoneticPr fontId="1"/>
  </si>
  <si>
    <t>緊急連絡先</t>
    <rPh sb="0" eb="2">
      <t>キンキュウ</t>
    </rPh>
    <rPh sb="2" eb="5">
      <t>レンラクサキ</t>
    </rPh>
    <phoneticPr fontId="1"/>
  </si>
  <si>
    <t>郵便番号</t>
    <rPh sb="0" eb="4">
      <t>ユウビンバンゴウ</t>
    </rPh>
    <phoneticPr fontId="1"/>
  </si>
  <si>
    <t>住所</t>
    <rPh sb="0" eb="2">
      <t>ジュウショ</t>
    </rPh>
    <phoneticPr fontId="1"/>
  </si>
  <si>
    <t>　　印</t>
    <rPh sb="2" eb="3">
      <t>イン</t>
    </rPh>
    <phoneticPr fontId="1"/>
  </si>
  <si>
    <t>延べ人数</t>
    <rPh sb="0" eb="1">
      <t>ノ</t>
    </rPh>
    <rPh sb="2" eb="4">
      <t>ニンズウ</t>
    </rPh>
    <phoneticPr fontId="1"/>
  </si>
  <si>
    <t>個人種目料金</t>
    <rPh sb="0" eb="2">
      <t>コジン</t>
    </rPh>
    <rPh sb="2" eb="4">
      <t>シュモク</t>
    </rPh>
    <rPh sb="4" eb="6">
      <t>リョウキン</t>
    </rPh>
    <phoneticPr fontId="1"/>
  </si>
  <si>
    <t>印</t>
  </si>
  <si>
    <t>No.</t>
  </si>
  <si>
    <t>登録番号</t>
    <rPh sb="0" eb="2">
      <t>トウロク</t>
    </rPh>
    <rPh sb="2" eb="4">
      <t>バンゴウ</t>
    </rPh>
    <phoneticPr fontId="1"/>
  </si>
  <si>
    <t>氏名</t>
    <rPh sb="0" eb="2">
      <t>シメイ</t>
    </rPh>
    <phoneticPr fontId="1"/>
  </si>
  <si>
    <t>ﾌﾘｶﾞﾅ</t>
  </si>
  <si>
    <t>学年/登録陸協</t>
    <rPh sb="0" eb="2">
      <t>ガクネン</t>
    </rPh>
    <rPh sb="3" eb="5">
      <t>トウロク</t>
    </rPh>
    <rPh sb="5" eb="6">
      <t>リク</t>
    </rPh>
    <rPh sb="6" eb="7">
      <t>キョウ</t>
    </rPh>
    <phoneticPr fontId="1"/>
  </si>
  <si>
    <t>ＤＢ</t>
  </si>
  <si>
    <t>出場種目</t>
    <rPh sb="0" eb="2">
      <t>シュツジョウ</t>
    </rPh>
    <rPh sb="2" eb="4">
      <t>シュモク</t>
    </rPh>
    <phoneticPr fontId="1"/>
  </si>
  <si>
    <t>リレー</t>
  </si>
  <si>
    <t>S1,S2,S3</t>
  </si>
  <si>
    <t>最高記録</t>
    <rPh sb="0" eb="2">
      <t>サイコウ</t>
    </rPh>
    <rPh sb="2" eb="4">
      <t>キロク</t>
    </rPh>
    <phoneticPr fontId="1"/>
  </si>
  <si>
    <t>Mat</t>
  </si>
  <si>
    <t>年月日</t>
    <rPh sb="0" eb="3">
      <t>ネンガッピ</t>
    </rPh>
    <phoneticPr fontId="1"/>
  </si>
  <si>
    <t>大会名</t>
    <rPh sb="0" eb="2">
      <t>タイカイ</t>
    </rPh>
    <rPh sb="2" eb="3">
      <t>メイ</t>
    </rPh>
    <phoneticPr fontId="1"/>
  </si>
  <si>
    <t>4×100mR</t>
  </si>
  <si>
    <t>4×400mR</t>
  </si>
  <si>
    <t>種目①</t>
    <rPh sb="0" eb="2">
      <t>シュモク</t>
    </rPh>
    <phoneticPr fontId="1"/>
  </si>
  <si>
    <t>400m</t>
  </si>
  <si>
    <t>00500</t>
  </si>
  <si>
    <t>①</t>
  </si>
  <si>
    <t>種目②</t>
    <rPh sb="0" eb="2">
      <t>シュモク</t>
    </rPh>
    <phoneticPr fontId="1"/>
  </si>
  <si>
    <t>②</t>
  </si>
  <si>
    <t>※備考欄：</t>
    <rPh sb="1" eb="3">
      <t>ビコウ</t>
    </rPh>
    <rPh sb="3" eb="4">
      <t>ラン</t>
    </rPh>
    <phoneticPr fontId="1"/>
  </si>
  <si>
    <t>種目③</t>
    <rPh sb="0" eb="2">
      <t>シュモク</t>
    </rPh>
    <phoneticPr fontId="1"/>
  </si>
  <si>
    <t>③</t>
  </si>
  <si>
    <t>1500m</t>
  </si>
  <si>
    <t>00800</t>
  </si>
  <si>
    <t>登録番号</t>
    <rPh sb="0" eb="2">
      <t>トウロク</t>
    </rPh>
    <rPh sb="2" eb="4">
      <t>バンゴウ</t>
    </rPh>
    <phoneticPr fontId="2"/>
  </si>
  <si>
    <t>DB</t>
  </si>
  <si>
    <t>氏名</t>
    <rPh sb="0" eb="2">
      <t>シメイ</t>
    </rPh>
    <phoneticPr fontId="2"/>
  </si>
  <si>
    <t>カナ氏名</t>
    <rPh sb="2" eb="4">
      <t>シメイ</t>
    </rPh>
    <phoneticPr fontId="2"/>
  </si>
  <si>
    <t>登録陸協</t>
    <rPh sb="0" eb="2">
      <t>トウロク</t>
    </rPh>
    <rPh sb="2" eb="4">
      <t>リッキョウ</t>
    </rPh>
    <phoneticPr fontId="3"/>
  </si>
  <si>
    <t>県コード</t>
    <rPh sb="0" eb="1">
      <t>ケン</t>
    </rPh>
    <phoneticPr fontId="2"/>
  </si>
  <si>
    <t>団体名</t>
    <rPh sb="0" eb="3">
      <t>ダンタイメイ</t>
    </rPh>
    <phoneticPr fontId="3"/>
  </si>
  <si>
    <t>学年</t>
    <rPh sb="0" eb="2">
      <t>ガクネン</t>
    </rPh>
    <phoneticPr fontId="1"/>
  </si>
  <si>
    <t>100000001</t>
  </si>
  <si>
    <t>福岡県</t>
  </si>
  <si>
    <t>100000002</t>
  </si>
  <si>
    <t>熊本県</t>
  </si>
  <si>
    <t>3</t>
  </si>
  <si>
    <t>100000003</t>
  </si>
  <si>
    <t>100000004</t>
  </si>
  <si>
    <t>100000005</t>
  </si>
  <si>
    <t>100000006</t>
  </si>
  <si>
    <t>100000007</t>
  </si>
  <si>
    <t>100000008</t>
  </si>
  <si>
    <t>100000009</t>
  </si>
  <si>
    <t>100000010</t>
  </si>
  <si>
    <t>100000011</t>
  </si>
  <si>
    <t>100000012</t>
  </si>
  <si>
    <t>100000013</t>
  </si>
  <si>
    <t>沖縄県</t>
  </si>
  <si>
    <t>4</t>
  </si>
  <si>
    <t>100000014</t>
  </si>
  <si>
    <t>100000015</t>
  </si>
  <si>
    <t>100000016</t>
  </si>
  <si>
    <t>100000017</t>
  </si>
  <si>
    <t>100000018</t>
  </si>
  <si>
    <t>鹿児島県</t>
  </si>
  <si>
    <t>100000019</t>
  </si>
  <si>
    <t>100000020</t>
  </si>
  <si>
    <t>100000021</t>
  </si>
  <si>
    <t>100000022</t>
  </si>
  <si>
    <t>100000023</t>
  </si>
  <si>
    <t>100000024</t>
  </si>
  <si>
    <t>100000025</t>
  </si>
  <si>
    <t>100000026</t>
  </si>
  <si>
    <t>100000027</t>
  </si>
  <si>
    <t>100000028</t>
  </si>
  <si>
    <t>1</t>
  </si>
  <si>
    <t>100000029</t>
  </si>
  <si>
    <t>100000030</t>
  </si>
  <si>
    <t>100000031</t>
  </si>
  <si>
    <t>100000032</t>
  </si>
  <si>
    <t>100000033</t>
  </si>
  <si>
    <t>100000034</t>
  </si>
  <si>
    <t>100000035</t>
  </si>
  <si>
    <t>100000036</t>
  </si>
  <si>
    <t>100000037</t>
  </si>
  <si>
    <t>100000038</t>
  </si>
  <si>
    <t>100000039</t>
  </si>
  <si>
    <t>100000040</t>
  </si>
  <si>
    <t>100000041</t>
  </si>
  <si>
    <t>100000042</t>
  </si>
  <si>
    <t>100000043</t>
  </si>
  <si>
    <t>100000044</t>
  </si>
  <si>
    <t>100000045</t>
  </si>
  <si>
    <t>100000046</t>
  </si>
  <si>
    <t>100000047</t>
  </si>
  <si>
    <t>100000048</t>
  </si>
  <si>
    <t>100000049</t>
  </si>
  <si>
    <t>100000050</t>
  </si>
  <si>
    <t>100000051</t>
  </si>
  <si>
    <t>100000052</t>
  </si>
  <si>
    <t>100000053</t>
  </si>
  <si>
    <t>100000054</t>
  </si>
  <si>
    <t>100000055</t>
  </si>
  <si>
    <t>大分県</t>
  </si>
  <si>
    <t>100000056</t>
  </si>
  <si>
    <t>100000057</t>
  </si>
  <si>
    <t>100000058</t>
  </si>
  <si>
    <t>100000059</t>
  </si>
  <si>
    <t>100000060</t>
  </si>
  <si>
    <t>100000061</t>
  </si>
  <si>
    <t>100000062</t>
  </si>
  <si>
    <t>長崎県</t>
  </si>
  <si>
    <t>100000063</t>
  </si>
  <si>
    <t>佐賀県</t>
  </si>
  <si>
    <t>100000064</t>
  </si>
  <si>
    <t>100000065</t>
  </si>
  <si>
    <t>100000066</t>
  </si>
  <si>
    <t>徳島県</t>
  </si>
  <si>
    <t>100000067</t>
  </si>
  <si>
    <t>100000068</t>
  </si>
  <si>
    <t>広島県</t>
  </si>
  <si>
    <t>100000069</t>
  </si>
  <si>
    <t>100000070</t>
  </si>
  <si>
    <t>100000071</t>
  </si>
  <si>
    <t>100000072</t>
  </si>
  <si>
    <t>大阪府</t>
  </si>
  <si>
    <t>100000073</t>
  </si>
  <si>
    <t>島根県</t>
  </si>
  <si>
    <t>100000074</t>
  </si>
  <si>
    <t>100000075</t>
  </si>
  <si>
    <t>100000076</t>
  </si>
  <si>
    <t>100000077</t>
  </si>
  <si>
    <t>100000078</t>
  </si>
  <si>
    <t>愛媛県</t>
  </si>
  <si>
    <t>100000079</t>
  </si>
  <si>
    <t>宮崎県</t>
  </si>
  <si>
    <t>100000080</t>
  </si>
  <si>
    <t>100000081</t>
  </si>
  <si>
    <t>100000082</t>
  </si>
  <si>
    <t>100000083</t>
  </si>
  <si>
    <t>100000084</t>
  </si>
  <si>
    <t>100000085</t>
  </si>
  <si>
    <t>100000086</t>
  </si>
  <si>
    <t>100000087</t>
  </si>
  <si>
    <t>100000088</t>
  </si>
  <si>
    <t>100000089</t>
  </si>
  <si>
    <t>100000090</t>
  </si>
  <si>
    <t>山口県</t>
  </si>
  <si>
    <t>100000091</t>
  </si>
  <si>
    <t>100000092</t>
  </si>
  <si>
    <t>100000093</t>
  </si>
  <si>
    <t>100000094</t>
  </si>
  <si>
    <t>100000095</t>
  </si>
  <si>
    <t>岡山県</t>
  </si>
  <si>
    <t>100000096</t>
  </si>
  <si>
    <t>滋賀県</t>
  </si>
  <si>
    <t>100000097</t>
  </si>
  <si>
    <t>奈良県</t>
  </si>
  <si>
    <t>100000098</t>
  </si>
  <si>
    <t>100000099</t>
  </si>
  <si>
    <t>100000100</t>
  </si>
  <si>
    <t>100000101</t>
  </si>
  <si>
    <t>100000102</t>
  </si>
  <si>
    <t>100000103</t>
  </si>
  <si>
    <t>100000104</t>
  </si>
  <si>
    <t>100000105</t>
  </si>
  <si>
    <t>100000106</t>
  </si>
  <si>
    <t>100000107</t>
  </si>
  <si>
    <t>茨城県</t>
  </si>
  <si>
    <t>100000108</t>
  </si>
  <si>
    <t>100000109</t>
  </si>
  <si>
    <t>100000110</t>
  </si>
  <si>
    <t>100000111</t>
  </si>
  <si>
    <t>100000112</t>
  </si>
  <si>
    <t>100000113</t>
  </si>
  <si>
    <t>100000114</t>
  </si>
  <si>
    <t>100000115</t>
  </si>
  <si>
    <t>100000116</t>
  </si>
  <si>
    <t>100000117</t>
  </si>
  <si>
    <t>100000118</t>
  </si>
  <si>
    <t>100000119</t>
  </si>
  <si>
    <t>100000120</t>
  </si>
  <si>
    <t>100000121</t>
  </si>
  <si>
    <t>100000122</t>
  </si>
  <si>
    <t>100000123</t>
  </si>
  <si>
    <t>100000124</t>
  </si>
  <si>
    <t>100000125</t>
  </si>
  <si>
    <t>100000126</t>
  </si>
  <si>
    <t>100000127</t>
  </si>
  <si>
    <t>100000128</t>
  </si>
  <si>
    <t>100000129</t>
  </si>
  <si>
    <t>100000130</t>
  </si>
  <si>
    <t>100000131</t>
  </si>
  <si>
    <t>100000132</t>
  </si>
  <si>
    <t>100000133</t>
  </si>
  <si>
    <t>100000134</t>
  </si>
  <si>
    <t>100000135</t>
  </si>
  <si>
    <t>100000136</t>
  </si>
  <si>
    <t>100000137</t>
  </si>
  <si>
    <t>鳥取県</t>
  </si>
  <si>
    <t>100000138</t>
  </si>
  <si>
    <t>100000139</t>
  </si>
  <si>
    <t>100000140</t>
  </si>
  <si>
    <t>100000141</t>
  </si>
  <si>
    <t>100000142</t>
  </si>
  <si>
    <t>100000143</t>
  </si>
  <si>
    <t>100000144</t>
  </si>
  <si>
    <t>100000145</t>
  </si>
  <si>
    <t>100000146</t>
  </si>
  <si>
    <t>100000147</t>
  </si>
  <si>
    <t>100000148</t>
  </si>
  <si>
    <t>100000149</t>
  </si>
  <si>
    <t>100000150</t>
  </si>
  <si>
    <t>100000151</t>
  </si>
  <si>
    <t>100000152</t>
  </si>
  <si>
    <t>100000153</t>
  </si>
  <si>
    <t>100000154</t>
  </si>
  <si>
    <t>100000155</t>
  </si>
  <si>
    <t>100000156</t>
  </si>
  <si>
    <t>100000157</t>
  </si>
  <si>
    <t>100000158</t>
  </si>
  <si>
    <t>100000159</t>
  </si>
  <si>
    <t>100000160</t>
  </si>
  <si>
    <t>100000161</t>
  </si>
  <si>
    <t>100000162</t>
  </si>
  <si>
    <t>100000163</t>
  </si>
  <si>
    <t>100000164</t>
  </si>
  <si>
    <t>100000165</t>
  </si>
  <si>
    <t>100000166</t>
  </si>
  <si>
    <t>100000167</t>
  </si>
  <si>
    <t>100000168</t>
  </si>
  <si>
    <t>100000169</t>
  </si>
  <si>
    <t>100000170</t>
  </si>
  <si>
    <t>100000171</t>
  </si>
  <si>
    <t>100000172</t>
  </si>
  <si>
    <t>100000173</t>
  </si>
  <si>
    <t>100000174</t>
  </si>
  <si>
    <t>100000175</t>
  </si>
  <si>
    <t>100000176</t>
  </si>
  <si>
    <t>100000177</t>
  </si>
  <si>
    <t>100000178</t>
  </si>
  <si>
    <t>100000179</t>
  </si>
  <si>
    <t>100000180</t>
  </si>
  <si>
    <t>100000181</t>
  </si>
  <si>
    <t>100000182</t>
  </si>
  <si>
    <t>100000183</t>
  </si>
  <si>
    <t>100000184</t>
  </si>
  <si>
    <t>100000185</t>
  </si>
  <si>
    <t>100000186</t>
  </si>
  <si>
    <t>100000187</t>
  </si>
  <si>
    <t>100000188</t>
  </si>
  <si>
    <t>100000189</t>
  </si>
  <si>
    <t>100000190</t>
  </si>
  <si>
    <t>100000191</t>
  </si>
  <si>
    <t>100000192</t>
  </si>
  <si>
    <t>100000193</t>
  </si>
  <si>
    <t>100000194</t>
  </si>
  <si>
    <t>100000195</t>
  </si>
  <si>
    <t>100000196</t>
  </si>
  <si>
    <t>M2</t>
  </si>
  <si>
    <t>100000197</t>
  </si>
  <si>
    <t>100000198</t>
  </si>
  <si>
    <t>100000199</t>
  </si>
  <si>
    <t>100000200</t>
  </si>
  <si>
    <t>100000201</t>
  </si>
  <si>
    <t>M1</t>
  </si>
  <si>
    <t>100000202</t>
  </si>
  <si>
    <t>100000203</t>
  </si>
  <si>
    <t>100000204</t>
  </si>
  <si>
    <t>100000205</t>
  </si>
  <si>
    <t>100000206</t>
  </si>
  <si>
    <t>100000207</t>
  </si>
  <si>
    <t>100000208</t>
  </si>
  <si>
    <t>100000209</t>
  </si>
  <si>
    <t>100000210</t>
  </si>
  <si>
    <t>100000211</t>
  </si>
  <si>
    <t>100000212</t>
  </si>
  <si>
    <t>100000213</t>
  </si>
  <si>
    <t>100000214</t>
  </si>
  <si>
    <t>100000215</t>
  </si>
  <si>
    <t>100000216</t>
  </si>
  <si>
    <t>100000217</t>
  </si>
  <si>
    <t>100000218</t>
  </si>
  <si>
    <t>100000219</t>
  </si>
  <si>
    <t>100000220</t>
  </si>
  <si>
    <t>100000221</t>
  </si>
  <si>
    <t>100000222</t>
  </si>
  <si>
    <t>100000223</t>
  </si>
  <si>
    <t>100000224</t>
  </si>
  <si>
    <t>100000225</t>
  </si>
  <si>
    <t>100000226</t>
  </si>
  <si>
    <t>100000227</t>
  </si>
  <si>
    <t>100000228</t>
  </si>
  <si>
    <t>100000229</t>
  </si>
  <si>
    <t>100000230</t>
  </si>
  <si>
    <t>100000231</t>
  </si>
  <si>
    <t>100000232</t>
  </si>
  <si>
    <t>100000233</t>
  </si>
  <si>
    <t>100000234</t>
  </si>
  <si>
    <t>100000235</t>
  </si>
  <si>
    <t>100000236</t>
  </si>
  <si>
    <t>100000237</t>
  </si>
  <si>
    <t>100000238</t>
  </si>
  <si>
    <t>北海道</t>
  </si>
  <si>
    <t>100000239</t>
  </si>
  <si>
    <t>100000240</t>
  </si>
  <si>
    <t>100000241</t>
  </si>
  <si>
    <t>100000242</t>
  </si>
  <si>
    <t>100000243</t>
  </si>
  <si>
    <t>100000244</t>
  </si>
  <si>
    <t>100000245</t>
  </si>
  <si>
    <t>100000246</t>
  </si>
  <si>
    <t>100000247</t>
  </si>
  <si>
    <t>100000248</t>
  </si>
  <si>
    <t>100000249</t>
  </si>
  <si>
    <t>100000250</t>
  </si>
  <si>
    <t>100000251</t>
  </si>
  <si>
    <t>100000252</t>
  </si>
  <si>
    <t>100000253</t>
  </si>
  <si>
    <t>100000254</t>
  </si>
  <si>
    <t>100000255</t>
  </si>
  <si>
    <t>100000256</t>
  </si>
  <si>
    <t>100000257</t>
  </si>
  <si>
    <t>100000258</t>
  </si>
  <si>
    <t>100000259</t>
  </si>
  <si>
    <t>100000260</t>
  </si>
  <si>
    <t>100000261</t>
  </si>
  <si>
    <t>100000262</t>
  </si>
  <si>
    <t>100000263</t>
  </si>
  <si>
    <t>100000264</t>
  </si>
  <si>
    <t>100000265</t>
  </si>
  <si>
    <t>100000266</t>
  </si>
  <si>
    <t>100000267</t>
  </si>
  <si>
    <t>100000268</t>
  </si>
  <si>
    <t>100000269</t>
  </si>
  <si>
    <t>100000270</t>
  </si>
  <si>
    <t>100000271</t>
  </si>
  <si>
    <t>100000272</t>
  </si>
  <si>
    <t>100000273</t>
  </si>
  <si>
    <t>100000274</t>
  </si>
  <si>
    <t>100000275</t>
  </si>
  <si>
    <t>100000276</t>
  </si>
  <si>
    <t>100000277</t>
  </si>
  <si>
    <t>100000278</t>
  </si>
  <si>
    <t>100000279</t>
  </si>
  <si>
    <t>100000280</t>
  </si>
  <si>
    <t>100000281</t>
  </si>
  <si>
    <t>100000282</t>
  </si>
  <si>
    <t>100000283</t>
  </si>
  <si>
    <t>100000284</t>
  </si>
  <si>
    <t>100000285</t>
  </si>
  <si>
    <t>100000286</t>
  </si>
  <si>
    <t>100000287</t>
  </si>
  <si>
    <t>100000288</t>
  </si>
  <si>
    <t>100000289</t>
  </si>
  <si>
    <t>100000290</t>
  </si>
  <si>
    <t>100000291</t>
  </si>
  <si>
    <t>100000292</t>
  </si>
  <si>
    <t>100000293</t>
  </si>
  <si>
    <t>100000294</t>
  </si>
  <si>
    <t>100000295</t>
  </si>
  <si>
    <t>100000296</t>
  </si>
  <si>
    <t>100000297</t>
  </si>
  <si>
    <t>100000298</t>
  </si>
  <si>
    <t>100000299</t>
  </si>
  <si>
    <t>100000300</t>
  </si>
  <si>
    <t>100000301</t>
  </si>
  <si>
    <t>100000302</t>
  </si>
  <si>
    <t>高知県</t>
  </si>
  <si>
    <t>100000303</t>
  </si>
  <si>
    <t>100000304</t>
  </si>
  <si>
    <t>100000305</t>
  </si>
  <si>
    <t>100000306</t>
  </si>
  <si>
    <t>100000307</t>
  </si>
  <si>
    <t>100000308</t>
  </si>
  <si>
    <t>100000309</t>
  </si>
  <si>
    <t>100000310</t>
  </si>
  <si>
    <t>100000311</t>
  </si>
  <si>
    <t>100000312</t>
  </si>
  <si>
    <t>兵庫県</t>
  </si>
  <si>
    <t>100000313</t>
  </si>
  <si>
    <t>100000314</t>
  </si>
  <si>
    <t>100000315</t>
  </si>
  <si>
    <t>100000316</t>
  </si>
  <si>
    <t>100000317</t>
  </si>
  <si>
    <t>京都府</t>
  </si>
  <si>
    <t>100000318</t>
  </si>
  <si>
    <t>100000319</t>
  </si>
  <si>
    <t>100000320</t>
  </si>
  <si>
    <t>山本　健太</t>
  </si>
  <si>
    <t>ﾔﾏﾓﾄ ｹﾝﾀ</t>
  </si>
  <si>
    <t>100000321</t>
  </si>
  <si>
    <t>神奈川県</t>
  </si>
  <si>
    <t>100000322</t>
  </si>
  <si>
    <t>愛知県</t>
  </si>
  <si>
    <t>100000323</t>
  </si>
  <si>
    <t>100000324</t>
  </si>
  <si>
    <t>100000325</t>
  </si>
  <si>
    <t>100000326</t>
  </si>
  <si>
    <t>100000327</t>
  </si>
  <si>
    <t>100000328</t>
  </si>
  <si>
    <t>100000329</t>
  </si>
  <si>
    <t>100000330</t>
  </si>
  <si>
    <t>100000331</t>
  </si>
  <si>
    <t>100000332</t>
  </si>
  <si>
    <t>100000333</t>
  </si>
  <si>
    <t>100000334</t>
  </si>
  <si>
    <t>和歌山県</t>
  </si>
  <si>
    <t>100000335</t>
  </si>
  <si>
    <t>100000336</t>
  </si>
  <si>
    <t>100000337</t>
  </si>
  <si>
    <t>100000338</t>
  </si>
  <si>
    <t>100000339</t>
  </si>
  <si>
    <t>100000340</t>
  </si>
  <si>
    <t>100000341</t>
  </si>
  <si>
    <t>100000342</t>
  </si>
  <si>
    <t>100000343</t>
  </si>
  <si>
    <t>100000344</t>
  </si>
  <si>
    <t>100000345</t>
  </si>
  <si>
    <t>100000346</t>
  </si>
  <si>
    <t>100000347</t>
  </si>
  <si>
    <t>100000348</t>
  </si>
  <si>
    <t>100000349</t>
  </si>
  <si>
    <t>100000350</t>
  </si>
  <si>
    <t>100000351</t>
  </si>
  <si>
    <t>100000352</t>
  </si>
  <si>
    <t>100000353</t>
  </si>
  <si>
    <t>100000354</t>
  </si>
  <si>
    <t>100000355</t>
  </si>
  <si>
    <t>100000356</t>
  </si>
  <si>
    <t>100000357</t>
  </si>
  <si>
    <t>100000358</t>
  </si>
  <si>
    <t>100000359</t>
  </si>
  <si>
    <t>100000360</t>
  </si>
  <si>
    <t>100000361</t>
  </si>
  <si>
    <t>100000362</t>
  </si>
  <si>
    <t>100000363</t>
  </si>
  <si>
    <t>100000364</t>
  </si>
  <si>
    <t>100000365</t>
  </si>
  <si>
    <t>100000366</t>
  </si>
  <si>
    <t>100000367</t>
  </si>
  <si>
    <t>100000368</t>
  </si>
  <si>
    <t>100000369</t>
  </si>
  <si>
    <t>100000370</t>
  </si>
  <si>
    <t>100000371</t>
  </si>
  <si>
    <t>100000372</t>
  </si>
  <si>
    <t>100000373</t>
  </si>
  <si>
    <t>100000374</t>
  </si>
  <si>
    <t>100000375</t>
  </si>
  <si>
    <t>100000376</t>
  </si>
  <si>
    <t>100000377</t>
  </si>
  <si>
    <t>100000378</t>
  </si>
  <si>
    <t>100000379</t>
  </si>
  <si>
    <t>100000380</t>
  </si>
  <si>
    <t>100000381</t>
  </si>
  <si>
    <t>100000382</t>
  </si>
  <si>
    <t>100000383</t>
  </si>
  <si>
    <t>100000384</t>
  </si>
  <si>
    <t>100000385</t>
  </si>
  <si>
    <t>100000386</t>
  </si>
  <si>
    <t>100000387</t>
  </si>
  <si>
    <t>100000388</t>
  </si>
  <si>
    <t>100000389</t>
  </si>
  <si>
    <t>100000390</t>
  </si>
  <si>
    <t>100000391</t>
  </si>
  <si>
    <t>100000392</t>
  </si>
  <si>
    <t>100000393</t>
  </si>
  <si>
    <t>100000394</t>
  </si>
  <si>
    <t>100000395</t>
  </si>
  <si>
    <t>100000396</t>
  </si>
  <si>
    <t>100000397</t>
  </si>
  <si>
    <t>100000398</t>
  </si>
  <si>
    <t>100000399</t>
  </si>
  <si>
    <t>100000400</t>
  </si>
  <si>
    <t>100000401</t>
  </si>
  <si>
    <t>100000402</t>
  </si>
  <si>
    <t>100000403</t>
  </si>
  <si>
    <t>100000404</t>
  </si>
  <si>
    <t>100000405</t>
  </si>
  <si>
    <t>100000406</t>
  </si>
  <si>
    <t>100000407</t>
  </si>
  <si>
    <t>100000408</t>
  </si>
  <si>
    <t>100000409</t>
  </si>
  <si>
    <t>100000410</t>
  </si>
  <si>
    <t>100000411</t>
  </si>
  <si>
    <t>100000412</t>
  </si>
  <si>
    <t>100000413</t>
  </si>
  <si>
    <t>100000414</t>
  </si>
  <si>
    <t>100000415</t>
  </si>
  <si>
    <t>100000416</t>
  </si>
  <si>
    <t>100000417</t>
  </si>
  <si>
    <t>100000418</t>
  </si>
  <si>
    <t>100000419</t>
  </si>
  <si>
    <t>100000420</t>
  </si>
  <si>
    <t>100000421</t>
  </si>
  <si>
    <t>100000422</t>
  </si>
  <si>
    <t>100000423</t>
  </si>
  <si>
    <t>100000424</t>
  </si>
  <si>
    <t>100000425</t>
  </si>
  <si>
    <t>100000426</t>
  </si>
  <si>
    <t>100000427</t>
  </si>
  <si>
    <t>100000428</t>
  </si>
  <si>
    <t>100000429</t>
  </si>
  <si>
    <t>100000430</t>
  </si>
  <si>
    <t>100000431</t>
  </si>
  <si>
    <t>100000432</t>
  </si>
  <si>
    <t>100000433</t>
  </si>
  <si>
    <t>100000434</t>
  </si>
  <si>
    <t>100000435</t>
  </si>
  <si>
    <t>100000436</t>
  </si>
  <si>
    <t>100000437</t>
  </si>
  <si>
    <t>100000438</t>
  </si>
  <si>
    <t>100000439</t>
  </si>
  <si>
    <t>100000440</t>
  </si>
  <si>
    <t>100000441</t>
  </si>
  <si>
    <t>100000442</t>
  </si>
  <si>
    <t>100000443</t>
  </si>
  <si>
    <t>100000444</t>
  </si>
  <si>
    <t>100000445</t>
  </si>
  <si>
    <t>100000446</t>
  </si>
  <si>
    <t>100000447</t>
  </si>
  <si>
    <t>100000448</t>
  </si>
  <si>
    <t>100000449</t>
  </si>
  <si>
    <t>100000450</t>
  </si>
  <si>
    <t>100000451</t>
  </si>
  <si>
    <t>100000452</t>
  </si>
  <si>
    <t>100000453</t>
  </si>
  <si>
    <t>100000454</t>
  </si>
  <si>
    <t>100000455</t>
  </si>
  <si>
    <t>100000456</t>
  </si>
  <si>
    <t>100000457</t>
  </si>
  <si>
    <t>100000458</t>
  </si>
  <si>
    <t>100000459</t>
  </si>
  <si>
    <t>100000460</t>
  </si>
  <si>
    <t>100000461</t>
  </si>
  <si>
    <t>100000462</t>
  </si>
  <si>
    <t>100000463</t>
  </si>
  <si>
    <t>100000464</t>
  </si>
  <si>
    <t>100000465</t>
  </si>
  <si>
    <t>100000466</t>
  </si>
  <si>
    <t>100000467</t>
  </si>
  <si>
    <t>100000468</t>
  </si>
  <si>
    <t>100000469</t>
  </si>
  <si>
    <t>100000470</t>
  </si>
  <si>
    <t>100000471</t>
  </si>
  <si>
    <t>100000472</t>
  </si>
  <si>
    <t>100000473</t>
  </si>
  <si>
    <t>100000474</t>
  </si>
  <si>
    <t>100000475</t>
  </si>
  <si>
    <t>100000476</t>
  </si>
  <si>
    <t>100000477</t>
  </si>
  <si>
    <t>100000478</t>
  </si>
  <si>
    <t>100000479</t>
  </si>
  <si>
    <t>100000480</t>
  </si>
  <si>
    <t>100000481</t>
  </si>
  <si>
    <t>100000482</t>
  </si>
  <si>
    <t>100000483</t>
  </si>
  <si>
    <t>100000484</t>
  </si>
  <si>
    <t>100000485</t>
  </si>
  <si>
    <t>100000486</t>
  </si>
  <si>
    <t>100000487</t>
  </si>
  <si>
    <t>100000488</t>
  </si>
  <si>
    <t>100000489</t>
  </si>
  <si>
    <t>100000490</t>
  </si>
  <si>
    <t>100000491</t>
  </si>
  <si>
    <t>100000492</t>
  </si>
  <si>
    <t>100000493</t>
  </si>
  <si>
    <t>100000494</t>
  </si>
  <si>
    <t>100000495</t>
  </si>
  <si>
    <t>100000496</t>
  </si>
  <si>
    <t>100000497</t>
  </si>
  <si>
    <t>100000498</t>
  </si>
  <si>
    <t>100000499</t>
  </si>
  <si>
    <t>100000500</t>
  </si>
  <si>
    <t>100000501</t>
  </si>
  <si>
    <t>100000502</t>
  </si>
  <si>
    <t>100000503</t>
  </si>
  <si>
    <t>100000504</t>
  </si>
  <si>
    <t>100000505</t>
  </si>
  <si>
    <t>100000506</t>
  </si>
  <si>
    <t>100000507</t>
  </si>
  <si>
    <t>100000508</t>
  </si>
  <si>
    <t>100000509</t>
  </si>
  <si>
    <t>100000510</t>
  </si>
  <si>
    <t>100000511</t>
  </si>
  <si>
    <t>100000512</t>
  </si>
  <si>
    <t>100000513</t>
  </si>
  <si>
    <t>100000514</t>
  </si>
  <si>
    <t>100000515</t>
  </si>
  <si>
    <t>100000516</t>
  </si>
  <si>
    <t>100000517</t>
  </si>
  <si>
    <t>100000518</t>
  </si>
  <si>
    <t>100000519</t>
  </si>
  <si>
    <t>100000520</t>
  </si>
  <si>
    <t>100000521</t>
  </si>
  <si>
    <t>100000522</t>
  </si>
  <si>
    <t>100000523</t>
  </si>
  <si>
    <t>100000524</t>
  </si>
  <si>
    <t>100000525</t>
  </si>
  <si>
    <t>100000526</t>
  </si>
  <si>
    <t>100000527</t>
  </si>
  <si>
    <t>100000528</t>
  </si>
  <si>
    <t>100000529</t>
  </si>
  <si>
    <t>100000530</t>
  </si>
  <si>
    <t>100000531</t>
  </si>
  <si>
    <t>100000532</t>
  </si>
  <si>
    <t>100000533</t>
  </si>
  <si>
    <t>100000534</t>
  </si>
  <si>
    <t>100000535</t>
  </si>
  <si>
    <t>100000536</t>
  </si>
  <si>
    <t>100000537</t>
  </si>
  <si>
    <t>100000538</t>
  </si>
  <si>
    <t>100000539</t>
  </si>
  <si>
    <t>100000540</t>
  </si>
  <si>
    <t>100000541</t>
  </si>
  <si>
    <t>100000542</t>
  </si>
  <si>
    <t>100000543</t>
  </si>
  <si>
    <t>100000544</t>
  </si>
  <si>
    <t>100000545</t>
  </si>
  <si>
    <t>100000546</t>
  </si>
  <si>
    <t>100000547</t>
  </si>
  <si>
    <t>100000548</t>
  </si>
  <si>
    <t>100000549</t>
  </si>
  <si>
    <t>100000550</t>
  </si>
  <si>
    <t>100000551</t>
  </si>
  <si>
    <t>100000552</t>
  </si>
  <si>
    <t>100000553</t>
  </si>
  <si>
    <t>100000554</t>
  </si>
  <si>
    <t>100000555</t>
  </si>
  <si>
    <t>100000556</t>
  </si>
  <si>
    <t>100000557</t>
  </si>
  <si>
    <t>100000558</t>
  </si>
  <si>
    <t>100000559</t>
  </si>
  <si>
    <t>100000560</t>
  </si>
  <si>
    <t>100000561</t>
  </si>
  <si>
    <t>100000562</t>
  </si>
  <si>
    <t>100000563</t>
  </si>
  <si>
    <t>100000564</t>
  </si>
  <si>
    <t>100000565</t>
  </si>
  <si>
    <t>100000566</t>
  </si>
  <si>
    <t>100000567</t>
  </si>
  <si>
    <t>100000568</t>
  </si>
  <si>
    <t>100000569</t>
  </si>
  <si>
    <t>100000570</t>
  </si>
  <si>
    <t>100000571</t>
  </si>
  <si>
    <t>100000572</t>
  </si>
  <si>
    <t>100000573</t>
  </si>
  <si>
    <t>100000574</t>
  </si>
  <si>
    <t>100000575</t>
  </si>
  <si>
    <t>100000576</t>
  </si>
  <si>
    <t>100000577</t>
  </si>
  <si>
    <t>100000578</t>
  </si>
  <si>
    <t>100000579</t>
  </si>
  <si>
    <t>100000580</t>
  </si>
  <si>
    <t>100000581</t>
  </si>
  <si>
    <t>100000582</t>
  </si>
  <si>
    <t>100000583</t>
  </si>
  <si>
    <t>100000584</t>
  </si>
  <si>
    <t>100000585</t>
  </si>
  <si>
    <t>100000586</t>
  </si>
  <si>
    <t>100000587</t>
  </si>
  <si>
    <t>100000588</t>
  </si>
  <si>
    <t>100000589</t>
  </si>
  <si>
    <t>100000590</t>
  </si>
  <si>
    <t>100000591</t>
  </si>
  <si>
    <t>100000592</t>
  </si>
  <si>
    <t>100000593</t>
  </si>
  <si>
    <t>100000594</t>
  </si>
  <si>
    <t>100000595</t>
  </si>
  <si>
    <t>100000596</t>
  </si>
  <si>
    <t>100000597</t>
  </si>
  <si>
    <t>100000598</t>
  </si>
  <si>
    <t>100000599</t>
  </si>
  <si>
    <t>100000600</t>
  </si>
  <si>
    <t>100000601</t>
  </si>
  <si>
    <t>100000602</t>
  </si>
  <si>
    <t>100000603</t>
  </si>
  <si>
    <t>100000604</t>
  </si>
  <si>
    <t>100000605</t>
  </si>
  <si>
    <t>100000606</t>
  </si>
  <si>
    <t>100000607</t>
  </si>
  <si>
    <t>100000608</t>
  </si>
  <si>
    <t>新潟県</t>
  </si>
  <si>
    <t>100000609</t>
  </si>
  <si>
    <t>100000610</t>
  </si>
  <si>
    <t>100000611</t>
  </si>
  <si>
    <t>100000612</t>
  </si>
  <si>
    <t>100000613</t>
  </si>
  <si>
    <t>100000614</t>
  </si>
  <si>
    <t>100000615</t>
  </si>
  <si>
    <t>100000616</t>
  </si>
  <si>
    <t>100000617</t>
  </si>
  <si>
    <t>100000618</t>
  </si>
  <si>
    <t>100000619</t>
  </si>
  <si>
    <t>100000620</t>
  </si>
  <si>
    <t>100000621</t>
  </si>
  <si>
    <t>100000622</t>
  </si>
  <si>
    <t>100000623</t>
  </si>
  <si>
    <t>100000624</t>
  </si>
  <si>
    <t>100000625</t>
  </si>
  <si>
    <t>100000626</t>
  </si>
  <si>
    <t>100000627</t>
  </si>
  <si>
    <t>100000628</t>
  </si>
  <si>
    <t>100000629</t>
  </si>
  <si>
    <t>100000630</t>
  </si>
  <si>
    <t>100000631</t>
  </si>
  <si>
    <t>100000632</t>
  </si>
  <si>
    <t>100000633</t>
  </si>
  <si>
    <t>100000634</t>
  </si>
  <si>
    <t>100000635</t>
  </si>
  <si>
    <t>100000636</t>
  </si>
  <si>
    <t>100000637</t>
  </si>
  <si>
    <t>100000638</t>
  </si>
  <si>
    <t>100000639</t>
  </si>
  <si>
    <t>100000640</t>
  </si>
  <si>
    <t>100000641</t>
  </si>
  <si>
    <t>100000642</t>
  </si>
  <si>
    <t>100000643</t>
  </si>
  <si>
    <t>100000644</t>
  </si>
  <si>
    <t>100000645</t>
  </si>
  <si>
    <t>100000646</t>
  </si>
  <si>
    <t>100000647</t>
  </si>
  <si>
    <t>100000648</t>
  </si>
  <si>
    <t>100000649</t>
  </si>
  <si>
    <t>100000650</t>
  </si>
  <si>
    <t>100000651</t>
  </si>
  <si>
    <t>100000652</t>
  </si>
  <si>
    <t>100000653</t>
  </si>
  <si>
    <t>100000654</t>
  </si>
  <si>
    <t>100000655</t>
  </si>
  <si>
    <t>100000656</t>
  </si>
  <si>
    <t>100000657</t>
  </si>
  <si>
    <t>100000658</t>
  </si>
  <si>
    <t>100000659</t>
  </si>
  <si>
    <t>100000660</t>
  </si>
  <si>
    <t>100000661</t>
  </si>
  <si>
    <t>100000662</t>
  </si>
  <si>
    <t>100000663</t>
  </si>
  <si>
    <t>100000664</t>
  </si>
  <si>
    <t>100000665</t>
  </si>
  <si>
    <t>100000666</t>
  </si>
  <si>
    <t>100000667</t>
  </si>
  <si>
    <t>100000668</t>
  </si>
  <si>
    <t>100000669</t>
  </si>
  <si>
    <t>100000670</t>
  </si>
  <si>
    <t>100000671</t>
  </si>
  <si>
    <t>100000672</t>
  </si>
  <si>
    <t>100000673</t>
  </si>
  <si>
    <t>100000674</t>
  </si>
  <si>
    <t>100000675</t>
  </si>
  <si>
    <t>100000676</t>
  </si>
  <si>
    <t>100000677</t>
  </si>
  <si>
    <t>100000678</t>
  </si>
  <si>
    <t>100000679</t>
  </si>
  <si>
    <t>100000680</t>
  </si>
  <si>
    <t>100000681</t>
  </si>
  <si>
    <t>100000682</t>
  </si>
  <si>
    <t>100000683</t>
  </si>
  <si>
    <t>100000684</t>
  </si>
  <si>
    <t>100000685</t>
  </si>
  <si>
    <t>100000686</t>
  </si>
  <si>
    <t>100000687</t>
  </si>
  <si>
    <t>100000688</t>
  </si>
  <si>
    <t>100000689</t>
  </si>
  <si>
    <t>100000690</t>
  </si>
  <si>
    <t>100000691</t>
  </si>
  <si>
    <t>100000692</t>
  </si>
  <si>
    <t>100000693</t>
  </si>
  <si>
    <t>100000694</t>
  </si>
  <si>
    <t>100000695</t>
  </si>
  <si>
    <t>100000696</t>
  </si>
  <si>
    <t>山本　雄大</t>
  </si>
  <si>
    <t>100000697</t>
  </si>
  <si>
    <t>100000698</t>
  </si>
  <si>
    <t>100000699</t>
  </si>
  <si>
    <t>100000700</t>
  </si>
  <si>
    <t>100000701</t>
  </si>
  <si>
    <t>100000702</t>
  </si>
  <si>
    <t>100000703</t>
  </si>
  <si>
    <t>100000704</t>
  </si>
  <si>
    <t>100000705</t>
  </si>
  <si>
    <t>100000706</t>
  </si>
  <si>
    <t>100000707</t>
  </si>
  <si>
    <t>100000708</t>
  </si>
  <si>
    <t>100000709</t>
  </si>
  <si>
    <t>100000710</t>
  </si>
  <si>
    <t>100000711</t>
  </si>
  <si>
    <t>100000712</t>
  </si>
  <si>
    <t>100000713</t>
  </si>
  <si>
    <t>100000714</t>
  </si>
  <si>
    <t>100000715</t>
  </si>
  <si>
    <t>静岡県</t>
  </si>
  <si>
    <t>100000716</t>
  </si>
  <si>
    <t>100000717</t>
  </si>
  <si>
    <t>100000718</t>
  </si>
  <si>
    <t>100000719</t>
  </si>
  <si>
    <t>100000720</t>
  </si>
  <si>
    <t>100000721</t>
  </si>
  <si>
    <t>100000722</t>
  </si>
  <si>
    <t>100000723</t>
  </si>
  <si>
    <t>100000724</t>
  </si>
  <si>
    <t>香川県</t>
  </si>
  <si>
    <t>100000725</t>
  </si>
  <si>
    <t>100000726</t>
  </si>
  <si>
    <t>100000727</t>
  </si>
  <si>
    <t>100000728</t>
  </si>
  <si>
    <t>100000729</t>
  </si>
  <si>
    <t>100000730</t>
  </si>
  <si>
    <t>100000731</t>
  </si>
  <si>
    <t>100000732</t>
  </si>
  <si>
    <t>100000733</t>
  </si>
  <si>
    <t>100000734</t>
  </si>
  <si>
    <t>100000735</t>
  </si>
  <si>
    <t>100000736</t>
  </si>
  <si>
    <t>100000737</t>
  </si>
  <si>
    <t>100000738</t>
  </si>
  <si>
    <t>100000739</t>
  </si>
  <si>
    <t>100000740</t>
  </si>
  <si>
    <t>100000741</t>
  </si>
  <si>
    <t>100000742</t>
  </si>
  <si>
    <t>100000743</t>
  </si>
  <si>
    <t>100000744</t>
  </si>
  <si>
    <t>100000745</t>
  </si>
  <si>
    <t>100000746</t>
  </si>
  <si>
    <t>100000747</t>
  </si>
  <si>
    <t>石川県</t>
  </si>
  <si>
    <t>100000748</t>
  </si>
  <si>
    <t>100000749</t>
  </si>
  <si>
    <t>100000750</t>
  </si>
  <si>
    <t>100000751</t>
  </si>
  <si>
    <t>100000752</t>
  </si>
  <si>
    <t>100000753</t>
  </si>
  <si>
    <t>100000754</t>
  </si>
  <si>
    <t>100000755</t>
  </si>
  <si>
    <t>100000756</t>
  </si>
  <si>
    <t>100000757</t>
  </si>
  <si>
    <t>100000758</t>
  </si>
  <si>
    <t>100000759</t>
  </si>
  <si>
    <t>100000760</t>
  </si>
  <si>
    <t>100000761</t>
  </si>
  <si>
    <t>100000762</t>
  </si>
  <si>
    <t>100000763</t>
  </si>
  <si>
    <t>100000764</t>
  </si>
  <si>
    <t>100000765</t>
  </si>
  <si>
    <t>100000766</t>
  </si>
  <si>
    <t>100000767</t>
  </si>
  <si>
    <t>100000768</t>
  </si>
  <si>
    <t>100000769</t>
  </si>
  <si>
    <t>100000770</t>
  </si>
  <si>
    <t>100000771</t>
  </si>
  <si>
    <t>100000772</t>
  </si>
  <si>
    <t>100000773</t>
  </si>
  <si>
    <t>100000774</t>
  </si>
  <si>
    <t>100000775</t>
  </si>
  <si>
    <t>100000776</t>
  </si>
  <si>
    <t>100000777</t>
  </si>
  <si>
    <t>100000778</t>
  </si>
  <si>
    <t>100000779</t>
  </si>
  <si>
    <t>100000780</t>
  </si>
  <si>
    <t>100000781</t>
  </si>
  <si>
    <t>100000782</t>
  </si>
  <si>
    <t>100000783</t>
  </si>
  <si>
    <t>100000784</t>
  </si>
  <si>
    <t>100000785</t>
  </si>
  <si>
    <t>100000786</t>
  </si>
  <si>
    <t>100000787</t>
  </si>
  <si>
    <t>100000788</t>
  </si>
  <si>
    <t>100000789</t>
  </si>
  <si>
    <t>100000790</t>
  </si>
  <si>
    <t>100000791</t>
  </si>
  <si>
    <t>100000792</t>
  </si>
  <si>
    <t>100000793</t>
  </si>
  <si>
    <t>100000794</t>
  </si>
  <si>
    <t>100000795</t>
  </si>
  <si>
    <t>100000796</t>
  </si>
  <si>
    <t>100000797</t>
  </si>
  <si>
    <t>100000798</t>
  </si>
  <si>
    <t>100000799</t>
  </si>
  <si>
    <t>100000800</t>
  </si>
  <si>
    <t>100000801</t>
  </si>
  <si>
    <t>100000802</t>
  </si>
  <si>
    <t>100000803</t>
  </si>
  <si>
    <t>100000804</t>
  </si>
  <si>
    <t>100000805</t>
  </si>
  <si>
    <t>100000806</t>
  </si>
  <si>
    <t>100000807</t>
  </si>
  <si>
    <t>100000808</t>
  </si>
  <si>
    <t>100000809</t>
  </si>
  <si>
    <t>100000810</t>
  </si>
  <si>
    <t>100000811</t>
  </si>
  <si>
    <t>100000812</t>
  </si>
  <si>
    <t>100000813</t>
  </si>
  <si>
    <t>100000814</t>
  </si>
  <si>
    <t>100000815</t>
  </si>
  <si>
    <t>100000816</t>
  </si>
  <si>
    <t>100000817</t>
  </si>
  <si>
    <t>100000818</t>
  </si>
  <si>
    <t>100000819</t>
  </si>
  <si>
    <t>100000820</t>
  </si>
  <si>
    <t>100000821</t>
  </si>
  <si>
    <t>100000822</t>
  </si>
  <si>
    <t>100000823</t>
  </si>
  <si>
    <t>100000824</t>
  </si>
  <si>
    <t>100000825</t>
  </si>
  <si>
    <t>100000826</t>
  </si>
  <si>
    <t>100000827</t>
  </si>
  <si>
    <t>100000828</t>
  </si>
  <si>
    <t>100000829</t>
  </si>
  <si>
    <t>100000830</t>
  </si>
  <si>
    <t>100m</t>
  </si>
  <si>
    <t>00200</t>
  </si>
  <si>
    <t>200m</t>
  </si>
  <si>
    <t>00300</t>
  </si>
  <si>
    <t>800m</t>
  </si>
  <si>
    <t>00600</t>
  </si>
  <si>
    <t>5000m</t>
  </si>
  <si>
    <t>01100</t>
  </si>
  <si>
    <t>10000m</t>
  </si>
  <si>
    <t>01200</t>
  </si>
  <si>
    <t>110mH</t>
  </si>
  <si>
    <t>03400</t>
  </si>
  <si>
    <t>400mH</t>
  </si>
  <si>
    <t>03700</t>
  </si>
  <si>
    <t>3000mSC</t>
  </si>
  <si>
    <t>05300</t>
  </si>
  <si>
    <t>10000mW</t>
  </si>
  <si>
    <t>06200</t>
  </si>
  <si>
    <t>走高跳</t>
    <rPh sb="0" eb="1">
      <t>ハシ</t>
    </rPh>
    <rPh sb="1" eb="3">
      <t>タカト</t>
    </rPh>
    <phoneticPr fontId="2"/>
  </si>
  <si>
    <t>07100</t>
  </si>
  <si>
    <t>棒高跳</t>
    <rPh sb="0" eb="1">
      <t>ボウ</t>
    </rPh>
    <rPh sb="1" eb="2">
      <t>タカ</t>
    </rPh>
    <rPh sb="2" eb="3">
      <t>ト</t>
    </rPh>
    <phoneticPr fontId="2"/>
  </si>
  <si>
    <t>07200</t>
  </si>
  <si>
    <t>走幅跳</t>
    <rPh sb="0" eb="1">
      <t>ハシ</t>
    </rPh>
    <rPh sb="1" eb="3">
      <t>ハバト</t>
    </rPh>
    <phoneticPr fontId="2"/>
  </si>
  <si>
    <t>07300</t>
  </si>
  <si>
    <t>三段跳</t>
    <rPh sb="0" eb="3">
      <t>サンダントビ</t>
    </rPh>
    <phoneticPr fontId="2"/>
  </si>
  <si>
    <t>07400</t>
  </si>
  <si>
    <t>砲丸投</t>
    <rPh sb="0" eb="2">
      <t>ホウガン</t>
    </rPh>
    <rPh sb="2" eb="3">
      <t>ナ</t>
    </rPh>
    <phoneticPr fontId="2"/>
  </si>
  <si>
    <t>08100</t>
  </si>
  <si>
    <t>円盤投</t>
    <rPh sb="0" eb="2">
      <t>エンバン</t>
    </rPh>
    <rPh sb="2" eb="3">
      <t>ナ</t>
    </rPh>
    <phoneticPr fontId="2"/>
  </si>
  <si>
    <t>08600</t>
  </si>
  <si>
    <t>ハンマー投</t>
    <rPh sb="4" eb="5">
      <t>ナ</t>
    </rPh>
    <phoneticPr fontId="2"/>
  </si>
  <si>
    <t>08900</t>
  </si>
  <si>
    <t>やり投</t>
    <rPh sb="2" eb="3">
      <t>ナ</t>
    </rPh>
    <phoneticPr fontId="2"/>
  </si>
  <si>
    <t>09200</t>
  </si>
  <si>
    <t>○</t>
    <phoneticPr fontId="1"/>
  </si>
  <si>
    <t>沖縄県</t>
    <rPh sb="2" eb="3">
      <t>ケン</t>
    </rPh>
    <phoneticPr fontId="1"/>
  </si>
  <si>
    <t>鹿児島県</t>
    <rPh sb="3" eb="4">
      <t>ケン</t>
    </rPh>
    <phoneticPr fontId="1"/>
  </si>
  <si>
    <t>宮崎県</t>
    <rPh sb="2" eb="3">
      <t>ケン</t>
    </rPh>
    <phoneticPr fontId="1"/>
  </si>
  <si>
    <t>大分県</t>
    <rPh sb="2" eb="3">
      <t>ケン</t>
    </rPh>
    <phoneticPr fontId="1"/>
  </si>
  <si>
    <t>熊本県</t>
    <rPh sb="2" eb="3">
      <t>ケン</t>
    </rPh>
    <phoneticPr fontId="1"/>
  </si>
  <si>
    <t>長崎県</t>
    <rPh sb="2" eb="3">
      <t>ケン</t>
    </rPh>
    <phoneticPr fontId="1"/>
  </si>
  <si>
    <t>佐賀県</t>
    <rPh sb="2" eb="3">
      <t>ケン</t>
    </rPh>
    <phoneticPr fontId="1"/>
  </si>
  <si>
    <t>福岡県</t>
    <rPh sb="2" eb="3">
      <t>ケン</t>
    </rPh>
    <phoneticPr fontId="1"/>
  </si>
  <si>
    <t>高知県</t>
    <rPh sb="2" eb="3">
      <t>ケン</t>
    </rPh>
    <phoneticPr fontId="1"/>
  </si>
  <si>
    <t>愛媛県</t>
    <rPh sb="2" eb="3">
      <t>ケン</t>
    </rPh>
    <phoneticPr fontId="1"/>
  </si>
  <si>
    <t>香川県</t>
    <rPh sb="2" eb="3">
      <t>ケン</t>
    </rPh>
    <phoneticPr fontId="1"/>
  </si>
  <si>
    <t>徳島県</t>
    <rPh sb="2" eb="3">
      <t>ケン</t>
    </rPh>
    <phoneticPr fontId="1"/>
  </si>
  <si>
    <t>山口県</t>
    <rPh sb="2" eb="3">
      <t>ケン</t>
    </rPh>
    <phoneticPr fontId="1"/>
  </si>
  <si>
    <t>広島県</t>
    <rPh sb="2" eb="3">
      <t>ケン</t>
    </rPh>
    <phoneticPr fontId="1"/>
  </si>
  <si>
    <t>岡山県</t>
    <rPh sb="2" eb="3">
      <t>ケン</t>
    </rPh>
    <phoneticPr fontId="1"/>
  </si>
  <si>
    <t>島根県</t>
    <rPh sb="2" eb="3">
      <t>ケン</t>
    </rPh>
    <phoneticPr fontId="1"/>
  </si>
  <si>
    <t>鳥取県</t>
    <rPh sb="2" eb="3">
      <t>ケン</t>
    </rPh>
    <phoneticPr fontId="1"/>
  </si>
  <si>
    <t>和歌山県</t>
    <rPh sb="3" eb="4">
      <t>ケン</t>
    </rPh>
    <phoneticPr fontId="1"/>
  </si>
  <si>
    <t>奈良県</t>
    <rPh sb="2" eb="3">
      <t>ケン</t>
    </rPh>
    <phoneticPr fontId="1"/>
  </si>
  <si>
    <t>兵庫県</t>
    <rPh sb="2" eb="3">
      <t>ケン</t>
    </rPh>
    <phoneticPr fontId="1"/>
  </si>
  <si>
    <t>大阪府</t>
    <rPh sb="2" eb="3">
      <t>フ</t>
    </rPh>
    <phoneticPr fontId="1"/>
  </si>
  <si>
    <t>京都府</t>
    <rPh sb="2" eb="3">
      <t>フ</t>
    </rPh>
    <phoneticPr fontId="1"/>
  </si>
  <si>
    <t>滋賀県</t>
    <rPh sb="2" eb="3">
      <t>ケン</t>
    </rPh>
    <phoneticPr fontId="1"/>
  </si>
  <si>
    <t>三重県</t>
    <rPh sb="2" eb="3">
      <t>ケン</t>
    </rPh>
    <phoneticPr fontId="1"/>
  </si>
  <si>
    <t>愛知県</t>
    <rPh sb="2" eb="3">
      <t>ケン</t>
    </rPh>
    <phoneticPr fontId="1"/>
  </si>
  <si>
    <t>静岡県</t>
    <rPh sb="2" eb="3">
      <t>ケン</t>
    </rPh>
    <phoneticPr fontId="1"/>
  </si>
  <si>
    <t>岐阜県</t>
    <rPh sb="2" eb="3">
      <t>ケン</t>
    </rPh>
    <phoneticPr fontId="1"/>
  </si>
  <si>
    <t>長野県</t>
    <rPh sb="2" eb="3">
      <t>ケン</t>
    </rPh>
    <phoneticPr fontId="1"/>
  </si>
  <si>
    <t>福井県</t>
    <rPh sb="2" eb="3">
      <t>ケン</t>
    </rPh>
    <phoneticPr fontId="1"/>
  </si>
  <si>
    <t>石川県</t>
    <rPh sb="2" eb="3">
      <t>ケン</t>
    </rPh>
    <phoneticPr fontId="1"/>
  </si>
  <si>
    <t>神奈川県</t>
    <rPh sb="3" eb="4">
      <t>ケン</t>
    </rPh>
    <phoneticPr fontId="1"/>
  </si>
  <si>
    <t>東京都</t>
    <rPh sb="2" eb="3">
      <t>ト</t>
    </rPh>
    <phoneticPr fontId="1"/>
  </si>
  <si>
    <t>千葉県</t>
    <rPh sb="2" eb="3">
      <t>ケン</t>
    </rPh>
    <phoneticPr fontId="1"/>
  </si>
  <si>
    <t>埼玉県</t>
    <rPh sb="2" eb="3">
      <t>ケン</t>
    </rPh>
    <phoneticPr fontId="1"/>
  </si>
  <si>
    <t>群馬県</t>
    <rPh sb="2" eb="3">
      <t>ケン</t>
    </rPh>
    <phoneticPr fontId="1"/>
  </si>
  <si>
    <t>栃木県</t>
    <rPh sb="2" eb="3">
      <t>ケン</t>
    </rPh>
    <phoneticPr fontId="1"/>
  </si>
  <si>
    <t>茨城県</t>
    <rPh sb="2" eb="3">
      <t>ケン</t>
    </rPh>
    <phoneticPr fontId="1"/>
  </si>
  <si>
    <t>福島県</t>
    <rPh sb="2" eb="3">
      <t>ケン</t>
    </rPh>
    <phoneticPr fontId="1"/>
  </si>
  <si>
    <t>山形県</t>
    <rPh sb="2" eb="3">
      <t>ケン</t>
    </rPh>
    <phoneticPr fontId="1"/>
  </si>
  <si>
    <t>秋田県</t>
    <rPh sb="2" eb="3">
      <t>ケン</t>
    </rPh>
    <phoneticPr fontId="1"/>
  </si>
  <si>
    <t>宮城県</t>
    <rPh sb="2" eb="3">
      <t>ケン</t>
    </rPh>
    <phoneticPr fontId="1"/>
  </si>
  <si>
    <t>岩手県</t>
    <rPh sb="2" eb="3">
      <t>ケン</t>
    </rPh>
    <phoneticPr fontId="1"/>
  </si>
  <si>
    <t>青森県</t>
    <rPh sb="2" eb="3">
      <t>ケン</t>
    </rPh>
    <phoneticPr fontId="1"/>
  </si>
  <si>
    <t>N1</t>
  </si>
  <si>
    <t>N2</t>
  </si>
  <si>
    <t>SX</t>
  </si>
  <si>
    <t>所属名</t>
    <rPh sb="0" eb="3">
      <t>ショゾクメイ</t>
    </rPh>
    <phoneticPr fontId="1"/>
  </si>
  <si>
    <t xml:space="preserve">MC </t>
  </si>
  <si>
    <t>ZK</t>
  </si>
  <si>
    <t>種目1</t>
    <rPh sb="0" eb="2">
      <t>シュモク</t>
    </rPh>
    <phoneticPr fontId="1"/>
  </si>
  <si>
    <t>S1</t>
  </si>
  <si>
    <t>種目2</t>
    <rPh sb="0" eb="2">
      <t>シュモク</t>
    </rPh>
    <phoneticPr fontId="1"/>
  </si>
  <si>
    <t>S2</t>
  </si>
  <si>
    <t>種目3</t>
    <rPh sb="0" eb="2">
      <t>シュモク</t>
    </rPh>
    <phoneticPr fontId="1"/>
  </si>
  <si>
    <t>天皇賜杯</t>
    <rPh sb="0" eb="2">
      <t>テンノウ</t>
    </rPh>
    <rPh sb="2" eb="4">
      <t>シハイ</t>
    </rPh>
    <phoneticPr fontId="1"/>
  </si>
  <si>
    <t>秩父宮賜杯</t>
    <rPh sb="0" eb="3">
      <t>チチブノミヤ</t>
    </rPh>
    <rPh sb="3" eb="5">
      <t>シハイ</t>
    </rPh>
    <phoneticPr fontId="1"/>
  </si>
  <si>
    <t>第</t>
    <rPh sb="0" eb="1">
      <t>ダイ</t>
    </rPh>
    <phoneticPr fontId="1"/>
  </si>
  <si>
    <t>日本学生陸上競技対校選手権大会</t>
    <rPh sb="0" eb="2">
      <t>ニホン</t>
    </rPh>
    <rPh sb="2" eb="4">
      <t>ガクセイ</t>
    </rPh>
    <rPh sb="4" eb="6">
      <t>リクジョウ</t>
    </rPh>
    <rPh sb="6" eb="8">
      <t>キョウギ</t>
    </rPh>
    <rPh sb="8" eb="10">
      <t>タイコウ</t>
    </rPh>
    <rPh sb="10" eb="13">
      <t>センシュケン</t>
    </rPh>
    <rPh sb="13" eb="15">
      <t>タイカイ</t>
    </rPh>
    <phoneticPr fontId="1"/>
  </si>
  <si>
    <t>平成新山島原学生駅伝</t>
    <rPh sb="0" eb="2">
      <t>ヘイセイ</t>
    </rPh>
    <rPh sb="2" eb="4">
      <t>シンザン</t>
    </rPh>
    <rPh sb="4" eb="6">
      <t>シマバラ</t>
    </rPh>
    <rPh sb="6" eb="8">
      <t>ガクセイ</t>
    </rPh>
    <rPh sb="8" eb="10">
      <t>エキデン</t>
    </rPh>
    <phoneticPr fontId="1"/>
  </si>
  <si>
    <t>回数</t>
    <rPh sb="0" eb="2">
      <t>カイスウ</t>
    </rPh>
    <phoneticPr fontId="1"/>
  </si>
  <si>
    <t>第/年</t>
    <rPh sb="0" eb="1">
      <t>ダイ</t>
    </rPh>
    <rPh sb="2" eb="3">
      <t>ネン</t>
    </rPh>
    <phoneticPr fontId="1"/>
  </si>
  <si>
    <t>名称</t>
    <rPh sb="0" eb="2">
      <t>メイショウ</t>
    </rPh>
    <phoneticPr fontId="1"/>
  </si>
  <si>
    <t>1回</t>
    <rPh sb="1" eb="2">
      <t>カイ</t>
    </rPh>
    <phoneticPr fontId="1"/>
  </si>
  <si>
    <t>2回</t>
    <rPh sb="1" eb="2">
      <t>カイ</t>
    </rPh>
    <phoneticPr fontId="1"/>
  </si>
  <si>
    <t>3回</t>
    <rPh sb="1" eb="2">
      <t>カイ</t>
    </rPh>
    <phoneticPr fontId="1"/>
  </si>
  <si>
    <t>4回</t>
    <rPh sb="1" eb="2">
      <t>カイ</t>
    </rPh>
    <phoneticPr fontId="1"/>
  </si>
  <si>
    <t>5回</t>
    <rPh sb="1" eb="2">
      <t>カイ</t>
    </rPh>
    <phoneticPr fontId="1"/>
  </si>
  <si>
    <t>6回</t>
    <rPh sb="1" eb="2">
      <t>カイ</t>
    </rPh>
    <phoneticPr fontId="1"/>
  </si>
  <si>
    <t>7回</t>
    <rPh sb="1" eb="2">
      <t>カイ</t>
    </rPh>
    <phoneticPr fontId="1"/>
  </si>
  <si>
    <t>8回</t>
    <rPh sb="1" eb="2">
      <t>カイ</t>
    </rPh>
    <phoneticPr fontId="1"/>
  </si>
  <si>
    <t>9回</t>
    <rPh sb="1" eb="2">
      <t>カイ</t>
    </rPh>
    <phoneticPr fontId="1"/>
  </si>
  <si>
    <t>10回</t>
    <rPh sb="2" eb="3">
      <t>カイ</t>
    </rPh>
    <phoneticPr fontId="1"/>
  </si>
  <si>
    <t>11回</t>
    <rPh sb="2" eb="3">
      <t>カイ</t>
    </rPh>
    <phoneticPr fontId="1"/>
  </si>
  <si>
    <t>12回</t>
    <rPh sb="2" eb="3">
      <t>カイ</t>
    </rPh>
    <phoneticPr fontId="1"/>
  </si>
  <si>
    <t>13回</t>
    <rPh sb="2" eb="3">
      <t>カイ</t>
    </rPh>
    <phoneticPr fontId="1"/>
  </si>
  <si>
    <t>14回</t>
    <rPh sb="2" eb="3">
      <t>カイ</t>
    </rPh>
    <phoneticPr fontId="1"/>
  </si>
  <si>
    <t>15回</t>
    <rPh sb="2" eb="3">
      <t>カイ</t>
    </rPh>
    <phoneticPr fontId="1"/>
  </si>
  <si>
    <t>16回</t>
    <rPh sb="2" eb="3">
      <t>カイ</t>
    </rPh>
    <phoneticPr fontId="1"/>
  </si>
  <si>
    <t>17回</t>
    <rPh sb="2" eb="3">
      <t>カイ</t>
    </rPh>
    <phoneticPr fontId="1"/>
  </si>
  <si>
    <t>18回</t>
    <rPh sb="2" eb="3">
      <t>カイ</t>
    </rPh>
    <phoneticPr fontId="1"/>
  </si>
  <si>
    <t>19回</t>
    <rPh sb="2" eb="3">
      <t>カイ</t>
    </rPh>
    <phoneticPr fontId="1"/>
  </si>
  <si>
    <t>20回</t>
    <rPh sb="2" eb="3">
      <t>カイ</t>
    </rPh>
    <phoneticPr fontId="1"/>
  </si>
  <si>
    <t>21回</t>
    <rPh sb="2" eb="3">
      <t>カイ</t>
    </rPh>
    <phoneticPr fontId="1"/>
  </si>
  <si>
    <t>22回</t>
    <rPh sb="2" eb="3">
      <t>カイ</t>
    </rPh>
    <phoneticPr fontId="1"/>
  </si>
  <si>
    <t>23回</t>
    <rPh sb="2" eb="3">
      <t>カイ</t>
    </rPh>
    <phoneticPr fontId="1"/>
  </si>
  <si>
    <t>24回</t>
    <rPh sb="2" eb="3">
      <t>カイ</t>
    </rPh>
    <phoneticPr fontId="1"/>
  </si>
  <si>
    <t>25回</t>
    <rPh sb="2" eb="3">
      <t>カイ</t>
    </rPh>
    <phoneticPr fontId="1"/>
  </si>
  <si>
    <t>26回</t>
    <rPh sb="2" eb="3">
      <t>カイ</t>
    </rPh>
    <phoneticPr fontId="1"/>
  </si>
  <si>
    <t>27回</t>
    <rPh sb="2" eb="3">
      <t>カイ</t>
    </rPh>
    <phoneticPr fontId="1"/>
  </si>
  <si>
    <t>28回</t>
    <rPh sb="2" eb="3">
      <t>カイ</t>
    </rPh>
    <phoneticPr fontId="1"/>
  </si>
  <si>
    <t>29回</t>
    <rPh sb="2" eb="3">
      <t>カイ</t>
    </rPh>
    <phoneticPr fontId="1"/>
  </si>
  <si>
    <t>30回</t>
    <rPh sb="2" eb="3">
      <t>カイ</t>
    </rPh>
    <phoneticPr fontId="1"/>
  </si>
  <si>
    <t>31回</t>
    <rPh sb="2" eb="3">
      <t>カイ</t>
    </rPh>
    <phoneticPr fontId="1"/>
  </si>
  <si>
    <t>32回</t>
    <rPh sb="2" eb="3">
      <t>カイ</t>
    </rPh>
    <phoneticPr fontId="1"/>
  </si>
  <si>
    <t>33回</t>
    <rPh sb="2" eb="3">
      <t>カイ</t>
    </rPh>
    <phoneticPr fontId="1"/>
  </si>
  <si>
    <t>34回</t>
    <rPh sb="2" eb="3">
      <t>カイ</t>
    </rPh>
    <phoneticPr fontId="1"/>
  </si>
  <si>
    <t>35回</t>
    <rPh sb="2" eb="3">
      <t>カイ</t>
    </rPh>
    <phoneticPr fontId="1"/>
  </si>
  <si>
    <t>36回</t>
    <rPh sb="2" eb="3">
      <t>カイ</t>
    </rPh>
    <phoneticPr fontId="1"/>
  </si>
  <si>
    <t>37回</t>
    <rPh sb="2" eb="3">
      <t>カイ</t>
    </rPh>
    <phoneticPr fontId="1"/>
  </si>
  <si>
    <t>38回</t>
    <rPh sb="2" eb="3">
      <t>カイ</t>
    </rPh>
    <phoneticPr fontId="1"/>
  </si>
  <si>
    <t>39回</t>
    <rPh sb="2" eb="3">
      <t>カイ</t>
    </rPh>
    <phoneticPr fontId="1"/>
  </si>
  <si>
    <t>40回</t>
    <rPh sb="2" eb="3">
      <t>カイ</t>
    </rPh>
    <phoneticPr fontId="1"/>
  </si>
  <si>
    <t>41回</t>
    <rPh sb="2" eb="3">
      <t>カイ</t>
    </rPh>
    <phoneticPr fontId="1"/>
  </si>
  <si>
    <t>42回</t>
    <rPh sb="2" eb="3">
      <t>カイ</t>
    </rPh>
    <phoneticPr fontId="1"/>
  </si>
  <si>
    <t>43回</t>
    <rPh sb="2" eb="3">
      <t>カイ</t>
    </rPh>
    <phoneticPr fontId="1"/>
  </si>
  <si>
    <t>44回</t>
    <rPh sb="2" eb="3">
      <t>カイ</t>
    </rPh>
    <phoneticPr fontId="1"/>
  </si>
  <si>
    <t>45回</t>
    <rPh sb="2" eb="3">
      <t>カイ</t>
    </rPh>
    <phoneticPr fontId="1"/>
  </si>
  <si>
    <t>46回</t>
    <rPh sb="2" eb="3">
      <t>カイ</t>
    </rPh>
    <phoneticPr fontId="1"/>
  </si>
  <si>
    <t>47回</t>
    <rPh sb="2" eb="3">
      <t>カイ</t>
    </rPh>
    <phoneticPr fontId="1"/>
  </si>
  <si>
    <t>48回</t>
    <rPh sb="2" eb="3">
      <t>カイ</t>
    </rPh>
    <phoneticPr fontId="1"/>
  </si>
  <si>
    <t>49回</t>
    <rPh sb="2" eb="3">
      <t>カイ</t>
    </rPh>
    <phoneticPr fontId="1"/>
  </si>
  <si>
    <t>50回</t>
    <rPh sb="2" eb="3">
      <t>カイ</t>
    </rPh>
    <phoneticPr fontId="1"/>
  </si>
  <si>
    <t>51回</t>
    <rPh sb="2" eb="3">
      <t>カイ</t>
    </rPh>
    <phoneticPr fontId="1"/>
  </si>
  <si>
    <t>52回</t>
    <rPh sb="2" eb="3">
      <t>カイ</t>
    </rPh>
    <phoneticPr fontId="1"/>
  </si>
  <si>
    <t>53回</t>
    <rPh sb="2" eb="3">
      <t>カイ</t>
    </rPh>
    <phoneticPr fontId="1"/>
  </si>
  <si>
    <t>54回</t>
    <rPh sb="2" eb="3">
      <t>カイ</t>
    </rPh>
    <phoneticPr fontId="1"/>
  </si>
  <si>
    <t>55回</t>
    <rPh sb="2" eb="3">
      <t>カイ</t>
    </rPh>
    <phoneticPr fontId="1"/>
  </si>
  <si>
    <t>56回</t>
    <rPh sb="2" eb="3">
      <t>カイ</t>
    </rPh>
    <phoneticPr fontId="1"/>
  </si>
  <si>
    <t>57回</t>
    <rPh sb="2" eb="3">
      <t>カイ</t>
    </rPh>
    <phoneticPr fontId="1"/>
  </si>
  <si>
    <t>58回</t>
    <rPh sb="2" eb="3">
      <t>カイ</t>
    </rPh>
    <phoneticPr fontId="1"/>
  </si>
  <si>
    <t>59回</t>
    <rPh sb="2" eb="3">
      <t>カイ</t>
    </rPh>
    <phoneticPr fontId="1"/>
  </si>
  <si>
    <t>60回</t>
    <rPh sb="2" eb="3">
      <t>カイ</t>
    </rPh>
    <phoneticPr fontId="1"/>
  </si>
  <si>
    <t>61回</t>
    <rPh sb="2" eb="3">
      <t>カイ</t>
    </rPh>
    <phoneticPr fontId="1"/>
  </si>
  <si>
    <t>62回</t>
    <rPh sb="2" eb="3">
      <t>カイ</t>
    </rPh>
    <phoneticPr fontId="1"/>
  </si>
  <si>
    <t>63回</t>
    <rPh sb="2" eb="3">
      <t>カイ</t>
    </rPh>
    <phoneticPr fontId="1"/>
  </si>
  <si>
    <t>64回</t>
    <rPh sb="2" eb="3">
      <t>カイ</t>
    </rPh>
    <phoneticPr fontId="1"/>
  </si>
  <si>
    <t>65回</t>
    <rPh sb="2" eb="3">
      <t>カイ</t>
    </rPh>
    <phoneticPr fontId="1"/>
  </si>
  <si>
    <t>66回</t>
    <rPh sb="2" eb="3">
      <t>カイ</t>
    </rPh>
    <phoneticPr fontId="1"/>
  </si>
  <si>
    <t>67回</t>
    <rPh sb="2" eb="3">
      <t>カイ</t>
    </rPh>
    <phoneticPr fontId="1"/>
  </si>
  <si>
    <t>68回</t>
    <rPh sb="2" eb="3">
      <t>カイ</t>
    </rPh>
    <phoneticPr fontId="1"/>
  </si>
  <si>
    <t>69回</t>
    <rPh sb="2" eb="3">
      <t>カイ</t>
    </rPh>
    <phoneticPr fontId="1"/>
  </si>
  <si>
    <t>70回</t>
    <rPh sb="2" eb="3">
      <t>カイ</t>
    </rPh>
    <phoneticPr fontId="1"/>
  </si>
  <si>
    <t>71回</t>
    <rPh sb="2" eb="3">
      <t>カイ</t>
    </rPh>
    <phoneticPr fontId="1"/>
  </si>
  <si>
    <t>72回</t>
    <rPh sb="2" eb="3">
      <t>カイ</t>
    </rPh>
    <phoneticPr fontId="1"/>
  </si>
  <si>
    <t>73回</t>
    <rPh sb="2" eb="3">
      <t>カイ</t>
    </rPh>
    <phoneticPr fontId="1"/>
  </si>
  <si>
    <t>74回</t>
    <rPh sb="2" eb="3">
      <t>カイ</t>
    </rPh>
    <phoneticPr fontId="1"/>
  </si>
  <si>
    <t>75回</t>
    <rPh sb="2" eb="3">
      <t>カイ</t>
    </rPh>
    <phoneticPr fontId="1"/>
  </si>
  <si>
    <t>76回</t>
    <rPh sb="2" eb="3">
      <t>カイ</t>
    </rPh>
    <phoneticPr fontId="1"/>
  </si>
  <si>
    <t>77回</t>
    <rPh sb="2" eb="3">
      <t>カイ</t>
    </rPh>
    <phoneticPr fontId="1"/>
  </si>
  <si>
    <t>78回</t>
    <rPh sb="2" eb="3">
      <t>カイ</t>
    </rPh>
    <phoneticPr fontId="1"/>
  </si>
  <si>
    <t>79回</t>
    <rPh sb="2" eb="3">
      <t>カイ</t>
    </rPh>
    <phoneticPr fontId="1"/>
  </si>
  <si>
    <t>80回</t>
    <rPh sb="2" eb="3">
      <t>カイ</t>
    </rPh>
    <phoneticPr fontId="1"/>
  </si>
  <si>
    <t>81回</t>
    <rPh sb="2" eb="3">
      <t>カイ</t>
    </rPh>
    <phoneticPr fontId="1"/>
  </si>
  <si>
    <t>82回</t>
    <rPh sb="2" eb="3">
      <t>カイ</t>
    </rPh>
    <phoneticPr fontId="1"/>
  </si>
  <si>
    <t>83回</t>
    <rPh sb="2" eb="3">
      <t>カイ</t>
    </rPh>
    <phoneticPr fontId="1"/>
  </si>
  <si>
    <t>84回</t>
    <rPh sb="2" eb="3">
      <t>カイ</t>
    </rPh>
    <phoneticPr fontId="1"/>
  </si>
  <si>
    <t>85回</t>
    <rPh sb="2" eb="3">
      <t>カイ</t>
    </rPh>
    <phoneticPr fontId="1"/>
  </si>
  <si>
    <t>86回</t>
    <rPh sb="2" eb="3">
      <t>カイ</t>
    </rPh>
    <phoneticPr fontId="1"/>
  </si>
  <si>
    <t>87回</t>
    <rPh sb="2" eb="3">
      <t>カイ</t>
    </rPh>
    <phoneticPr fontId="1"/>
  </si>
  <si>
    <t>88回</t>
    <rPh sb="2" eb="3">
      <t>カイ</t>
    </rPh>
    <phoneticPr fontId="1"/>
  </si>
  <si>
    <t>89回</t>
    <rPh sb="2" eb="3">
      <t>カイ</t>
    </rPh>
    <phoneticPr fontId="1"/>
  </si>
  <si>
    <t>90回</t>
    <rPh sb="2" eb="3">
      <t>カイ</t>
    </rPh>
    <phoneticPr fontId="1"/>
  </si>
  <si>
    <t>91回</t>
    <rPh sb="2" eb="3">
      <t>カイ</t>
    </rPh>
    <phoneticPr fontId="1"/>
  </si>
  <si>
    <t>92回</t>
    <rPh sb="2" eb="3">
      <t>カイ</t>
    </rPh>
    <phoneticPr fontId="1"/>
  </si>
  <si>
    <t>93回</t>
    <rPh sb="2" eb="3">
      <t>カイ</t>
    </rPh>
    <phoneticPr fontId="1"/>
  </si>
  <si>
    <t>94回</t>
    <rPh sb="2" eb="3">
      <t>カイ</t>
    </rPh>
    <phoneticPr fontId="1"/>
  </si>
  <si>
    <t>95回</t>
    <rPh sb="2" eb="3">
      <t>カイ</t>
    </rPh>
    <phoneticPr fontId="1"/>
  </si>
  <si>
    <t>96回</t>
    <rPh sb="2" eb="3">
      <t>カイ</t>
    </rPh>
    <phoneticPr fontId="1"/>
  </si>
  <si>
    <t>97回</t>
    <rPh sb="2" eb="3">
      <t>カイ</t>
    </rPh>
    <phoneticPr fontId="1"/>
  </si>
  <si>
    <t>98回</t>
    <rPh sb="2" eb="3">
      <t>カイ</t>
    </rPh>
    <phoneticPr fontId="1"/>
  </si>
  <si>
    <t>99回</t>
    <rPh sb="2" eb="3">
      <t>カイ</t>
    </rPh>
    <phoneticPr fontId="1"/>
  </si>
  <si>
    <t>100回</t>
    <rPh sb="3" eb="4">
      <t>カイ</t>
    </rPh>
    <phoneticPr fontId="1"/>
  </si>
  <si>
    <t>101回</t>
    <rPh sb="3" eb="4">
      <t>カイ</t>
    </rPh>
    <phoneticPr fontId="1"/>
  </si>
  <si>
    <t>102回</t>
    <rPh sb="3" eb="4">
      <t>カイ</t>
    </rPh>
    <phoneticPr fontId="1"/>
  </si>
  <si>
    <t>103回</t>
    <rPh sb="3" eb="4">
      <t>カイ</t>
    </rPh>
    <phoneticPr fontId="1"/>
  </si>
  <si>
    <t>104回</t>
    <rPh sb="3" eb="4">
      <t>カイ</t>
    </rPh>
    <phoneticPr fontId="1"/>
  </si>
  <si>
    <t>105回</t>
    <rPh sb="3" eb="4">
      <t>カイ</t>
    </rPh>
    <phoneticPr fontId="1"/>
  </si>
  <si>
    <t>106回</t>
    <rPh sb="3" eb="4">
      <t>カイ</t>
    </rPh>
    <phoneticPr fontId="1"/>
  </si>
  <si>
    <t>107回</t>
    <rPh sb="3" eb="4">
      <t>カイ</t>
    </rPh>
    <phoneticPr fontId="1"/>
  </si>
  <si>
    <t>108回</t>
    <rPh sb="3" eb="4">
      <t>カイ</t>
    </rPh>
    <phoneticPr fontId="1"/>
  </si>
  <si>
    <t>109回</t>
    <rPh sb="3" eb="4">
      <t>カイ</t>
    </rPh>
    <phoneticPr fontId="1"/>
  </si>
  <si>
    <t>110回</t>
    <rPh sb="3" eb="4">
      <t>カイ</t>
    </rPh>
    <phoneticPr fontId="1"/>
  </si>
  <si>
    <t>111回</t>
    <rPh sb="3" eb="4">
      <t>カイ</t>
    </rPh>
    <phoneticPr fontId="1"/>
  </si>
  <si>
    <t>112回</t>
    <rPh sb="3" eb="4">
      <t>カイ</t>
    </rPh>
    <phoneticPr fontId="1"/>
  </si>
  <si>
    <t>113回</t>
    <rPh sb="3" eb="4">
      <t>カイ</t>
    </rPh>
    <phoneticPr fontId="1"/>
  </si>
  <si>
    <t>114回</t>
    <rPh sb="3" eb="4">
      <t>カイ</t>
    </rPh>
    <phoneticPr fontId="1"/>
  </si>
  <si>
    <t>115回</t>
    <rPh sb="3" eb="4">
      <t>カイ</t>
    </rPh>
    <phoneticPr fontId="1"/>
  </si>
  <si>
    <t>116回</t>
    <rPh sb="3" eb="4">
      <t>カイ</t>
    </rPh>
    <phoneticPr fontId="1"/>
  </si>
  <si>
    <t>117回</t>
    <rPh sb="3" eb="4">
      <t>カイ</t>
    </rPh>
    <phoneticPr fontId="1"/>
  </si>
  <si>
    <t>118回</t>
    <rPh sb="3" eb="4">
      <t>カイ</t>
    </rPh>
    <phoneticPr fontId="1"/>
  </si>
  <si>
    <t>119回</t>
    <rPh sb="3" eb="4">
      <t>カイ</t>
    </rPh>
    <phoneticPr fontId="1"/>
  </si>
  <si>
    <t>120回</t>
    <rPh sb="3" eb="4">
      <t>カイ</t>
    </rPh>
    <phoneticPr fontId="1"/>
  </si>
  <si>
    <t>121回</t>
    <rPh sb="3" eb="4">
      <t>カイ</t>
    </rPh>
    <phoneticPr fontId="1"/>
  </si>
  <si>
    <t>122回</t>
    <rPh sb="3" eb="4">
      <t>カイ</t>
    </rPh>
    <phoneticPr fontId="1"/>
  </si>
  <si>
    <t>123回</t>
    <rPh sb="3" eb="4">
      <t>カイ</t>
    </rPh>
    <phoneticPr fontId="1"/>
  </si>
  <si>
    <t>124回</t>
    <rPh sb="3" eb="4">
      <t>カイ</t>
    </rPh>
    <phoneticPr fontId="1"/>
  </si>
  <si>
    <t>125回</t>
    <rPh sb="3" eb="4">
      <t>カイ</t>
    </rPh>
    <phoneticPr fontId="1"/>
  </si>
  <si>
    <t>126回</t>
    <rPh sb="3" eb="4">
      <t>カイ</t>
    </rPh>
    <phoneticPr fontId="1"/>
  </si>
  <si>
    <t>127回</t>
    <rPh sb="3" eb="4">
      <t>カイ</t>
    </rPh>
    <phoneticPr fontId="1"/>
  </si>
  <si>
    <t>128回</t>
    <rPh sb="3" eb="4">
      <t>カイ</t>
    </rPh>
    <phoneticPr fontId="1"/>
  </si>
  <si>
    <t>129回</t>
    <rPh sb="3" eb="4">
      <t>カイ</t>
    </rPh>
    <phoneticPr fontId="1"/>
  </si>
  <si>
    <t>130回</t>
    <rPh sb="3" eb="4">
      <t>カイ</t>
    </rPh>
    <phoneticPr fontId="1"/>
  </si>
  <si>
    <t>131回</t>
    <rPh sb="3" eb="4">
      <t>カイ</t>
    </rPh>
    <phoneticPr fontId="1"/>
  </si>
  <si>
    <t>132回</t>
    <rPh sb="3" eb="4">
      <t>カイ</t>
    </rPh>
    <phoneticPr fontId="1"/>
  </si>
  <si>
    <t>133回</t>
    <rPh sb="3" eb="4">
      <t>カイ</t>
    </rPh>
    <phoneticPr fontId="1"/>
  </si>
  <si>
    <t>134回</t>
    <rPh sb="3" eb="4">
      <t>カイ</t>
    </rPh>
    <phoneticPr fontId="1"/>
  </si>
  <si>
    <t>135回</t>
    <rPh sb="3" eb="4">
      <t>カイ</t>
    </rPh>
    <phoneticPr fontId="1"/>
  </si>
  <si>
    <t>136回</t>
    <rPh sb="3" eb="4">
      <t>カイ</t>
    </rPh>
    <phoneticPr fontId="1"/>
  </si>
  <si>
    <t>137回</t>
    <rPh sb="3" eb="4">
      <t>カイ</t>
    </rPh>
    <phoneticPr fontId="1"/>
  </si>
  <si>
    <t>138回</t>
    <rPh sb="3" eb="4">
      <t>カイ</t>
    </rPh>
    <phoneticPr fontId="1"/>
  </si>
  <si>
    <t>139回</t>
    <rPh sb="3" eb="4">
      <t>カイ</t>
    </rPh>
    <phoneticPr fontId="1"/>
  </si>
  <si>
    <t>140回</t>
    <rPh sb="3" eb="4">
      <t>カイ</t>
    </rPh>
    <phoneticPr fontId="1"/>
  </si>
  <si>
    <t>141回</t>
    <rPh sb="3" eb="4">
      <t>カイ</t>
    </rPh>
    <phoneticPr fontId="1"/>
  </si>
  <si>
    <t>142回</t>
    <rPh sb="3" eb="4">
      <t>カイ</t>
    </rPh>
    <phoneticPr fontId="1"/>
  </si>
  <si>
    <t>143回</t>
    <rPh sb="3" eb="4">
      <t>カイ</t>
    </rPh>
    <phoneticPr fontId="1"/>
  </si>
  <si>
    <t>144回</t>
    <rPh sb="3" eb="4">
      <t>カイ</t>
    </rPh>
    <phoneticPr fontId="1"/>
  </si>
  <si>
    <t>145回</t>
    <rPh sb="3" eb="4">
      <t>カイ</t>
    </rPh>
    <phoneticPr fontId="1"/>
  </si>
  <si>
    <t>146回</t>
    <rPh sb="3" eb="4">
      <t>カイ</t>
    </rPh>
    <phoneticPr fontId="1"/>
  </si>
  <si>
    <t>147回</t>
    <rPh sb="3" eb="4">
      <t>カイ</t>
    </rPh>
    <phoneticPr fontId="1"/>
  </si>
  <si>
    <t>148回</t>
    <rPh sb="3" eb="4">
      <t>カイ</t>
    </rPh>
    <phoneticPr fontId="1"/>
  </si>
  <si>
    <t>149回</t>
    <rPh sb="3" eb="4">
      <t>カイ</t>
    </rPh>
    <phoneticPr fontId="1"/>
  </si>
  <si>
    <t>150回</t>
    <rPh sb="3" eb="4">
      <t>カイ</t>
    </rPh>
    <phoneticPr fontId="1"/>
  </si>
  <si>
    <t>西日本学生陸上競技対校選手権大会</t>
    <rPh sb="0" eb="1">
      <t>ニシ</t>
    </rPh>
    <rPh sb="1" eb="3">
      <t>ニホン</t>
    </rPh>
    <rPh sb="3" eb="5">
      <t>ガクセイ</t>
    </rPh>
    <rPh sb="5" eb="7">
      <t>リクジョウ</t>
    </rPh>
    <rPh sb="7" eb="9">
      <t>キョウギ</t>
    </rPh>
    <rPh sb="9" eb="11">
      <t>タイコウ</t>
    </rPh>
    <rPh sb="11" eb="14">
      <t>センシュケン</t>
    </rPh>
    <rPh sb="14" eb="16">
      <t>タイカイ</t>
    </rPh>
    <phoneticPr fontId="1"/>
  </si>
  <si>
    <t>監督名　ﾌﾘｶﾞﾅ</t>
    <rPh sb="0" eb="2">
      <t>カントク</t>
    </rPh>
    <rPh sb="2" eb="3">
      <t>メイ</t>
    </rPh>
    <phoneticPr fontId="1"/>
  </si>
  <si>
    <t>冠名</t>
    <rPh sb="0" eb="1">
      <t>カンムリ</t>
    </rPh>
    <rPh sb="1" eb="2">
      <t>メイ</t>
    </rPh>
    <phoneticPr fontId="1"/>
  </si>
  <si>
    <t>DB</t>
    <phoneticPr fontId="1"/>
  </si>
  <si>
    <t>OP5000m</t>
    <phoneticPr fontId="1"/>
  </si>
  <si>
    <t>011001</t>
    <phoneticPr fontId="1"/>
  </si>
  <si>
    <t>OP棒高跳</t>
    <rPh sb="2" eb="5">
      <t>ボウタカト</t>
    </rPh>
    <phoneticPr fontId="1"/>
  </si>
  <si>
    <t>072001</t>
    <phoneticPr fontId="1"/>
  </si>
  <si>
    <t>三重県</t>
  </si>
  <si>
    <t>OP砲丸投</t>
    <rPh sb="2" eb="4">
      <t>ホウガン</t>
    </rPh>
    <rPh sb="4" eb="5">
      <t>ナ</t>
    </rPh>
    <phoneticPr fontId="1"/>
  </si>
  <si>
    <t>084001</t>
    <phoneticPr fontId="1"/>
  </si>
  <si>
    <t>OP円盤投</t>
    <rPh sb="2" eb="4">
      <t>エンバン</t>
    </rPh>
    <rPh sb="4" eb="5">
      <t>ナ</t>
    </rPh>
    <phoneticPr fontId="1"/>
  </si>
  <si>
    <t>088001</t>
    <phoneticPr fontId="1"/>
  </si>
  <si>
    <t>OPハンマー投</t>
    <rPh sb="6" eb="7">
      <t>ナ</t>
    </rPh>
    <phoneticPr fontId="1"/>
  </si>
  <si>
    <t>094001</t>
    <phoneticPr fontId="1"/>
  </si>
  <si>
    <t>OPやり投</t>
    <rPh sb="4" eb="5">
      <t>ナ</t>
    </rPh>
    <phoneticPr fontId="1"/>
  </si>
  <si>
    <t>093001</t>
    <phoneticPr fontId="1"/>
  </si>
  <si>
    <t>長野県</t>
  </si>
  <si>
    <t>青森県</t>
  </si>
  <si>
    <t>福井県</t>
  </si>
  <si>
    <t>日本学生陸上競技個人選手権</t>
    <rPh sb="0" eb="2">
      <t>ニホン</t>
    </rPh>
    <rPh sb="2" eb="4">
      <t>ガクセイ</t>
    </rPh>
    <rPh sb="4" eb="6">
      <t>リクジョウ</t>
    </rPh>
    <rPh sb="6" eb="8">
      <t>キョウギ</t>
    </rPh>
    <rPh sb="8" eb="10">
      <t>コジン</t>
    </rPh>
    <rPh sb="10" eb="13">
      <t>センシュケン</t>
    </rPh>
    <phoneticPr fontId="1"/>
  </si>
  <si>
    <t>大会名設定</t>
    <rPh sb="0" eb="2">
      <t>タイカイ</t>
    </rPh>
    <rPh sb="2" eb="3">
      <t>メイ</t>
    </rPh>
    <rPh sb="3" eb="5">
      <t>セッテイ</t>
    </rPh>
    <phoneticPr fontId="1"/>
  </si>
  <si>
    <t>愛知学院大学</t>
  </si>
  <si>
    <t>愛知教育大学</t>
  </si>
  <si>
    <t>愛知県立大学</t>
  </si>
  <si>
    <t>愛知工業大学</t>
  </si>
  <si>
    <t>愛知淑徳大学</t>
  </si>
  <si>
    <t>愛知東邦大学</t>
  </si>
  <si>
    <t>岐阜大学</t>
  </si>
  <si>
    <t>岐阜経済大学</t>
  </si>
  <si>
    <t>岐阜工業高等専門学校</t>
  </si>
  <si>
    <t>岐阜聖徳学園大学</t>
  </si>
  <si>
    <t>岐阜薬科大学</t>
  </si>
  <si>
    <t>近畿大学工業高等専門学校</t>
  </si>
  <si>
    <t>皇學館大学</t>
  </si>
  <si>
    <t>至学館大学</t>
  </si>
  <si>
    <t>静岡大学</t>
  </si>
  <si>
    <t>静岡産業大学</t>
  </si>
  <si>
    <t>椙山女学園大学</t>
  </si>
  <si>
    <t>鈴鹿工業高等専門学校</t>
  </si>
  <si>
    <t>大同大学</t>
  </si>
  <si>
    <t>中京大学</t>
  </si>
  <si>
    <t>中京学院大学</t>
  </si>
  <si>
    <t>中部大学</t>
  </si>
  <si>
    <t>中部学院大学</t>
  </si>
  <si>
    <t>東海学園大学</t>
  </si>
  <si>
    <t>豊田工業高等専門学校</t>
  </si>
  <si>
    <t>豊橋技術科学大学</t>
  </si>
  <si>
    <t>名古屋大学</t>
  </si>
  <si>
    <t>名古屋学院大学</t>
  </si>
  <si>
    <t>名古屋工業大学</t>
  </si>
  <si>
    <t>名古屋市立大学</t>
  </si>
  <si>
    <t>南山大学</t>
  </si>
  <si>
    <t>日本福祉大学</t>
  </si>
  <si>
    <t>浜松医科大学</t>
  </si>
  <si>
    <t>藤田保健衛生大学</t>
  </si>
  <si>
    <t>三重大学</t>
  </si>
  <si>
    <t>名城大学</t>
  </si>
  <si>
    <t>愛知大学</t>
  </si>
  <si>
    <t>愛知医科大学</t>
  </si>
  <si>
    <t>金城学院大学</t>
  </si>
  <si>
    <t>静岡県立大学</t>
  </si>
  <si>
    <t>常葉大学</t>
  </si>
  <si>
    <t>大学名</t>
    <rPh sb="0" eb="3">
      <t>ダイガクメイ</t>
    </rPh>
    <phoneticPr fontId="1"/>
  </si>
  <si>
    <t>ｶﾅ</t>
    <phoneticPr fontId="1"/>
  </si>
  <si>
    <t>大学コード</t>
    <rPh sb="0" eb="2">
      <t>ダイガク</t>
    </rPh>
    <phoneticPr fontId="1"/>
  </si>
  <si>
    <t>略称</t>
    <rPh sb="0" eb="2">
      <t>リャクショウ</t>
    </rPh>
    <phoneticPr fontId="1"/>
  </si>
  <si>
    <t>通しNo.</t>
    <rPh sb="0" eb="1">
      <t>トオ</t>
    </rPh>
    <phoneticPr fontId="1"/>
  </si>
  <si>
    <t>5-</t>
  </si>
  <si>
    <t>期日</t>
    <rPh sb="0" eb="2">
      <t>キジツ</t>
    </rPh>
    <phoneticPr fontId="1"/>
  </si>
  <si>
    <t>登録選手</t>
    <rPh sb="0" eb="2">
      <t>トウロク</t>
    </rPh>
    <rPh sb="2" eb="4">
      <t>センシュ</t>
    </rPh>
    <phoneticPr fontId="1"/>
  </si>
  <si>
    <t>名前</t>
    <rPh sb="0" eb="2">
      <t>ナマエ</t>
    </rPh>
    <phoneticPr fontId="1"/>
  </si>
  <si>
    <t>登録陸協</t>
    <rPh sb="0" eb="2">
      <t>トウロク</t>
    </rPh>
    <rPh sb="2" eb="3">
      <t>リク</t>
    </rPh>
    <rPh sb="3" eb="4">
      <t>キョウ</t>
    </rPh>
    <phoneticPr fontId="1"/>
  </si>
  <si>
    <t>※備考：</t>
    <rPh sb="1" eb="3">
      <t>ビコウ</t>
    </rPh>
    <phoneticPr fontId="1"/>
  </si>
  <si>
    <t>No.</t>
    <phoneticPr fontId="1"/>
  </si>
  <si>
    <t>DB</t>
    <phoneticPr fontId="1"/>
  </si>
  <si>
    <t>ﾌﾘｶﾞﾅ</t>
    <phoneticPr fontId="1"/>
  </si>
  <si>
    <t>ﾌﾘｶﾞﾅ</t>
    <phoneticPr fontId="1"/>
  </si>
  <si>
    <t>N1</t>
    <phoneticPr fontId="1"/>
  </si>
  <si>
    <t>N2</t>
    <phoneticPr fontId="1"/>
  </si>
  <si>
    <t>TM</t>
    <phoneticPr fontId="1"/>
  </si>
  <si>
    <t>S1</t>
    <phoneticPr fontId="1"/>
  </si>
  <si>
    <t>S2</t>
    <phoneticPr fontId="1"/>
  </si>
  <si>
    <t>S3</t>
    <phoneticPr fontId="1"/>
  </si>
  <si>
    <t>S4</t>
    <phoneticPr fontId="1"/>
  </si>
  <si>
    <t>S5</t>
    <phoneticPr fontId="1"/>
  </si>
  <si>
    <t>S6</t>
    <phoneticPr fontId="1"/>
  </si>
  <si>
    <t>通し番号</t>
    <rPh sb="0" eb="1">
      <t>トオ</t>
    </rPh>
    <rPh sb="2" eb="4">
      <t>バンゴウ</t>
    </rPh>
    <phoneticPr fontId="1"/>
  </si>
  <si>
    <t>男子4×100mR</t>
    <rPh sb="0" eb="2">
      <t>ダンシ</t>
    </rPh>
    <phoneticPr fontId="1"/>
  </si>
  <si>
    <t>No.1</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</si>
  <si>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</si>
  <si>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</si>
  <si>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</si>
  <si>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</si>
  <si>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</si>
  <si>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</si>
  <si>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</si>
  <si>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</si>
  <si>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</si>
  <si>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No.11</t>
    <phoneticPr fontId="1"/>
  </si>
  <si>
    <t>No.12</t>
    <phoneticPr fontId="1"/>
  </si>
  <si>
    <t>No.13</t>
    <phoneticPr fontId="1"/>
  </si>
  <si>
    <t>No.15</t>
    <phoneticPr fontId="1"/>
  </si>
  <si>
    <t>No.16</t>
    <phoneticPr fontId="1"/>
  </si>
  <si>
    <t>No.17</t>
    <phoneticPr fontId="1"/>
  </si>
  <si>
    <t>No.18</t>
    <phoneticPr fontId="1"/>
  </si>
  <si>
    <t>No.19</t>
    <phoneticPr fontId="1"/>
  </si>
  <si>
    <t>No.20</t>
    <phoneticPr fontId="1"/>
  </si>
  <si>
    <t>所属マスター</t>
    <rPh sb="0" eb="2">
      <t>ショゾク</t>
    </rPh>
    <phoneticPr fontId="1"/>
  </si>
  <si>
    <t>N3</t>
    <phoneticPr fontId="1"/>
  </si>
  <si>
    <t>KC</t>
    <phoneticPr fontId="1"/>
  </si>
  <si>
    <t>区分</t>
    <rPh sb="0" eb="2">
      <t>クブン</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</si>
  <si>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</si>
  <si>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</si>
  <si>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</si>
  <si>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</si>
  <si>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</si>
  <si>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</si>
  <si>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</si>
  <si>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</si>
  <si>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</si>
  <si>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</si>
  <si>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</si>
  <si>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</si>
  <si>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</si>
  <si>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</si>
  <si>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</si>
  <si>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</si>
  <si>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</si>
  <si>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</si>
  <si>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</si>
  <si>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</si>
  <si>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No.14</t>
    <phoneticPr fontId="1"/>
  </si>
  <si>
    <t>男子4×400mR</t>
    <rPh sb="0" eb="2">
      <t>ダンシ</t>
    </rPh>
    <phoneticPr fontId="1"/>
  </si>
  <si>
    <t>女子4×100mR</t>
    <rPh sb="0" eb="2">
      <t>ジョシ</t>
    </rPh>
    <phoneticPr fontId="1"/>
  </si>
  <si>
    <t>5-</t>
    <phoneticPr fontId="1"/>
  </si>
  <si>
    <t>女子4×400mR</t>
    <phoneticPr fontId="1"/>
  </si>
  <si>
    <t>(明細)</t>
    <rPh sb="1" eb="3">
      <t>メイサイ</t>
    </rPh>
    <phoneticPr fontId="1"/>
  </si>
  <si>
    <t>男子</t>
    <rPh sb="0" eb="2">
      <t>ダンシ</t>
    </rPh>
    <phoneticPr fontId="1"/>
  </si>
  <si>
    <t>×</t>
    <phoneticPr fontId="1"/>
  </si>
  <si>
    <t>リレー</t>
    <phoneticPr fontId="1"/>
  </si>
  <si>
    <t>×</t>
    <phoneticPr fontId="1"/>
  </si>
  <si>
    <t>小計</t>
    <rPh sb="0" eb="2">
      <t>ショウケイ</t>
    </rPh>
    <phoneticPr fontId="1"/>
  </si>
  <si>
    <t>女子</t>
    <rPh sb="0" eb="2">
      <t>ジョシ</t>
    </rPh>
    <phoneticPr fontId="1"/>
  </si>
  <si>
    <t>×</t>
    <phoneticPr fontId="1"/>
  </si>
  <si>
    <t>合計</t>
    <rPh sb="0" eb="2">
      <t>ゴウケイ</t>
    </rPh>
    <phoneticPr fontId="1"/>
  </si>
  <si>
    <t>振込先</t>
    <rPh sb="0" eb="2">
      <t>フリコミ</t>
    </rPh>
    <rPh sb="2" eb="3">
      <t>サキ</t>
    </rPh>
    <phoneticPr fontId="1"/>
  </si>
  <si>
    <t>個人種目</t>
    <rPh sb="0" eb="2">
      <t>コジン</t>
    </rPh>
    <rPh sb="2" eb="4">
      <t>シュモク</t>
    </rPh>
    <phoneticPr fontId="1"/>
  </si>
  <si>
    <t>広告補助金</t>
    <rPh sb="0" eb="2">
      <t>コウコク</t>
    </rPh>
    <rPh sb="2" eb="5">
      <t>ホジョキン</t>
    </rPh>
    <phoneticPr fontId="1"/>
  </si>
  <si>
    <t>東海大学東海</t>
  </si>
  <si>
    <t>愛知大</t>
  </si>
  <si>
    <t>愛知医科大</t>
  </si>
  <si>
    <t>愛知学院大</t>
  </si>
  <si>
    <t>愛知教育大</t>
  </si>
  <si>
    <t>愛知県立大</t>
  </si>
  <si>
    <t>愛知工業大</t>
  </si>
  <si>
    <t>愛知淑徳大</t>
  </si>
  <si>
    <t>愛知東邦大</t>
  </si>
  <si>
    <t>岐阜大</t>
  </si>
  <si>
    <t>岐阜経済大</t>
  </si>
  <si>
    <t>岐阜高専</t>
  </si>
  <si>
    <t>岐阜薬科大</t>
  </si>
  <si>
    <t>近大高専</t>
  </si>
  <si>
    <t>金城学院大</t>
  </si>
  <si>
    <t>皇學館大</t>
  </si>
  <si>
    <t>至学館大</t>
  </si>
  <si>
    <t>静岡大</t>
  </si>
  <si>
    <t>静岡県立大</t>
  </si>
  <si>
    <t>静岡産業大</t>
  </si>
  <si>
    <t>椙山女学園大</t>
  </si>
  <si>
    <t>鈴鹿高専</t>
  </si>
  <si>
    <t>大同大</t>
  </si>
  <si>
    <t>中京大</t>
  </si>
  <si>
    <t>中京学院大</t>
  </si>
  <si>
    <t>中部大</t>
  </si>
  <si>
    <t>中部学院大</t>
  </si>
  <si>
    <t>東海大東海</t>
  </si>
  <si>
    <t>常葉大</t>
  </si>
  <si>
    <t>豊田高専</t>
  </si>
  <si>
    <t>豊橋技科大</t>
  </si>
  <si>
    <t>名古屋大</t>
  </si>
  <si>
    <t>名古屋学院大</t>
  </si>
  <si>
    <t>名古屋工業大</t>
  </si>
  <si>
    <t>名古屋市立大</t>
  </si>
  <si>
    <t>南山大</t>
  </si>
  <si>
    <t>日本福祉大</t>
  </si>
  <si>
    <t>浜松医科大</t>
  </si>
  <si>
    <t>三重大</t>
  </si>
  <si>
    <t>名城大</t>
  </si>
  <si>
    <t>必要</t>
    <rPh sb="0" eb="2">
      <t>ヒツヨウ</t>
    </rPh>
    <phoneticPr fontId="1"/>
  </si>
  <si>
    <t>不必要</t>
    <rPh sb="0" eb="3">
      <t>フヒツヨウ</t>
    </rPh>
    <phoneticPr fontId="1"/>
  </si>
  <si>
    <t>実人数</t>
    <rPh sb="0" eb="1">
      <t>ジツ</t>
    </rPh>
    <rPh sb="1" eb="3">
      <t>ニンズウ</t>
    </rPh>
    <phoneticPr fontId="1"/>
  </si>
  <si>
    <t>岐阜県</t>
  </si>
  <si>
    <t>富山県</t>
  </si>
  <si>
    <t>山形県</t>
  </si>
  <si>
    <t>千葉県</t>
  </si>
  <si>
    <t>加藤　桃佳</t>
  </si>
  <si>
    <t>ｶﾄｳ ﾓﾓｶ</t>
  </si>
  <si>
    <t>ﾅｶﾑﾗ ｱﾔｶ</t>
  </si>
  <si>
    <t>ｽｽﾞｷ ﾕｳｶ</t>
  </si>
  <si>
    <t>吉川　侑希</t>
  </si>
  <si>
    <t>ﾖｼｶﾜ ﾕｳｷ</t>
  </si>
  <si>
    <t>北野　有紀</t>
  </si>
  <si>
    <t>ｷﾀﾉ ﾕｳｷ</t>
  </si>
  <si>
    <t>大松　由季</t>
  </si>
  <si>
    <t>ｵｵﾏﾂ ﾕｷ</t>
  </si>
  <si>
    <t>小林　紗矢香</t>
  </si>
  <si>
    <t>ｺﾊﾞﾔｼ ｻﾔｶ</t>
  </si>
  <si>
    <t>早瀬　名那</t>
  </si>
  <si>
    <t>ﾊﾔｾ ﾅﾅ</t>
  </si>
  <si>
    <t>佐分利　真由</t>
  </si>
  <si>
    <t>ｻﾌﾞﾘ ﾏﾕ</t>
  </si>
  <si>
    <t>後藤　千穂</t>
  </si>
  <si>
    <t>ｺﾞﾄｳ ﾁﾎ</t>
  </si>
  <si>
    <t>福永　夏澄</t>
  </si>
  <si>
    <t>ﾌｸﾅｶﾞ ｶｽﾐ</t>
  </si>
  <si>
    <t>小笠原　香苗</t>
  </si>
  <si>
    <t>ｵｶﾞｻﾜﾗ ｶﾅｴ</t>
  </si>
  <si>
    <t>服部　綾実</t>
  </si>
  <si>
    <t>ﾊｯﾄﾘ ｱﾔﾐ</t>
  </si>
  <si>
    <t>山田　みのり</t>
  </si>
  <si>
    <t>ﾔﾏﾀﾞ ﾐﾉﾘ</t>
  </si>
  <si>
    <t>青木　和</t>
  </si>
  <si>
    <t>ｱｵｷ ﾉﾄﾞｶ</t>
  </si>
  <si>
    <t>玉城　かんな</t>
  </si>
  <si>
    <t>ﾀﾏｷ ｶﾝﾅ</t>
  </si>
  <si>
    <t>松浦　佳南</t>
  </si>
  <si>
    <t>ﾏﾂｳﾗ ｶﾅ</t>
  </si>
  <si>
    <t>深水　梨保</t>
  </si>
  <si>
    <t>和田　菜摘</t>
  </si>
  <si>
    <t>村上　純香</t>
  </si>
  <si>
    <t>ﾑﾗｶﾐ ｷﾖｶ</t>
  </si>
  <si>
    <t>清水　冴枝</t>
  </si>
  <si>
    <t>ｼﾐｽﾞ ｻｴ</t>
  </si>
  <si>
    <t>遠藤　詩歩</t>
  </si>
  <si>
    <t>ｴﾝﾄﾞｳ ｼﾎ</t>
  </si>
  <si>
    <t>佐藤　朋子</t>
  </si>
  <si>
    <t>ｻﾄｳ ﾄﾓｺ</t>
  </si>
  <si>
    <t>十河　百</t>
  </si>
  <si>
    <t>ｿｺﾞｳ ﾓﾓ</t>
  </si>
  <si>
    <t>安田　汀</t>
  </si>
  <si>
    <t>ﾔｽﾀﾞ ﾅｷﾞｻ</t>
  </si>
  <si>
    <t>坂　実咲</t>
  </si>
  <si>
    <t>ｻｶ ﾐｻｷ</t>
  </si>
  <si>
    <t>山添　玲央菜</t>
  </si>
  <si>
    <t>ﾔﾏｿﾞｴ ﾚｵﾅ</t>
  </si>
  <si>
    <t>朝日　美帆</t>
  </si>
  <si>
    <t>ｱｻﾋ ﾐﾎ</t>
  </si>
  <si>
    <t>ｵｵｸﾗ ｲｵﾘ</t>
  </si>
  <si>
    <t>楠　英恵</t>
  </si>
  <si>
    <t>ｸｽﾉｷ ﾊﾅｴ</t>
  </si>
  <si>
    <t>竹内　朱里</t>
  </si>
  <si>
    <t>ﾀｹｳﾁ ｱｶﾘ</t>
  </si>
  <si>
    <t>舘林　都美</t>
  </si>
  <si>
    <t>ﾀﾃﾊﾞﾔｼ ｲｸﾐ</t>
  </si>
  <si>
    <t>夏目　沙奈</t>
  </si>
  <si>
    <t>ﾅﾂﾒ ｻﾅ</t>
  </si>
  <si>
    <t>藤原　涼花</t>
  </si>
  <si>
    <t>ﾌｼﾞﾜﾗ ｽｽﾞｶ</t>
  </si>
  <si>
    <t>槇田　恵</t>
  </si>
  <si>
    <t>ﾏｷﾀ ﾒｸﾞﾐ</t>
  </si>
  <si>
    <t>水野　杏香</t>
  </si>
  <si>
    <t>ﾐｽﾞﾉ ｷｮｳｶ</t>
  </si>
  <si>
    <t>渡辺　優衣</t>
  </si>
  <si>
    <t>ﾜﾀﾅﾍﾞ ﾕｲ</t>
  </si>
  <si>
    <t>寺阪　祐紀</t>
  </si>
  <si>
    <t>ﾃﾗｻｶ ﾕｷ</t>
  </si>
  <si>
    <t>今泉　友里</t>
  </si>
  <si>
    <t>ｲﾏｲｽﾞﾐ ﾕﾘ</t>
  </si>
  <si>
    <t>古澤　彩果</t>
  </si>
  <si>
    <t>ﾌﾙｻﾞﾜ ｱﾔｶ</t>
  </si>
  <si>
    <t>水谷　百花</t>
  </si>
  <si>
    <t>ﾐｽﾞﾀﾆ ﾓﾓｶ</t>
  </si>
  <si>
    <t>石原　里紗</t>
  </si>
  <si>
    <t>ｲｼﾊﾗ ﾘｻ</t>
  </si>
  <si>
    <t>梶　涼夏</t>
  </si>
  <si>
    <t>ｶｼﾞ ｽｽﾞｶ</t>
  </si>
  <si>
    <t>金井　葵</t>
  </si>
  <si>
    <t>ｶﾅｲ ｱｵｲ</t>
  </si>
  <si>
    <t>佐藤　愛</t>
  </si>
  <si>
    <t>ｻﾄｳ ｱｲ</t>
  </si>
  <si>
    <t>牧　亜香里</t>
  </si>
  <si>
    <t>ﾏｷ ｱｶﾘ</t>
  </si>
  <si>
    <t>齊木　杏祐華</t>
  </si>
  <si>
    <t>ｻｲｷ ｱﾕｶ</t>
  </si>
  <si>
    <t>ｻｶｷﾊﾞﾗ ﾐｻ</t>
  </si>
  <si>
    <t>園田　世玲奈</t>
  </si>
  <si>
    <t>ｿﾉﾀﾞ ｾﾚﾅ</t>
  </si>
  <si>
    <t>大久保　祥子</t>
  </si>
  <si>
    <t>ｵｵｸﾎﾞ ｼｮｳｺ</t>
  </si>
  <si>
    <t>所　杏子</t>
  </si>
  <si>
    <t>ﾄｺﾛ ｷｮｳｺ</t>
  </si>
  <si>
    <t>伊藤　優希</t>
  </si>
  <si>
    <t>ｲﾄｳ ﾕｳｷ</t>
  </si>
  <si>
    <t>中野　恵</t>
  </si>
  <si>
    <t>ﾅｶﾉ ﾒｸﾞﾐ</t>
  </si>
  <si>
    <t>ﾀｶﾓﾘ ﾎﾅﾐ</t>
  </si>
  <si>
    <t>渡辺　亜美</t>
  </si>
  <si>
    <t>ﾜﾀﾅﾍﾞ ｱﾐ</t>
  </si>
  <si>
    <t>中島　亜衣</t>
  </si>
  <si>
    <t>ﾅｶｼﾏ ｱｲ</t>
  </si>
  <si>
    <t>中村　彩花</t>
  </si>
  <si>
    <t>五島　汐梨</t>
  </si>
  <si>
    <t>ｺﾞｼﾏ ｼｵﾘ</t>
  </si>
  <si>
    <t>木村　夏佳</t>
  </si>
  <si>
    <t>ｷﾑﾗ ﾅﾂｶ</t>
  </si>
  <si>
    <t>内山　はるな</t>
  </si>
  <si>
    <t>ｳﾁﾔﾏ ﾊﾙﾅ</t>
  </si>
  <si>
    <t>松永　茉里香</t>
  </si>
  <si>
    <t>ﾏﾂﾅｶﾞ ﾏﾘｶ</t>
  </si>
  <si>
    <t>水野　萌果</t>
  </si>
  <si>
    <t>ﾐｽﾞﾉ ﾓｶ</t>
  </si>
  <si>
    <t>那須野　実穂</t>
  </si>
  <si>
    <t>ﾅｽﾉ ﾐﾎ</t>
  </si>
  <si>
    <t>安藤　もも</t>
  </si>
  <si>
    <t>ｱﾝﾄﾞｳ ﾓﾓ</t>
  </si>
  <si>
    <t>ｲﾜｶﾜ ﾅﾅﾎ</t>
  </si>
  <si>
    <t>金子　春菜</t>
  </si>
  <si>
    <t>ｶﾈｺ ﾊﾙﾅ</t>
  </si>
  <si>
    <t>島田　菜央</t>
  </si>
  <si>
    <t>ｼﾏﾀﾞ ﾅｵ</t>
  </si>
  <si>
    <t>白井　真美</t>
  </si>
  <si>
    <t>ｼﾗｲ ﾏﾐ</t>
  </si>
  <si>
    <t>浅野　紗弥香</t>
  </si>
  <si>
    <t>ｱｻﾉ ｻﾔｶ</t>
  </si>
  <si>
    <t>伊藤　南侑</t>
  </si>
  <si>
    <t>ｲﾄｳ ﾅﾕ</t>
  </si>
  <si>
    <t>勝田　萌</t>
  </si>
  <si>
    <t>ｶﾂﾀﾞ ﾓｴ</t>
  </si>
  <si>
    <t>森田　冴香</t>
  </si>
  <si>
    <t>ﾓﾘﾀ ｻｴｶ</t>
  </si>
  <si>
    <t>林本　夢乃</t>
  </si>
  <si>
    <t>ﾊﾔｼﾓﾄ ﾕﾒﾉ</t>
  </si>
  <si>
    <t>柏原　彩乃</t>
  </si>
  <si>
    <t>ｶｼﾜﾊﾞﾗ ｱﾔﾉ</t>
  </si>
  <si>
    <t>中村　麻美</t>
  </si>
  <si>
    <t>ﾅｶﾑﾗ ｱｻﾐ</t>
  </si>
  <si>
    <t>名波　早百合</t>
  </si>
  <si>
    <t>ﾅﾅﾐ ｻﾕﾘ</t>
  </si>
  <si>
    <t>横井　美恵</t>
  </si>
  <si>
    <t>ﾖｺｲ ﾖｼｴ</t>
  </si>
  <si>
    <t>岩渕　史奈</t>
  </si>
  <si>
    <t>ｲﾜﾌﾞﾁ ﾌﾐﾅ</t>
  </si>
  <si>
    <t>山﨑　幸音</t>
  </si>
  <si>
    <t>ﾔﾏｻｷ ﾕｷﾈ</t>
  </si>
  <si>
    <t>水島　恵</t>
  </si>
  <si>
    <t>ﾐｽﾞｼﾏ ﾒｸﾞﾐ</t>
  </si>
  <si>
    <t>山田　祥穂</t>
  </si>
  <si>
    <t>ﾔﾏﾀﾞ ｻﾁﾎ</t>
  </si>
  <si>
    <t>倉田　明奈</t>
  </si>
  <si>
    <t>ｸﾗﾀ ｱｷﾅ</t>
  </si>
  <si>
    <t>長井　彩夏</t>
  </si>
  <si>
    <t>ﾅｶﾞｲ ｱﾔｶ</t>
  </si>
  <si>
    <t>西尾　美早紀</t>
  </si>
  <si>
    <t>ﾆｼｵ ﾐｻｷ</t>
  </si>
  <si>
    <t>ｳﾒﾀﾆ ｻﾖ</t>
  </si>
  <si>
    <t>長谷川　真帆</t>
  </si>
  <si>
    <t>ﾊｾｶﾞﾜ ﾏﾎ</t>
  </si>
  <si>
    <t>日比野　有依</t>
  </si>
  <si>
    <t>ﾋﾋﾞﾉ ﾕｲ</t>
  </si>
  <si>
    <t>豊田　文音</t>
  </si>
  <si>
    <t>ﾄﾖﾀﾞ ｱﾔﾈ</t>
  </si>
  <si>
    <t>八戸　美朱</t>
  </si>
  <si>
    <t>ﾔｴ ﾐｱｶ</t>
  </si>
  <si>
    <t>田中　里歩</t>
  </si>
  <si>
    <t>ﾀﾅｶ ﾘﾎ</t>
  </si>
  <si>
    <t>久保田　千尋</t>
  </si>
  <si>
    <t>ｸﾎﾞﾀ ﾁﾋﾛ</t>
  </si>
  <si>
    <t>葛谷　恵利</t>
  </si>
  <si>
    <t>ｸｽﾞﾔ ｴﾘ</t>
  </si>
  <si>
    <t>林　祐子</t>
  </si>
  <si>
    <t>ﾊﾔｼ ﾕｳｺ</t>
  </si>
  <si>
    <t>山田　若奈</t>
  </si>
  <si>
    <t>ﾔﾏﾀﾞ ﾜｶﾅ</t>
  </si>
  <si>
    <t>金田　弥子</t>
  </si>
  <si>
    <t>ｶﾅﾀﾞ ﾔｺ</t>
  </si>
  <si>
    <t>中村　菜摘</t>
  </si>
  <si>
    <t>ﾅｶﾑﾗ ﾅﾂﾐ</t>
  </si>
  <si>
    <t>日比　亜紗美</t>
  </si>
  <si>
    <t>ﾋﾋﾞ ｱｻﾐ</t>
  </si>
  <si>
    <t>伊藤　優</t>
  </si>
  <si>
    <t>ｲﾄｳ ﾕｳ</t>
  </si>
  <si>
    <t>ｵｶﾀﾞ ｹﾝﾀ</t>
  </si>
  <si>
    <t>安藤　佑馬</t>
  </si>
  <si>
    <t>ｱﾝﾄﾞｳ ﾕｳﾏ</t>
  </si>
  <si>
    <t>加藤　駿</t>
  </si>
  <si>
    <t>ｶﾄｳ ｼｭﾝ</t>
  </si>
  <si>
    <t>藤垣　諒</t>
  </si>
  <si>
    <t>ﾌｼﾞｶﾞｷ ﾘｮｳ</t>
  </si>
  <si>
    <t>ﾊﾔｶﾜ ﾄﾓｷ</t>
  </si>
  <si>
    <t>近藤　啓太</t>
  </si>
  <si>
    <t>ｺﾝﾄﾞｳ ｹｲﾀ</t>
  </si>
  <si>
    <t>伊藤　諒</t>
  </si>
  <si>
    <t>ｲﾄｳ ﾘｮｳ</t>
  </si>
  <si>
    <t>犬塚　貴久</t>
  </si>
  <si>
    <t>ｲﾇﾂﾞｶ ﾀｶﾋｻ</t>
  </si>
  <si>
    <t>曽我　直崇</t>
  </si>
  <si>
    <t>ｿｶﾞ ﾅｵﾀｶ</t>
  </si>
  <si>
    <t>江口　京弥</t>
  </si>
  <si>
    <t>ｴｸﾞﾁ ｷｮｳﾔ</t>
  </si>
  <si>
    <t>東　直樹</t>
  </si>
  <si>
    <t>ｱｽﾞﾏ ﾅｵｷ</t>
  </si>
  <si>
    <t>中山　聖</t>
  </si>
  <si>
    <t>ﾅｶﾔﾏ ﾋｼﾞﾘ</t>
  </si>
  <si>
    <t>近藤　雅哉</t>
  </si>
  <si>
    <t>ｺﾝﾄﾞｳ ﾏｻﾔ</t>
  </si>
  <si>
    <t>今徳　直輝</t>
  </si>
  <si>
    <t>ｲﾏﾄｸ ﾅｵｷ</t>
  </si>
  <si>
    <t>岡本　優樹</t>
  </si>
  <si>
    <t>ｵｶﾓﾄ ﾕｳｷ</t>
  </si>
  <si>
    <t>南部　幸裕</t>
  </si>
  <si>
    <t>ﾅﾝﾌﾞ ﾕｷﾋﾛ</t>
  </si>
  <si>
    <t>山下　徹</t>
  </si>
  <si>
    <t>ﾔﾏｼﾀ ﾄｵﾙ</t>
  </si>
  <si>
    <t>篠田　大貴</t>
  </si>
  <si>
    <t>ｼﾉﾀﾞ ﾋﾛｷ</t>
  </si>
  <si>
    <t>ｶﾜｸﾞﾁ ﾘｮｳﾀ</t>
  </si>
  <si>
    <t>ﾅｶﾑﾗ ﾌﾐﾔ</t>
  </si>
  <si>
    <t>赤松　諒一</t>
  </si>
  <si>
    <t>ｱｶﾏﾂ ﾘｮｳｲﾁ</t>
  </si>
  <si>
    <t>笹田　康弘</t>
  </si>
  <si>
    <t>ｻｻﾀﾞ ﾔｽﾋﾛ</t>
  </si>
  <si>
    <t>大谷　大介</t>
  </si>
  <si>
    <t>ｵｵﾀﾆ ﾀﾞｲｽｹ</t>
  </si>
  <si>
    <t>田中　雄也</t>
  </si>
  <si>
    <t>ﾀﾅｶ ﾕｳﾔ</t>
  </si>
  <si>
    <t>原　啓祐</t>
  </si>
  <si>
    <t>ﾊﾗ ｹｲｽｹ</t>
  </si>
  <si>
    <t>松葉　大和</t>
  </si>
  <si>
    <t>ﾏﾂﾊﾞ ﾔﾏﾄ</t>
  </si>
  <si>
    <t>土屋　大輝</t>
  </si>
  <si>
    <t>ﾂﾁﾔ ﾀﾞｲｷ</t>
  </si>
  <si>
    <t>石井　嵐</t>
  </si>
  <si>
    <t>ｲｼｲ ｱﾗｼ</t>
  </si>
  <si>
    <t>金子　雅也</t>
  </si>
  <si>
    <t>ｶﾈｺ ﾏｻﾔ</t>
  </si>
  <si>
    <t>近藤　充洋</t>
  </si>
  <si>
    <t>ｺﾝﾄﾞｳ ﾐﾂﾋﾛ</t>
  </si>
  <si>
    <t>坂﨑　功太郎</t>
  </si>
  <si>
    <t>ｻｶｻﾞｷ ｺｳﾀﾛｳ</t>
  </si>
  <si>
    <t>露口　陽平</t>
  </si>
  <si>
    <t>ﾂﾕｸﾞﾁ ﾖｳﾍｲ</t>
  </si>
  <si>
    <t>中嶋　陸</t>
  </si>
  <si>
    <t>ﾅｶｼﾞﾏ ﾘｸ</t>
  </si>
  <si>
    <t>原　秀輔</t>
  </si>
  <si>
    <t>ﾊﾗ ｼｭｳｽｹ</t>
  </si>
  <si>
    <t>割田　圭祐</t>
  </si>
  <si>
    <t>ﾜﾘﾀ ｹｲｽｹ</t>
  </si>
  <si>
    <t>川端　友也</t>
  </si>
  <si>
    <t>ｶﾜﾊﾞﾀ ﾄﾓﾔ</t>
  </si>
  <si>
    <t>榎　将太</t>
  </si>
  <si>
    <t>ｴﾉｷ ｼｮｳﾀ</t>
  </si>
  <si>
    <t>ｽｽﾞｷ ﾕｳﾀ</t>
  </si>
  <si>
    <t>中山　昂平</t>
  </si>
  <si>
    <t>ﾅｶﾔﾏ ｺｳﾍｲ</t>
  </si>
  <si>
    <t>本山　遼</t>
  </si>
  <si>
    <t>ﾓﾄﾔﾏ ﾘｮｳ</t>
  </si>
  <si>
    <t>横地　秀春</t>
  </si>
  <si>
    <t>ﾖｺﾁ ﾋﾃﾞﾊﾙ</t>
  </si>
  <si>
    <t>丹羽　祥也</t>
  </si>
  <si>
    <t>ﾆﾜ ｼｮｳﾔ</t>
  </si>
  <si>
    <t>乾　勝悟</t>
  </si>
  <si>
    <t>ｲﾇｲ ｼｮｳｺﾞ</t>
  </si>
  <si>
    <t>都築　卓馬</t>
  </si>
  <si>
    <t>ﾂﾂﾞｷ ﾀｸﾏ</t>
  </si>
  <si>
    <t>ﾐｽﾞﾉ ｼｭﾝｽｹ</t>
  </si>
  <si>
    <t>井上　茂乗</t>
  </si>
  <si>
    <t>ｲﾉｳｴ ｼｹﾞﾉﾘ</t>
  </si>
  <si>
    <t>小川　卓也</t>
  </si>
  <si>
    <t>ｵｶﾞﾜ ﾀｸﾔ</t>
  </si>
  <si>
    <t>中村　瑛</t>
  </si>
  <si>
    <t>ﾅｶﾑﾗ ｱｷﾗ</t>
  </si>
  <si>
    <t>高橋　宏介</t>
  </si>
  <si>
    <t>ﾀｶﾊｼ ｺｳｽｹ</t>
  </si>
  <si>
    <t>河辺　悦太郎</t>
  </si>
  <si>
    <t>ｶﾜﾍﾞ ｴﾂﾀﾛｳ</t>
  </si>
  <si>
    <t>西田　亮也</t>
  </si>
  <si>
    <t>ﾆｼﾀﾞ ﾘｮｳﾔ</t>
  </si>
  <si>
    <t>池亀　透</t>
  </si>
  <si>
    <t>ｲｹｶﾞﾒ ﾄｵﾙ</t>
  </si>
  <si>
    <t>國司　寛人</t>
  </si>
  <si>
    <t>ｸﾆｼ ﾋﾛﾄ</t>
  </si>
  <si>
    <t>上寺　啓太</t>
  </si>
  <si>
    <t>ｳｴﾃﾞﾗ ｹｲﾀ</t>
  </si>
  <si>
    <t>岸田　裕也</t>
  </si>
  <si>
    <t>ｷｼﾀﾞ ﾕｳﾔ</t>
  </si>
  <si>
    <t>西尾　文吾</t>
  </si>
  <si>
    <t>ﾆｼｵ ﾌﾞﾝｺﾞ</t>
  </si>
  <si>
    <t>藤原　昌平</t>
  </si>
  <si>
    <t>ﾌｼﾞﾜﾗ ｼｮｳﾍｲ</t>
  </si>
  <si>
    <t>降籏　賢人</t>
  </si>
  <si>
    <t>ﾌﾙﾊﾀ ｹﾝﾄ</t>
  </si>
  <si>
    <t>岩瀬　累</t>
  </si>
  <si>
    <t>ｲﾜｾ ﾙｲ</t>
  </si>
  <si>
    <t>ｳｴﾉ ｶｽﾞｷ</t>
  </si>
  <si>
    <t>小田　将矢</t>
  </si>
  <si>
    <t>ｵﾀﾞ ﾏｻﾔ</t>
  </si>
  <si>
    <t>砂原　健汰</t>
  </si>
  <si>
    <t>ｽﾅﾊﾗ ｹﾝﾀ</t>
  </si>
  <si>
    <t>千葉　俊季</t>
  </si>
  <si>
    <t>ﾁﾊﾞ ﾄｼｷ</t>
  </si>
  <si>
    <t>角田　涼</t>
  </si>
  <si>
    <t>ﾂﾉﾀﾞ ﾘｮｳ</t>
  </si>
  <si>
    <t>手石　雅人</t>
  </si>
  <si>
    <t>ﾃｲｼ ﾏｻﾄ</t>
  </si>
  <si>
    <t>松永　幸大</t>
  </si>
  <si>
    <t>ﾏﾂﾅｶﾞ ﾕｷﾋﾛ</t>
  </si>
  <si>
    <t>山之内　丈</t>
  </si>
  <si>
    <t>ﾔﾏﾉｳﾁ ｼﾞｮｳ</t>
  </si>
  <si>
    <t>伊藤　裕也</t>
  </si>
  <si>
    <t>ｲﾄｳ ﾕｳﾔ</t>
  </si>
  <si>
    <t>ﾜﾀﾅﾍﾞ ﾀｸﾔ</t>
  </si>
  <si>
    <t>保坂　翔也</t>
  </si>
  <si>
    <t>ﾎｻｶ ｼｮｳﾔ</t>
  </si>
  <si>
    <t>比嘉　大悟</t>
  </si>
  <si>
    <t>ﾋｶﾞ ﾀﾞｲｺﾞ</t>
  </si>
  <si>
    <t>飯田　悠介</t>
  </si>
  <si>
    <t>ｲｲﾀﾞ ﾕｳｽｹ</t>
  </si>
  <si>
    <t>國吉　祥汰</t>
  </si>
  <si>
    <t>ｸﾆﾖｼ ｼｮｳﾀ</t>
  </si>
  <si>
    <t>石井　宏和</t>
  </si>
  <si>
    <t>ｲｼｲ ﾋﾛｶｽﾞ</t>
  </si>
  <si>
    <t>高橋　周治</t>
  </si>
  <si>
    <t>ﾀｶﾊｼ ｼｭｳｼﾞ</t>
  </si>
  <si>
    <t>中村　謙斗</t>
  </si>
  <si>
    <t>ﾅｶﾑﾗ ｹﾝﾄ</t>
  </si>
  <si>
    <t>石倉　南斗</t>
  </si>
  <si>
    <t>ｲｼｸﾗ ﾐﾅﾄ</t>
  </si>
  <si>
    <t>石野　竜成</t>
  </si>
  <si>
    <t>ｲｼﾉ ﾘｭｳｾｲ</t>
  </si>
  <si>
    <t>ｲﾀｶ ﾘｮｳｽｹ</t>
  </si>
  <si>
    <t>井上　雄斗</t>
  </si>
  <si>
    <t>ｲﾉｳｴ ﾕｳﾄ</t>
  </si>
  <si>
    <t>内久保　貴人</t>
  </si>
  <si>
    <t>ｳﾁｸﾎﾞ ﾀｶﾄ</t>
  </si>
  <si>
    <t>遠藤　航</t>
  </si>
  <si>
    <t>ｴﾝﾄﾞｳ ﾜﾀﾙ</t>
  </si>
  <si>
    <t>大栗　光源</t>
  </si>
  <si>
    <t>ｵｵｸﾞﾘ ﾃﾙﾓﾄ</t>
  </si>
  <si>
    <t>小田　直弥</t>
  </si>
  <si>
    <t>ｵﾀﾞ ﾅｵﾔ</t>
  </si>
  <si>
    <t>鎌土　翼</t>
  </si>
  <si>
    <t>ｶﾏﾂﾁ ﾂﾊﾞｻ</t>
  </si>
  <si>
    <t>嘉陽　涼馬</t>
  </si>
  <si>
    <t>ｶﾖｳ ﾘｮｳﾏ</t>
  </si>
  <si>
    <t>川上　翔平</t>
  </si>
  <si>
    <t>ｶﾜｶﾐ ｼｮｳﾍｲ</t>
  </si>
  <si>
    <t>川満　健太</t>
  </si>
  <si>
    <t>ｶﾜﾐﾂ ｹﾝﾀ</t>
  </si>
  <si>
    <t>菅　桂太朗</t>
  </si>
  <si>
    <t>ｶﾝ ｹｲﾀﾛｳ</t>
  </si>
  <si>
    <t>宜名眞　清悟</t>
  </si>
  <si>
    <t>ｷﾞﾅﾏ ｾｲｺﾞ</t>
  </si>
  <si>
    <t>鈴木　良太</t>
  </si>
  <si>
    <t>ｽｽﾞｷ ﾘｮｳﾀ</t>
  </si>
  <si>
    <t>関根　愁矢</t>
  </si>
  <si>
    <t>ｾｷﾈ ｼｭｳﾔ</t>
  </si>
  <si>
    <t>平良　耕陽</t>
  </si>
  <si>
    <t>ﾀｲﾗ ｺｳﾖｳ</t>
  </si>
  <si>
    <t>田口　雄太郎</t>
  </si>
  <si>
    <t>ﾀｸﾞﾁ ﾕｳﾀﾛｳ</t>
  </si>
  <si>
    <t>武隈　泰貴</t>
  </si>
  <si>
    <t>ﾀｹｸﾏ ﾀｲｷ</t>
  </si>
  <si>
    <t>当真　大智</t>
  </si>
  <si>
    <t>ﾄｳﾏ ﾀﾞｲﾁ</t>
  </si>
  <si>
    <t>永尾　直哉</t>
  </si>
  <si>
    <t>ﾅｶﾞｵ ﾅｵﾔ</t>
  </si>
  <si>
    <t>細江　勇吾</t>
  </si>
  <si>
    <t>ﾎｿｴ ﾕｳｺﾞ</t>
  </si>
  <si>
    <t>本田　大勝</t>
  </si>
  <si>
    <t>ﾎﾝﾀﾞ ﾀﾞｲｶﾂ</t>
  </si>
  <si>
    <t>松宮　慎友</t>
  </si>
  <si>
    <t>ﾏﾂﾐﾔ ﾁｶﾄﾓ</t>
  </si>
  <si>
    <t>水谷　友治</t>
  </si>
  <si>
    <t>ﾐｽﾞﾀﾆ ﾕｳｼﾞ</t>
  </si>
  <si>
    <t>水野　佑哉</t>
  </si>
  <si>
    <t>ﾐｽﾞﾉ ﾕｳﾔ</t>
  </si>
  <si>
    <t>山内　大輝</t>
  </si>
  <si>
    <t>ﾔﾏｳﾁ ﾀｲｷ</t>
  </si>
  <si>
    <t>山根　大貴</t>
  </si>
  <si>
    <t>ﾔﾏﾈ ﾀﾞｲｷ</t>
  </si>
  <si>
    <t>乾　颯人</t>
  </si>
  <si>
    <t>ｲﾇｲ ﾊﾔﾄ</t>
  </si>
  <si>
    <t>荊木　佑介</t>
  </si>
  <si>
    <t>ｲﾊﾞﾗｷ ﾕｳｽｹ</t>
  </si>
  <si>
    <t>江口　観世</t>
  </si>
  <si>
    <t>ｴｸﾞﾁ ｱｷﾖ</t>
  </si>
  <si>
    <t>上村　一真</t>
  </si>
  <si>
    <t>ｶﾐﾑﾗ ｶｽﾞﾏ</t>
  </si>
  <si>
    <t>中谷　寛汰</t>
  </si>
  <si>
    <t>ﾅｶﾔ ｶﾝﾀ</t>
  </si>
  <si>
    <t>中谷　僚汰</t>
  </si>
  <si>
    <t>ﾅｶﾔ ﾘｮｳﾀ</t>
  </si>
  <si>
    <t>丹羽　良彰</t>
  </si>
  <si>
    <t>ﾆﾜ ﾖｼｱｷ</t>
  </si>
  <si>
    <t>松村　知哉</t>
  </si>
  <si>
    <t>ﾏﾂﾑﾗ ﾄﾓﾔ</t>
  </si>
  <si>
    <t>山下　大地</t>
  </si>
  <si>
    <t>ﾔﾏｼﾀ ﾀﾞｲﾁ</t>
  </si>
  <si>
    <t>池田　悠城</t>
  </si>
  <si>
    <t>ｲｹﾀﾞ ﾕｳｷ</t>
  </si>
  <si>
    <t>石川　憲幸</t>
  </si>
  <si>
    <t>ｲｼｶﾜ ﾉﾘﾕｷ</t>
  </si>
  <si>
    <t>岩野　祐希</t>
  </si>
  <si>
    <t>ｲﾜﾉ ﾕｳｷ</t>
  </si>
  <si>
    <t>及川　優輝</t>
  </si>
  <si>
    <t>ｵｲｶﾜ ﾕｳｷ</t>
  </si>
  <si>
    <t>纐纈　健太郎</t>
  </si>
  <si>
    <t>ｺｳｹﾂ ｹﾝﾀﾛｳ</t>
  </si>
  <si>
    <t>立川　裕太</t>
  </si>
  <si>
    <t>ﾀﾁｶﾜ ﾕｳﾀ</t>
  </si>
  <si>
    <t>辻尾　直史</t>
  </si>
  <si>
    <t>ﾂｼﾞｵ ﾅｵﾌﾐ</t>
  </si>
  <si>
    <t>中村　郁羽</t>
  </si>
  <si>
    <t>ﾅｶﾑﾗ ｲｸﾊﾞ</t>
  </si>
  <si>
    <t>安部　友涼</t>
  </si>
  <si>
    <t>ｱﾍﾞ ﾕｳｽｹ</t>
  </si>
  <si>
    <t>石山　歩</t>
  </si>
  <si>
    <t>ｲｼﾔﾏ ｱﾕﾑ</t>
  </si>
  <si>
    <t>伊藤　元貴</t>
  </si>
  <si>
    <t>ｲﾄｳ ﾓﾄｷ</t>
  </si>
  <si>
    <t>内村　颯太</t>
  </si>
  <si>
    <t>ｳﾁﾑﾗ ｿｳﾀ</t>
  </si>
  <si>
    <t>ｳﾗｲ ﾘｮｳｼﾞ</t>
  </si>
  <si>
    <t>織田　海斗</t>
  </si>
  <si>
    <t>ｵﾘﾀ ｶｲﾄ</t>
  </si>
  <si>
    <t>古旗　崇裕</t>
  </si>
  <si>
    <t>ｺﾊﾞﾀ ﾀｶﾋﾛ</t>
  </si>
  <si>
    <t>ﾀｶﾊｼ ｺｳﾀﾞｲ</t>
  </si>
  <si>
    <t>谷口　祥太郎</t>
  </si>
  <si>
    <t>ﾀﾆｸﾞﾁ ｼｮｳﾀﾛｳ</t>
  </si>
  <si>
    <t>寺島　航汰</t>
  </si>
  <si>
    <t>ﾃﾗｼﾏ ｺｳﾀ</t>
  </si>
  <si>
    <t>福澤　弘樹</t>
  </si>
  <si>
    <t>ﾌｸｻﾞﾜ ﾋﾛｷ</t>
  </si>
  <si>
    <t>藤原　俊也</t>
  </si>
  <si>
    <t>ﾌｼﾞﾜﾗ ｼｭﾝﾔ</t>
  </si>
  <si>
    <t>松橋　亮太</t>
  </si>
  <si>
    <t>ﾏﾂﾊｼ ﾘｮｳﾀ</t>
  </si>
  <si>
    <t>水谷　來</t>
  </si>
  <si>
    <t>ﾐｽﾞﾀﾆ ﾗｲ</t>
  </si>
  <si>
    <t>渡邊　麻仁</t>
  </si>
  <si>
    <t>ﾜﾀﾅﾍﾞ ｱｻﾄ</t>
  </si>
  <si>
    <t>浅岡　駿佑</t>
  </si>
  <si>
    <t>ｱｻｵｶ ｼｭﾝｽｹ</t>
  </si>
  <si>
    <t>池田　樹生</t>
  </si>
  <si>
    <t>ｲｹﾀﾞ ﾐｷｵ</t>
  </si>
  <si>
    <t>遠藤　侑汰</t>
  </si>
  <si>
    <t>ｴﾝﾄﾞｳ ﾕｳﾀ</t>
  </si>
  <si>
    <t>川西　良典</t>
  </si>
  <si>
    <t>ｶﾜﾆｼ ﾘｮｳｽｹ</t>
  </si>
  <si>
    <t>清遠　隆介</t>
  </si>
  <si>
    <t>ｷﾖﾄｳ ﾘｭｳｽｹ</t>
  </si>
  <si>
    <t>黒木　省悟</t>
  </si>
  <si>
    <t>ｸﾛｷﾞ ｼｮｳｺﾞ</t>
  </si>
  <si>
    <t>髙松　知史</t>
  </si>
  <si>
    <t>ﾀｶﾏﾂ ｻﾄｼ</t>
  </si>
  <si>
    <t>中山　滉一</t>
  </si>
  <si>
    <t>ﾅｶﾔﾏ ｺｳｲﾁ</t>
  </si>
  <si>
    <t>早川　匠海</t>
  </si>
  <si>
    <t>ﾊﾔｶﾜ ﾀｸﾐ</t>
  </si>
  <si>
    <t>東浦　貫太</t>
  </si>
  <si>
    <t>ﾋｶﾞｼｳﾗ ｶﾝﾀ</t>
  </si>
  <si>
    <t>水野　照太</t>
  </si>
  <si>
    <t>ﾐｽﾞﾉ ｼｮｳﾀ</t>
  </si>
  <si>
    <t>森山　大成</t>
  </si>
  <si>
    <t>ﾓﾘﾔﾏ ﾀｲｾｲ</t>
  </si>
  <si>
    <t>矢橋　寛明</t>
  </si>
  <si>
    <t>ﾔﾊﾞｼ ﾋﾛｱｷ</t>
  </si>
  <si>
    <t>山﨑　巧巳</t>
  </si>
  <si>
    <t>ﾔﾏｻｷ ﾀｸﾐ</t>
  </si>
  <si>
    <t>米村　竜星</t>
  </si>
  <si>
    <t>ﾖﾈﾑﾗ ﾘｭｳｾｲ</t>
  </si>
  <si>
    <t>河野　凌太</t>
  </si>
  <si>
    <t>ｶﾜﾉ ﾘｮｳﾀ</t>
  </si>
  <si>
    <t>岡村　幸哉</t>
  </si>
  <si>
    <t>ｵｶﾑﾗ ﾕｷﾔ</t>
  </si>
  <si>
    <t>倉川　鷹斗</t>
  </si>
  <si>
    <t>ｸﾗｶﾜ ﾀｶﾄ</t>
  </si>
  <si>
    <t>岡田　直也</t>
  </si>
  <si>
    <t>ｵｶﾀﾞ ﾅｵﾔ</t>
  </si>
  <si>
    <t>蛭子屋　雄一</t>
  </si>
  <si>
    <t>ｴﾋﾞｽﾔ ﾕｳｲﾁ</t>
  </si>
  <si>
    <t>市川　稜基</t>
  </si>
  <si>
    <t>ｲﾁｶﾜ ｲﾂﾞｷ</t>
  </si>
  <si>
    <t>岡田　賢太</t>
  </si>
  <si>
    <t>加藤　真生</t>
  </si>
  <si>
    <t>ｶﾄｳ ﾏｵ</t>
  </si>
  <si>
    <t>ｷﾉｼﾀ ﾋﾛｷ</t>
  </si>
  <si>
    <t>鈴木　隆斗</t>
  </si>
  <si>
    <t>ｽｽﾞｷ ﾀｶﾄ</t>
  </si>
  <si>
    <t>三輪　徳秀</t>
  </si>
  <si>
    <t>ﾐﾜ ﾉﾘﾋﾃﾞ</t>
  </si>
  <si>
    <t>朝井　瞭</t>
  </si>
  <si>
    <t>ｱｻｲ ﾘｮｳ</t>
  </si>
  <si>
    <t>大道　卓也</t>
  </si>
  <si>
    <t>ｵｵﾐﾁ ﾀｸﾔ</t>
  </si>
  <si>
    <t>磯部　貴之</t>
  </si>
  <si>
    <t>ｲｿﾍﾞ ﾀｶﾕｷ</t>
  </si>
  <si>
    <t>稲垣　慎一</t>
  </si>
  <si>
    <t>ｲﾅｶﾞｷ ｼﾝｲﾁ</t>
  </si>
  <si>
    <t>中村　亮太</t>
  </si>
  <si>
    <t>ﾅｶﾑﾗ ﾘｮｳﾀ</t>
  </si>
  <si>
    <t>細澤　幸輝</t>
  </si>
  <si>
    <t>ﾎｿｻﾞﾜ ｺｳｷ</t>
  </si>
  <si>
    <t>今枝　慎一郎</t>
  </si>
  <si>
    <t>ｲﾏｴﾀﾞ ｼﾝｲﾁﾛｳ</t>
  </si>
  <si>
    <t>日置　佑輔</t>
  </si>
  <si>
    <t>ﾋｵｷ ﾕｳｽｹ</t>
  </si>
  <si>
    <t>ﾀｶﾊｼ ﾕｳｷ</t>
  </si>
  <si>
    <t>浜島　裕亮</t>
  </si>
  <si>
    <t>ﾊﾏｼﾞﾏ ﾕｳｽｹ</t>
  </si>
  <si>
    <t>吉田　遥樹</t>
  </si>
  <si>
    <t>ﾖｼﾀﾞ ﾊﾙｷ</t>
  </si>
  <si>
    <t>太田　敦</t>
  </si>
  <si>
    <t>ｵｵﾀ ｱﾂｼ</t>
  </si>
  <si>
    <t>長坂　顕澄</t>
  </si>
  <si>
    <t>ﾅｶﾞｻｶ ｱｷｽﾐ</t>
  </si>
  <si>
    <t>堀川　貴哉</t>
  </si>
  <si>
    <t>ﾎﾘｶﾜ ﾀｶﾔ</t>
  </si>
  <si>
    <t>金田　綾大</t>
  </si>
  <si>
    <t>ｶﾈﾀﾞ ﾘｮｳﾀ</t>
  </si>
  <si>
    <t>朱　佐木</t>
  </si>
  <si>
    <t>ｼｭ ｻｷ</t>
  </si>
  <si>
    <t>花木　建貴</t>
  </si>
  <si>
    <t>ﾊﾅｷ ﾀﾂｷ</t>
  </si>
  <si>
    <t>才戸　雄貴</t>
  </si>
  <si>
    <t>ｻｲﾄﾞ ﾕｳｷ</t>
  </si>
  <si>
    <t>森内　泰洋</t>
  </si>
  <si>
    <t>ﾓﾘｳﾁ ﾔｽﾋﾛ</t>
  </si>
  <si>
    <t>是永　達哉</t>
  </si>
  <si>
    <t>ｺﾚﾅｶﾞ ﾀﾂﾔ</t>
  </si>
  <si>
    <t>近藤　将崇</t>
  </si>
  <si>
    <t>ｺﾝﾄﾞｳ ﾏｻﾀｶ</t>
  </si>
  <si>
    <t>恒川　翔</t>
  </si>
  <si>
    <t>ﾂﾈｶﾜ ｼｮｳ</t>
  </si>
  <si>
    <t>土岐　優太</t>
  </si>
  <si>
    <t>ﾄｷ ﾕｳﾀ</t>
  </si>
  <si>
    <t>山﨑　優太</t>
  </si>
  <si>
    <t>ﾔﾏｻﾞｷ ﾕｳﾀ</t>
  </si>
  <si>
    <t>山本　将平</t>
  </si>
  <si>
    <t>ﾔﾏﾓﾄ ｼｮｳﾍｲ</t>
  </si>
  <si>
    <t>後藤　慎治</t>
  </si>
  <si>
    <t>ｺﾞﾄｳ ｼﾝｼﾞ</t>
  </si>
  <si>
    <t>石松　荘樹</t>
  </si>
  <si>
    <t>ｲｼﾏﾂ ｿｳｼﾞｭ</t>
  </si>
  <si>
    <t>太田　雅文</t>
  </si>
  <si>
    <t>ｵｵﾀ ﾏｻﾌﾐ</t>
  </si>
  <si>
    <t>木村　遼太</t>
  </si>
  <si>
    <t>ｷﾑﾗ ﾘｮｳﾀ</t>
  </si>
  <si>
    <t>杉山　裕太</t>
  </si>
  <si>
    <t>ｽｷﾞﾔﾏ ﾕｳﾀ</t>
  </si>
  <si>
    <t>竹田　京輔</t>
  </si>
  <si>
    <t>ﾀｹﾀﾞ ｹｲｽｹ</t>
  </si>
  <si>
    <t>山添　琢郎</t>
  </si>
  <si>
    <t>ﾔﾏｿﾞｴ ﾀｸﾛｳ</t>
  </si>
  <si>
    <t>海沼　和孝</t>
  </si>
  <si>
    <t>ｶｲﾇﾏ ｶｽﾞﾀｶ</t>
  </si>
  <si>
    <t>神　高希</t>
  </si>
  <si>
    <t>ｼﾞﾝ ｺｳｷ</t>
  </si>
  <si>
    <t>曾我　篤暉</t>
  </si>
  <si>
    <t>ｿｶﾞ ｼｹﾞｷ</t>
  </si>
  <si>
    <t>小泉　潤</t>
  </si>
  <si>
    <t>ｺｲｽﾞﾐ ｼﾞｭﾝ</t>
  </si>
  <si>
    <t>太田　智基</t>
  </si>
  <si>
    <t>ｵｵﾀ ﾄﾓｷ</t>
  </si>
  <si>
    <t>中島　啓輔</t>
  </si>
  <si>
    <t>ﾅｶｼﾞﾏ ｹｲｽｹ</t>
  </si>
  <si>
    <t>佐久間　光平</t>
  </si>
  <si>
    <t>ｻｸﾏ ｺｳﾍｲ</t>
  </si>
  <si>
    <t>塩原　雅人</t>
  </si>
  <si>
    <t>ｼｵﾊﾗ ﾏｻﾄ</t>
  </si>
  <si>
    <t>重田　真稔</t>
  </si>
  <si>
    <t>ｼｹﾞﾀ ﾏｻﾄｼ</t>
  </si>
  <si>
    <t>ﾀｶﾔﾏ ﾀｸﾏ</t>
  </si>
  <si>
    <t>西村　一真</t>
  </si>
  <si>
    <t>ﾆｼﾑﾗ ｶｽﾞﾏ</t>
  </si>
  <si>
    <t>畑添　翔太</t>
  </si>
  <si>
    <t>ﾊﾀｿﾞｴ ｼｮｳﾀ</t>
  </si>
  <si>
    <t>円尾　翔吾</t>
  </si>
  <si>
    <t>ﾏﾙｵ ｼｮｳｺﾞ</t>
  </si>
  <si>
    <t>山澤　遼大</t>
  </si>
  <si>
    <t>ﾔﾏｻﾞﾜ ﾘｮｳﾀ</t>
  </si>
  <si>
    <t>横尾　武尊</t>
  </si>
  <si>
    <t>ﾖｺｵ ﾀｹﾙ</t>
  </si>
  <si>
    <t>若山　弘幸</t>
  </si>
  <si>
    <t>ﾜｶﾔﾏ ﾋﾛﾕｷ</t>
  </si>
  <si>
    <t>ﾀｶﾔﾅｷﾞ ｲｸﾔ</t>
  </si>
  <si>
    <t>大脇　将史</t>
  </si>
  <si>
    <t>ｵｵﾜｷ ﾏｻｼ</t>
  </si>
  <si>
    <t>長谷川　孝輔</t>
  </si>
  <si>
    <t>ﾊｾｶﾞﾜ ｺｳｽｹ</t>
  </si>
  <si>
    <t>中島　祐市</t>
  </si>
  <si>
    <t>ﾅｶｼﾏ ﾕｳｲﾁ</t>
  </si>
  <si>
    <t>稲見　英和</t>
  </si>
  <si>
    <t>ｲﾅﾐ ﾋﾃﾞｶｽﾞ</t>
  </si>
  <si>
    <t>鈴木　健弘</t>
  </si>
  <si>
    <t>ｽｽﾞｷ ﾀｹﾋﾛ</t>
  </si>
  <si>
    <t>戸叶　貴也</t>
  </si>
  <si>
    <t>ﾄｶﾉ ﾀｶﾔ</t>
  </si>
  <si>
    <t>真野　悠太郎</t>
  </si>
  <si>
    <t>ﾏﾉ ﾕｳﾀﾛｳ</t>
  </si>
  <si>
    <t>古部　大地</t>
  </si>
  <si>
    <t>ﾌﾙﾍﾞ ﾀﾞｲﾁ</t>
  </si>
  <si>
    <t>市川　航大</t>
  </si>
  <si>
    <t>ｲﾁｶﾜ ｺｳﾀﾞｲ</t>
  </si>
  <si>
    <t>北本　隼</t>
  </si>
  <si>
    <t>ｷﾀﾓﾄ ﾊﾔﾄ</t>
  </si>
  <si>
    <t>高瀬　光太</t>
  </si>
  <si>
    <t>ﾀｶｾ ｺｳﾀ</t>
  </si>
  <si>
    <t>後藤　祐貴</t>
  </si>
  <si>
    <t>ｺﾞﾄｳ ﾕｳｷ</t>
  </si>
  <si>
    <t>鵜飼　浩大</t>
  </si>
  <si>
    <t>ｳｶｲ ｺｳﾀﾞｲ</t>
  </si>
  <si>
    <t>大西　陽文</t>
  </si>
  <si>
    <t>ｵｵﾆｼ ｱｷﾌﾐ</t>
  </si>
  <si>
    <t>山本　勝也</t>
  </si>
  <si>
    <t>ﾔﾏﾓﾄ ｶﾂﾔ</t>
  </si>
  <si>
    <t>ﾔﾏﾓﾄ ﾕｳﾀ</t>
  </si>
  <si>
    <t>鈴木　遼太</t>
  </si>
  <si>
    <t>那須　広基</t>
  </si>
  <si>
    <t>ﾅｽ ﾋﾛｷ</t>
  </si>
  <si>
    <t>河邊　健人</t>
  </si>
  <si>
    <t>ｶﾜﾍﾞ ｹﾝﾄ</t>
  </si>
  <si>
    <t>佐々木　康太郎</t>
  </si>
  <si>
    <t>ｻｻｷ ｺｳﾀﾛｳ</t>
  </si>
  <si>
    <t>木附　大晴</t>
  </si>
  <si>
    <t>ｷﾂｷ ﾀｲｾｲ</t>
  </si>
  <si>
    <t>大石　紘之</t>
  </si>
  <si>
    <t>ｵｵｲｼ ﾋﾛﾕｷ</t>
  </si>
  <si>
    <t>ﾌﾅﾊｼ ﾕｳﾔ</t>
  </si>
  <si>
    <t>名倉　望</t>
  </si>
  <si>
    <t>ﾅｸﾞﾗ ﾉｿﾞﾐ</t>
  </si>
  <si>
    <t>桑原　元</t>
  </si>
  <si>
    <t>ｸﾜﾊﾗ ﾊｼﾞﾒ</t>
  </si>
  <si>
    <t>冨山　洸二郎</t>
  </si>
  <si>
    <t>ﾄﾐﾔﾏ ｺｳｼﾞﾛｳ</t>
  </si>
  <si>
    <t>近藤　拓真</t>
  </si>
  <si>
    <t>ｺﾝﾄﾞｳ ﾀｸﾏ</t>
  </si>
  <si>
    <t>出口　裕希</t>
  </si>
  <si>
    <t>ﾃﾞｸﾞﾁ ﾕｳｷ</t>
  </si>
  <si>
    <t>下地　健介</t>
  </si>
  <si>
    <t>ｼﾓｼﾞ ｹﾝｽｹ</t>
  </si>
  <si>
    <t>安藤　大成</t>
  </si>
  <si>
    <t>ｱﾝﾄﾞｳ ﾀｲｾｲ</t>
  </si>
  <si>
    <t>浅野　真弥</t>
  </si>
  <si>
    <t>ｱｻﾉ ﾏｻﾔ</t>
  </si>
  <si>
    <t>木村　颯</t>
  </si>
  <si>
    <t>ｷﾑﾗ ﾊﾔﾃ</t>
  </si>
  <si>
    <t>跡見　俊明</t>
  </si>
  <si>
    <t>ｱﾄﾐ ﾄｼｱｷ</t>
  </si>
  <si>
    <t>遠藤　聡</t>
  </si>
  <si>
    <t>ｴﾝﾄﾞｳ ｻﾄｼ</t>
  </si>
  <si>
    <t>瀬川　駿</t>
  </si>
  <si>
    <t>ｾｶﾞﾜ ｼｭﾝ</t>
  </si>
  <si>
    <t>吉川　順也</t>
  </si>
  <si>
    <t>ﾖｼｶﾜ ｼﾞｭﾝﾔ</t>
  </si>
  <si>
    <t>ﾅｶﾑﾗ ｼｭﾝｽｹ</t>
  </si>
  <si>
    <t>立山　雄大</t>
  </si>
  <si>
    <t>ﾀﾃﾔﾏ ﾕｳﾀ</t>
  </si>
  <si>
    <t>岡澤　理久</t>
  </si>
  <si>
    <t>ｵｶｻﾞﾜ ﾘｸ</t>
  </si>
  <si>
    <t>山川　惇生</t>
  </si>
  <si>
    <t>ﾔﾏｶﾜ ｱﾂｷ</t>
  </si>
  <si>
    <t>ﾂｲｷ ｱｷﾗ</t>
  </si>
  <si>
    <t>橋本　瞭</t>
  </si>
  <si>
    <t>ﾊｼﾓﾄ ﾘｮｳ</t>
  </si>
  <si>
    <t>上野　想</t>
  </si>
  <si>
    <t>ｳｴﾉ ｿｳ</t>
  </si>
  <si>
    <t>織原　海人</t>
  </si>
  <si>
    <t>ｵﾘﾊﾗ ｶｲﾄ</t>
  </si>
  <si>
    <t>新井　康介</t>
  </si>
  <si>
    <t>ｱﾗｲ ｺｳｽｹ</t>
  </si>
  <si>
    <t>鵜藤　茂仁</t>
  </si>
  <si>
    <t>ｳﾄｳ ｼｹﾞﾋﾄ</t>
  </si>
  <si>
    <t>安江　悠真</t>
  </si>
  <si>
    <t>ﾔｽｴ ﾕｳﾏ</t>
  </si>
  <si>
    <t>杉村　拓哉</t>
  </si>
  <si>
    <t>ｽｷﾞﾑﾗ ﾀｸﾔ</t>
  </si>
  <si>
    <t>宮川　新</t>
  </si>
  <si>
    <t>ﾐﾔｶﾞﾜ ｱﾗﾀ</t>
  </si>
  <si>
    <t>加藤　寛隆</t>
  </si>
  <si>
    <t>ｶﾄｳ ﾋﾛﾀｶ</t>
  </si>
  <si>
    <t>片山　陽介</t>
  </si>
  <si>
    <t>ｶﾀﾔﾏ ﾖｳｽｹ</t>
  </si>
  <si>
    <t>野末　佳成</t>
  </si>
  <si>
    <t>ﾉｽﾞｴ ﾖｼﾅﾘ</t>
  </si>
  <si>
    <t>越野　将志</t>
  </si>
  <si>
    <t>ｺｼﾉ ﾏｻｼ</t>
  </si>
  <si>
    <t>吉田　悠人</t>
  </si>
  <si>
    <t>ﾖｼﾀﾞ ﾕｳﾄ</t>
  </si>
  <si>
    <t>白石　涼太</t>
  </si>
  <si>
    <t>ｼﾗｲｼ ﾘｮｳﾀ</t>
  </si>
  <si>
    <t>仙田　拓摩</t>
  </si>
  <si>
    <t>ｾﾝﾀﾞ ﾀｸﾏ</t>
  </si>
  <si>
    <t>ﾀｶﾊｼ ｶﾂﾅﾘ</t>
  </si>
  <si>
    <t>依田　明大</t>
  </si>
  <si>
    <t>ﾖﾘﾀ ｱｷﾋﾛ</t>
  </si>
  <si>
    <t>遠藤　和也</t>
  </si>
  <si>
    <t>ｴﾝﾄﾞｳ ｶｽﾞﾔ</t>
  </si>
  <si>
    <t>曽我　晃久</t>
  </si>
  <si>
    <t>ｿｶﾞ ｱｷﾋｻ</t>
  </si>
  <si>
    <t>飯田　康平</t>
  </si>
  <si>
    <t>ｲｲﾀﾞ ｺｳﾍｲ</t>
  </si>
  <si>
    <t>一林　諒</t>
  </si>
  <si>
    <t>ｲﾁﾊﾞﾔｼ ﾘｮｳ</t>
  </si>
  <si>
    <t>岩井　宏樹</t>
  </si>
  <si>
    <t>ｲﾜｲ ﾋﾛｷ</t>
  </si>
  <si>
    <t>浮津　照也</t>
  </si>
  <si>
    <t>ｳｷﾂ ﾃﾙﾔ</t>
  </si>
  <si>
    <t>加藤　敦貴</t>
  </si>
  <si>
    <t>ｶﾄｳ ｱﾂｷ</t>
  </si>
  <si>
    <t>河上　匠</t>
  </si>
  <si>
    <t>ｶﾜｶﾐ ﾀｸﾐ</t>
  </si>
  <si>
    <t>木村　健太郎</t>
  </si>
  <si>
    <t>ｷﾑﾗ ｹﾝﾀﾛｳ</t>
  </si>
  <si>
    <t>栗林　篤</t>
  </si>
  <si>
    <t>ｸﾘﾊﾞﾔｼ ｱﾂｼ</t>
  </si>
  <si>
    <t>柴田　雄斗</t>
  </si>
  <si>
    <t>ｼﾊﾞﾀ ﾕｳﾄ</t>
  </si>
  <si>
    <t>角屋　喜基</t>
  </si>
  <si>
    <t>ｽﾐﾔ ﾖｼｷ</t>
  </si>
  <si>
    <t>竹原　佑亮</t>
  </si>
  <si>
    <t>ﾀｹﾊﾗ ﾕｳｽｹ</t>
  </si>
  <si>
    <t>中野　圭</t>
  </si>
  <si>
    <t>ﾅｶﾉ ｹｲ</t>
  </si>
  <si>
    <t>萩原　諒</t>
  </si>
  <si>
    <t>ﾊｷﾞﾜﾗ ﾘｮｳ</t>
  </si>
  <si>
    <t>山﨑　大輝</t>
  </si>
  <si>
    <t>ﾔﾏｻﾞｷ ﾀﾞｲｷ</t>
  </si>
  <si>
    <t>山中　魁人</t>
  </si>
  <si>
    <t>ﾔﾏﾅｶ ｶｲﾄ</t>
  </si>
  <si>
    <t>佐野　祐太</t>
  </si>
  <si>
    <t>ｻﾉ ﾕｳﾀ</t>
  </si>
  <si>
    <t>小澤　俊仁</t>
  </si>
  <si>
    <t>ｺｻﾞﾜ ﾄｼﾋﾄ</t>
  </si>
  <si>
    <t>森　瑛志</t>
  </si>
  <si>
    <t>ﾓﾘ ｴｲｼﾞ</t>
  </si>
  <si>
    <t>野田　多聞</t>
  </si>
  <si>
    <t>ﾉﾀﾞ ﾀﾓﾝ</t>
  </si>
  <si>
    <t>ｻｲﾄｳ ｼｭﾝ</t>
  </si>
  <si>
    <t>由川　晃大</t>
  </si>
  <si>
    <t>ﾖｼｶﾜ ｺｳﾀﾞｲ</t>
  </si>
  <si>
    <t>浪崎　駿</t>
  </si>
  <si>
    <t>ﾅﾐｻﾞｷ ｼｭﾝ</t>
  </si>
  <si>
    <t>ﾎｯﾀ ｼｮｳｷ</t>
  </si>
  <si>
    <t>大原　瑞貴</t>
  </si>
  <si>
    <t>ｵｵﾊﾗ ﾐｽﾞｷ</t>
  </si>
  <si>
    <t>茂木　篤</t>
  </si>
  <si>
    <t>ﾓｷﾞ ｱﾂｼ</t>
  </si>
  <si>
    <t>金子　瑛穂</t>
  </si>
  <si>
    <t>ｶﾈｺ ｱｷﾎ</t>
  </si>
  <si>
    <t>山下　隼人</t>
  </si>
  <si>
    <t>ﾔﾏｼﾀ ﾊﾔﾄ</t>
  </si>
  <si>
    <t>安池　和希</t>
  </si>
  <si>
    <t>ﾔｽｲｹ ｶｽﾞｷ</t>
  </si>
  <si>
    <t>林　哲生</t>
  </si>
  <si>
    <t>ﾊﾔｼ ﾃｯｾｲ</t>
  </si>
  <si>
    <t>菊川　雅</t>
  </si>
  <si>
    <t>ｷｸｶﾞﾜ ﾏｻｼ</t>
  </si>
  <si>
    <t>杉山　稀一</t>
  </si>
  <si>
    <t>ｽｷﾞﾔﾏ ｷｲﾁ</t>
  </si>
  <si>
    <t>多賀　駿介</t>
  </si>
  <si>
    <t>ﾀｶﾞ ｼｭﾝｽｹ</t>
  </si>
  <si>
    <t>長谷川　奨</t>
  </si>
  <si>
    <t>ﾊｾｶﾞﾜ ｼｮｳ</t>
  </si>
  <si>
    <t>深谷　侑生</t>
  </si>
  <si>
    <t>ﾌｶﾔ ﾕｳｷ</t>
  </si>
  <si>
    <t>斎藤　弘樹</t>
  </si>
  <si>
    <t>ｻｲﾄｳ ﾋﾛｷ</t>
  </si>
  <si>
    <t>上田　拓哉</t>
  </si>
  <si>
    <t>ｳｴﾀﾞ ﾀｸﾔ</t>
  </si>
  <si>
    <t>加藤　良輝</t>
  </si>
  <si>
    <t>ｶﾄｳ ﾖｼｷ</t>
  </si>
  <si>
    <t>熊崎　文紀</t>
  </si>
  <si>
    <t>ｸﾏｻﾞｷ ﾌﾐﾉﾘ</t>
  </si>
  <si>
    <t>藤井　直希</t>
  </si>
  <si>
    <t>ﾌｼﾞｲ ﾅｵｷ</t>
  </si>
  <si>
    <t>二見　隆亮</t>
  </si>
  <si>
    <t>ﾌﾀﾐ ﾀｶｱｷ</t>
  </si>
  <si>
    <t>松田　裕太</t>
  </si>
  <si>
    <t>ﾏﾂﾀﾞ ﾕｳﾀ</t>
  </si>
  <si>
    <t>安井　優昇</t>
  </si>
  <si>
    <t>ﾔｽｲ ﾏｻﾉﾘ</t>
  </si>
  <si>
    <t>篠田　健</t>
  </si>
  <si>
    <t>ｼﾉﾀﾞ ｹﾝ</t>
  </si>
  <si>
    <t>友添　佑哉</t>
  </si>
  <si>
    <t>ﾄﾓｿﾞｴ ﾕｳﾔ</t>
  </si>
  <si>
    <t>伊藤　陽平</t>
  </si>
  <si>
    <t>ｲﾄｳ ﾖｳﾍｲ</t>
  </si>
  <si>
    <t>那須　遼平</t>
  </si>
  <si>
    <t>ﾅｽ ﾘｮｳﾍｲ</t>
  </si>
  <si>
    <t>鳥羽商船高等専門学校</t>
  </si>
  <si>
    <t>D1</t>
  </si>
  <si>
    <t>100000831</t>
  </si>
  <si>
    <t>100000832</t>
  </si>
  <si>
    <t>100000833</t>
  </si>
  <si>
    <t>100000834</t>
  </si>
  <si>
    <t>100000835</t>
  </si>
  <si>
    <t>100000836</t>
  </si>
  <si>
    <t>100000837</t>
  </si>
  <si>
    <t>100000838</t>
  </si>
  <si>
    <t>100000839</t>
  </si>
  <si>
    <t>100000840</t>
  </si>
  <si>
    <t>100000841</t>
  </si>
  <si>
    <t>100000842</t>
  </si>
  <si>
    <t>100000843</t>
  </si>
  <si>
    <t>100000844</t>
  </si>
  <si>
    <t>100000845</t>
  </si>
  <si>
    <t>100000846</t>
  </si>
  <si>
    <t>100000847</t>
  </si>
  <si>
    <t>100000848</t>
  </si>
  <si>
    <t>100000849</t>
  </si>
  <si>
    <t>100000850</t>
  </si>
  <si>
    <t>100000851</t>
  </si>
  <si>
    <t>100000852</t>
  </si>
  <si>
    <t>100000853</t>
  </si>
  <si>
    <t>100000854</t>
  </si>
  <si>
    <t>100000855</t>
  </si>
  <si>
    <t>100000856</t>
  </si>
  <si>
    <t>100000857</t>
  </si>
  <si>
    <t>100000858</t>
  </si>
  <si>
    <t>100000859</t>
  </si>
  <si>
    <t>100000860</t>
  </si>
  <si>
    <t>100000861</t>
  </si>
  <si>
    <t>100000862</t>
  </si>
  <si>
    <t>100000863</t>
  </si>
  <si>
    <t>100000864</t>
  </si>
  <si>
    <t>100000865</t>
  </si>
  <si>
    <t>100000866</t>
  </si>
  <si>
    <t>100000867</t>
  </si>
  <si>
    <t>100000868</t>
  </si>
  <si>
    <t>100000869</t>
  </si>
  <si>
    <t>100000870</t>
  </si>
  <si>
    <t>100000871</t>
  </si>
  <si>
    <t>100000872</t>
  </si>
  <si>
    <t>100000873</t>
  </si>
  <si>
    <t>100000874</t>
  </si>
  <si>
    <t>100000875</t>
  </si>
  <si>
    <t>100000876</t>
  </si>
  <si>
    <t>100000877</t>
  </si>
  <si>
    <t>100000878</t>
  </si>
  <si>
    <t>100000879</t>
  </si>
  <si>
    <t>100000880</t>
  </si>
  <si>
    <t>100000881</t>
  </si>
  <si>
    <t>100000882</t>
  </si>
  <si>
    <t>100000883</t>
  </si>
  <si>
    <t>100000884</t>
  </si>
  <si>
    <t>100000885</t>
  </si>
  <si>
    <t>100000886</t>
  </si>
  <si>
    <t>100000887</t>
  </si>
  <si>
    <t>100000888</t>
  </si>
  <si>
    <t>100000889</t>
  </si>
  <si>
    <t>100000890</t>
  </si>
  <si>
    <t>100000891</t>
  </si>
  <si>
    <t>100000892</t>
  </si>
  <si>
    <t>100000893</t>
  </si>
  <si>
    <t>100000894</t>
  </si>
  <si>
    <t>100000895</t>
  </si>
  <si>
    <t>100000896</t>
  </si>
  <si>
    <t>100000897</t>
  </si>
  <si>
    <t>100000898</t>
  </si>
  <si>
    <t>100000899</t>
  </si>
  <si>
    <t>100000900</t>
  </si>
  <si>
    <t>100000901</t>
  </si>
  <si>
    <t>100000902</t>
  </si>
  <si>
    <t>100000903</t>
  </si>
  <si>
    <t>100000904</t>
  </si>
  <si>
    <t>100000905</t>
  </si>
  <si>
    <t>100000906</t>
  </si>
  <si>
    <t>100000907</t>
  </si>
  <si>
    <t>100000908</t>
  </si>
  <si>
    <t>100000909</t>
  </si>
  <si>
    <t>100000910</t>
  </si>
  <si>
    <t>100000911</t>
  </si>
  <si>
    <t>100000912</t>
  </si>
  <si>
    <t>100000913</t>
  </si>
  <si>
    <t>100000914</t>
  </si>
  <si>
    <t>100000915</t>
  </si>
  <si>
    <t>100000916</t>
  </si>
  <si>
    <t>100000917</t>
  </si>
  <si>
    <t>100000918</t>
  </si>
  <si>
    <t>100000919</t>
  </si>
  <si>
    <t>100000920</t>
  </si>
  <si>
    <t>100000921</t>
  </si>
  <si>
    <t>100000922</t>
  </si>
  <si>
    <t>100000923</t>
  </si>
  <si>
    <t>100000924</t>
  </si>
  <si>
    <t>100000925</t>
  </si>
  <si>
    <t>100000926</t>
  </si>
  <si>
    <t>100000927</t>
  </si>
  <si>
    <t>100000928</t>
  </si>
  <si>
    <t>100000929</t>
  </si>
  <si>
    <t>100000930</t>
  </si>
  <si>
    <t>100000931</t>
  </si>
  <si>
    <t>100000932</t>
  </si>
  <si>
    <t>100000933</t>
  </si>
  <si>
    <t>100000934</t>
  </si>
  <si>
    <t>100000935</t>
  </si>
  <si>
    <t>100000936</t>
  </si>
  <si>
    <t>100000937</t>
  </si>
  <si>
    <t>100000938</t>
  </si>
  <si>
    <t>100000939</t>
  </si>
  <si>
    <t>100000940</t>
  </si>
  <si>
    <t>100000941</t>
  </si>
  <si>
    <t>100000942</t>
  </si>
  <si>
    <t>100000943</t>
  </si>
  <si>
    <t>100000944</t>
  </si>
  <si>
    <t>100000945</t>
  </si>
  <si>
    <t>100000946</t>
  </si>
  <si>
    <t>100000947</t>
  </si>
  <si>
    <t>100000948</t>
  </si>
  <si>
    <t>100000949</t>
  </si>
  <si>
    <t>100000950</t>
  </si>
  <si>
    <t>100000951</t>
  </si>
  <si>
    <t>100000952</t>
  </si>
  <si>
    <t>100000953</t>
  </si>
  <si>
    <t>100000954</t>
  </si>
  <si>
    <t>100000955</t>
  </si>
  <si>
    <t>100000956</t>
  </si>
  <si>
    <t>100000957</t>
  </si>
  <si>
    <t>100000958</t>
  </si>
  <si>
    <t>100000959</t>
  </si>
  <si>
    <t>100000960</t>
  </si>
  <si>
    <t>100000961</t>
  </si>
  <si>
    <t>100000962</t>
  </si>
  <si>
    <t>100000963</t>
  </si>
  <si>
    <t>100000964</t>
  </si>
  <si>
    <t>100000965</t>
  </si>
  <si>
    <t>100000966</t>
  </si>
  <si>
    <t>100000967</t>
  </si>
  <si>
    <t>100000968</t>
  </si>
  <si>
    <t>100000969</t>
  </si>
  <si>
    <t>100000970</t>
  </si>
  <si>
    <t>100000971</t>
  </si>
  <si>
    <t>100000972</t>
  </si>
  <si>
    <t>100000973</t>
  </si>
  <si>
    <t>100000974</t>
  </si>
  <si>
    <t>100000975</t>
  </si>
  <si>
    <t>100000976</t>
  </si>
  <si>
    <t>100000977</t>
  </si>
  <si>
    <t>100000978</t>
  </si>
  <si>
    <t>100000979</t>
  </si>
  <si>
    <t>100000980</t>
  </si>
  <si>
    <t>100000981</t>
  </si>
  <si>
    <t>100000982</t>
  </si>
  <si>
    <t>100000983</t>
  </si>
  <si>
    <t>100000984</t>
  </si>
  <si>
    <t>100000985</t>
  </si>
  <si>
    <t>100000986</t>
  </si>
  <si>
    <t>100000987</t>
  </si>
  <si>
    <t>100000988</t>
  </si>
  <si>
    <t>100000989</t>
  </si>
  <si>
    <t>100000990</t>
  </si>
  <si>
    <t>100000991</t>
  </si>
  <si>
    <t>100000992</t>
  </si>
  <si>
    <t>100000993</t>
  </si>
  <si>
    <t>100000994</t>
  </si>
  <si>
    <t>100000995</t>
  </si>
  <si>
    <t>100000996</t>
  </si>
  <si>
    <t>100000997</t>
  </si>
  <si>
    <t>100000998</t>
  </si>
  <si>
    <t>100000999</t>
  </si>
  <si>
    <t>100001000</t>
  </si>
  <si>
    <t>100001001</t>
  </si>
  <si>
    <t>100001002</t>
  </si>
  <si>
    <t>100001003</t>
  </si>
  <si>
    <t>100001004</t>
  </si>
  <si>
    <t>100001005</t>
  </si>
  <si>
    <t>100001006</t>
  </si>
  <si>
    <t>100001007</t>
  </si>
  <si>
    <t>100001008</t>
  </si>
  <si>
    <t>100001009</t>
  </si>
  <si>
    <t>100001010</t>
  </si>
  <si>
    <t>100001011</t>
  </si>
  <si>
    <t>100001012</t>
  </si>
  <si>
    <t>100001013</t>
  </si>
  <si>
    <t>100001014</t>
  </si>
  <si>
    <t>100001015</t>
  </si>
  <si>
    <t>100001016</t>
  </si>
  <si>
    <t>100001017</t>
  </si>
  <si>
    <t>100001018</t>
  </si>
  <si>
    <t>100001019</t>
  </si>
  <si>
    <t>100001020</t>
  </si>
  <si>
    <t>100001021</t>
  </si>
  <si>
    <t>100001022</t>
  </si>
  <si>
    <t>100001023</t>
  </si>
  <si>
    <t>100001024</t>
  </si>
  <si>
    <t>100001025</t>
  </si>
  <si>
    <t>100001026</t>
  </si>
  <si>
    <t>100001027</t>
  </si>
  <si>
    <t>100001028</t>
  </si>
  <si>
    <t>100001029</t>
  </si>
  <si>
    <t>100001030</t>
  </si>
  <si>
    <t>100001031</t>
  </si>
  <si>
    <t>100001032</t>
  </si>
  <si>
    <t>100001033</t>
  </si>
  <si>
    <t>100001034</t>
  </si>
  <si>
    <t>100001035</t>
  </si>
  <si>
    <t>100001036</t>
  </si>
  <si>
    <t>100001037</t>
  </si>
  <si>
    <t>100001038</t>
  </si>
  <si>
    <t>100001039</t>
  </si>
  <si>
    <t>100001040</t>
  </si>
  <si>
    <t>100001041</t>
  </si>
  <si>
    <t>100001042</t>
  </si>
  <si>
    <t>100001043</t>
  </si>
  <si>
    <t>100001044</t>
  </si>
  <si>
    <t>100001045</t>
  </si>
  <si>
    <t>100001046</t>
  </si>
  <si>
    <t>100001047</t>
  </si>
  <si>
    <t>100001048</t>
  </si>
  <si>
    <t>100001049</t>
  </si>
  <si>
    <t>100001050</t>
  </si>
  <si>
    <t>100001051</t>
  </si>
  <si>
    <t>100001052</t>
  </si>
  <si>
    <t>100001053</t>
  </si>
  <si>
    <t>100001054</t>
  </si>
  <si>
    <t>100001055</t>
  </si>
  <si>
    <t>100001056</t>
  </si>
  <si>
    <t>100001057</t>
  </si>
  <si>
    <t>100001058</t>
  </si>
  <si>
    <t>100001059</t>
  </si>
  <si>
    <t>100001060</t>
  </si>
  <si>
    <t>100001061</t>
  </si>
  <si>
    <t>100001062</t>
  </si>
  <si>
    <t>100001063</t>
  </si>
  <si>
    <t>100001064</t>
  </si>
  <si>
    <t>100001065</t>
  </si>
  <si>
    <t>100001066</t>
  </si>
  <si>
    <t>100001067</t>
  </si>
  <si>
    <t>100001068</t>
  </si>
  <si>
    <t>100001069</t>
  </si>
  <si>
    <t>100001070</t>
  </si>
  <si>
    <t>100001071</t>
  </si>
  <si>
    <t>100001072</t>
  </si>
  <si>
    <t>100001073</t>
  </si>
  <si>
    <t>100001074</t>
  </si>
  <si>
    <t>100001075</t>
  </si>
  <si>
    <t>100001076</t>
  </si>
  <si>
    <t>100001077</t>
  </si>
  <si>
    <t>100001078</t>
  </si>
  <si>
    <t>100001079</t>
  </si>
  <si>
    <t>100001080</t>
  </si>
  <si>
    <t>100001081</t>
  </si>
  <si>
    <t>100001082</t>
  </si>
  <si>
    <t>100001083</t>
  </si>
  <si>
    <t>100001084</t>
  </si>
  <si>
    <t>100001085</t>
  </si>
  <si>
    <t>100001086</t>
  </si>
  <si>
    <t>100001087</t>
  </si>
  <si>
    <t>100001088</t>
  </si>
  <si>
    <t>100001089</t>
  </si>
  <si>
    <t>100001090</t>
  </si>
  <si>
    <t>100001091</t>
  </si>
  <si>
    <t>100001092</t>
  </si>
  <si>
    <t>100001093</t>
  </si>
  <si>
    <t>100001094</t>
  </si>
  <si>
    <t>100001095</t>
  </si>
  <si>
    <t>100001096</t>
  </si>
  <si>
    <t>100001097</t>
  </si>
  <si>
    <t>100001098</t>
  </si>
  <si>
    <t>100001099</t>
  </si>
  <si>
    <t>100001100</t>
  </si>
  <si>
    <t>100001101</t>
  </si>
  <si>
    <t>100001102</t>
  </si>
  <si>
    <t>100001103</t>
  </si>
  <si>
    <t>100001104</t>
  </si>
  <si>
    <t>100001105</t>
  </si>
  <si>
    <t>100001106</t>
  </si>
  <si>
    <t>100001107</t>
  </si>
  <si>
    <t>100001108</t>
  </si>
  <si>
    <t>100001109</t>
  </si>
  <si>
    <t>100001110</t>
  </si>
  <si>
    <t>100001111</t>
  </si>
  <si>
    <t>100001112</t>
  </si>
  <si>
    <t>100001113</t>
  </si>
  <si>
    <t>100001114</t>
  </si>
  <si>
    <t>100001115</t>
  </si>
  <si>
    <t>100001116</t>
  </si>
  <si>
    <t>100001117</t>
  </si>
  <si>
    <t>100001118</t>
  </si>
  <si>
    <t>100001119</t>
  </si>
  <si>
    <t>100001120</t>
  </si>
  <si>
    <t>100001121</t>
  </si>
  <si>
    <t>100001122</t>
  </si>
  <si>
    <t>100001123</t>
  </si>
  <si>
    <t>100001124</t>
  </si>
  <si>
    <t>100001125</t>
  </si>
  <si>
    <t>100001126</t>
  </si>
  <si>
    <t>100001127</t>
  </si>
  <si>
    <t>100001128</t>
  </si>
  <si>
    <t>100001129</t>
  </si>
  <si>
    <t>100001130</t>
  </si>
  <si>
    <t>100001131</t>
  </si>
  <si>
    <t>100001132</t>
  </si>
  <si>
    <t>100001133</t>
  </si>
  <si>
    <t>100001134</t>
  </si>
  <si>
    <t>100001135</t>
  </si>
  <si>
    <t>100001136</t>
  </si>
  <si>
    <t>100001137</t>
  </si>
  <si>
    <t>100001138</t>
  </si>
  <si>
    <t>100001139</t>
  </si>
  <si>
    <t>100001140</t>
  </si>
  <si>
    <t>100001141</t>
  </si>
  <si>
    <t>100001142</t>
  </si>
  <si>
    <t>100001143</t>
  </si>
  <si>
    <t>100001144</t>
  </si>
  <si>
    <t>100001145</t>
  </si>
  <si>
    <t>100001146</t>
  </si>
  <si>
    <t>100001147</t>
  </si>
  <si>
    <t>100001148</t>
  </si>
  <si>
    <t>100001149</t>
  </si>
  <si>
    <t>100001150</t>
  </si>
  <si>
    <t>100001151</t>
  </si>
  <si>
    <t>100001152</t>
  </si>
  <si>
    <t>100001153</t>
  </si>
  <si>
    <t>100001154</t>
  </si>
  <si>
    <t>100001155</t>
  </si>
  <si>
    <t>100001156</t>
  </si>
  <si>
    <t>100001157</t>
  </si>
  <si>
    <t>100001158</t>
  </si>
  <si>
    <t>100001159</t>
  </si>
  <si>
    <t>100001160</t>
  </si>
  <si>
    <t>100001161</t>
  </si>
  <si>
    <t>100001162</t>
  </si>
  <si>
    <t>100001163</t>
  </si>
  <si>
    <t>100001164</t>
  </si>
  <si>
    <t>100001165</t>
  </si>
  <si>
    <t>100001166</t>
  </si>
  <si>
    <t>100001167</t>
  </si>
  <si>
    <t>100001168</t>
  </si>
  <si>
    <t>100001169</t>
  </si>
  <si>
    <t>100001170</t>
  </si>
  <si>
    <t>100001171</t>
  </si>
  <si>
    <t>100001172</t>
  </si>
  <si>
    <t>100001173</t>
  </si>
  <si>
    <t>100001174</t>
  </si>
  <si>
    <t>100001175</t>
  </si>
  <si>
    <t>100001176</t>
  </si>
  <si>
    <t>100001177</t>
  </si>
  <si>
    <t>100001178</t>
  </si>
  <si>
    <t>100001179</t>
  </si>
  <si>
    <t>100001180</t>
  </si>
  <si>
    <t>100001181</t>
  </si>
  <si>
    <t>100001182</t>
  </si>
  <si>
    <t>100001183</t>
  </si>
  <si>
    <t>100001184</t>
  </si>
  <si>
    <t>100001185</t>
  </si>
  <si>
    <t>100001186</t>
  </si>
  <si>
    <t>100001187</t>
  </si>
  <si>
    <t>100001188</t>
  </si>
  <si>
    <t>100001189</t>
  </si>
  <si>
    <t>100001190</t>
  </si>
  <si>
    <t>100001191</t>
  </si>
  <si>
    <t>100001192</t>
  </si>
  <si>
    <t>100001193</t>
  </si>
  <si>
    <t>100001194</t>
  </si>
  <si>
    <t>100001195</t>
  </si>
  <si>
    <t>100001196</t>
  </si>
  <si>
    <t>100001197</t>
  </si>
  <si>
    <t>100001198</t>
  </si>
  <si>
    <t>100001199</t>
  </si>
  <si>
    <t>100001200</t>
  </si>
  <si>
    <t>100001201</t>
  </si>
  <si>
    <t>100001202</t>
  </si>
  <si>
    <t>100001203</t>
  </si>
  <si>
    <t>100001204</t>
  </si>
  <si>
    <t>100001205</t>
  </si>
  <si>
    <t>100001206</t>
  </si>
  <si>
    <t>100001207</t>
  </si>
  <si>
    <t>100001208</t>
  </si>
  <si>
    <t>100001209</t>
  </si>
  <si>
    <t>100001210</t>
  </si>
  <si>
    <t>100001211</t>
  </si>
  <si>
    <t>100001212</t>
  </si>
  <si>
    <t>100001213</t>
  </si>
  <si>
    <t>100001214</t>
  </si>
  <si>
    <t>100001215</t>
  </si>
  <si>
    <t>100001216</t>
  </si>
  <si>
    <t>100001217</t>
  </si>
  <si>
    <t>100001218</t>
  </si>
  <si>
    <t>100001219</t>
  </si>
  <si>
    <t>100001220</t>
  </si>
  <si>
    <t>100001221</t>
  </si>
  <si>
    <t>100001222</t>
  </si>
  <si>
    <t>100001223</t>
  </si>
  <si>
    <t>100001224</t>
  </si>
  <si>
    <t>100001225</t>
  </si>
  <si>
    <t>100001226</t>
  </si>
  <si>
    <t>100001227</t>
  </si>
  <si>
    <t>100001228</t>
  </si>
  <si>
    <t>100001229</t>
  </si>
  <si>
    <t>100001230</t>
  </si>
  <si>
    <t>100001231</t>
  </si>
  <si>
    <t>100001232</t>
  </si>
  <si>
    <t>100001233</t>
  </si>
  <si>
    <t>100001234</t>
  </si>
  <si>
    <t>100001235</t>
  </si>
  <si>
    <t>100001236</t>
  </si>
  <si>
    <t>100001237</t>
  </si>
  <si>
    <t>100001238</t>
  </si>
  <si>
    <t>100001239</t>
  </si>
  <si>
    <t>100001240</t>
  </si>
  <si>
    <t>100001241</t>
  </si>
  <si>
    <t>100001242</t>
  </si>
  <si>
    <t>100001243</t>
  </si>
  <si>
    <t>100001244</t>
  </si>
  <si>
    <t>100001245</t>
  </si>
  <si>
    <t>100001246</t>
  </si>
  <si>
    <t>100001247</t>
  </si>
  <si>
    <t>100001248</t>
  </si>
  <si>
    <t>100001249</t>
  </si>
  <si>
    <t>100001250</t>
  </si>
  <si>
    <t>100001251</t>
  </si>
  <si>
    <t>100001252</t>
  </si>
  <si>
    <t>100001253</t>
  </si>
  <si>
    <t>100001254</t>
  </si>
  <si>
    <t>100001255</t>
  </si>
  <si>
    <t>100001256</t>
  </si>
  <si>
    <t>100001257</t>
  </si>
  <si>
    <t>100001258</t>
  </si>
  <si>
    <t>100001259</t>
  </si>
  <si>
    <t>100001260</t>
  </si>
  <si>
    <t>100001261</t>
  </si>
  <si>
    <t>100001262</t>
  </si>
  <si>
    <t>100001263</t>
  </si>
  <si>
    <t>100001264</t>
  </si>
  <si>
    <t>100001265</t>
  </si>
  <si>
    <t>100001266</t>
  </si>
  <si>
    <t>100001267</t>
  </si>
  <si>
    <t>100001268</t>
  </si>
  <si>
    <t>100001269</t>
  </si>
  <si>
    <t>100001270</t>
  </si>
  <si>
    <t>100001271</t>
  </si>
  <si>
    <t>100001272</t>
  </si>
  <si>
    <t>100001273</t>
  </si>
  <si>
    <t>100001274</t>
  </si>
  <si>
    <t>100001275</t>
  </si>
  <si>
    <t>100001276</t>
  </si>
  <si>
    <t>100001277</t>
  </si>
  <si>
    <t>100001278</t>
  </si>
  <si>
    <t>100001279</t>
  </si>
  <si>
    <t>100001280</t>
  </si>
  <si>
    <t>100001281</t>
  </si>
  <si>
    <t>100001282</t>
  </si>
  <si>
    <t>100001283</t>
  </si>
  <si>
    <t>100001284</t>
  </si>
  <si>
    <t>100001285</t>
  </si>
  <si>
    <t>100001286</t>
  </si>
  <si>
    <t>100001287</t>
  </si>
  <si>
    <t>100001288</t>
  </si>
  <si>
    <t>100001289</t>
  </si>
  <si>
    <t>100001290</t>
  </si>
  <si>
    <t>100001291</t>
  </si>
  <si>
    <t>100001292</t>
  </si>
  <si>
    <t>100001293</t>
  </si>
  <si>
    <t>100001294</t>
  </si>
  <si>
    <t>100001295</t>
  </si>
  <si>
    <t>100001296</t>
  </si>
  <si>
    <t>100001297</t>
  </si>
  <si>
    <t>100001298</t>
  </si>
  <si>
    <t>100001299</t>
  </si>
  <si>
    <t>100001300</t>
  </si>
  <si>
    <t>100001301</t>
  </si>
  <si>
    <t>100001302</t>
  </si>
  <si>
    <t>100001303</t>
  </si>
  <si>
    <t>100001304</t>
  </si>
  <si>
    <t>100001305</t>
  </si>
  <si>
    <t>100001306</t>
  </si>
  <si>
    <t>100001307</t>
  </si>
  <si>
    <t>100001308</t>
  </si>
  <si>
    <t>100001309</t>
  </si>
  <si>
    <t>100001310</t>
  </si>
  <si>
    <t>100001311</t>
  </si>
  <si>
    <t>100001312</t>
  </si>
  <si>
    <t>100001313</t>
  </si>
  <si>
    <t>100001314</t>
  </si>
  <si>
    <t>100001315</t>
  </si>
  <si>
    <t>100001316</t>
  </si>
  <si>
    <t>100001317</t>
  </si>
  <si>
    <t>100001318</t>
  </si>
  <si>
    <t>100001319</t>
  </si>
  <si>
    <t>100001320</t>
  </si>
  <si>
    <t>100001321</t>
  </si>
  <si>
    <t>100001322</t>
  </si>
  <si>
    <t>100001323</t>
  </si>
  <si>
    <t>100001324</t>
  </si>
  <si>
    <t>100001325</t>
  </si>
  <si>
    <t>100001326</t>
  </si>
  <si>
    <t>100001327</t>
  </si>
  <si>
    <t>100001328</t>
  </si>
  <si>
    <t>100001329</t>
  </si>
  <si>
    <t>100001330</t>
  </si>
  <si>
    <t>100001331</t>
  </si>
  <si>
    <t>100001332</t>
  </si>
  <si>
    <t>100001333</t>
  </si>
  <si>
    <t>100001334</t>
  </si>
  <si>
    <t>100001335</t>
  </si>
  <si>
    <t>100001336</t>
  </si>
  <si>
    <t>100001337</t>
  </si>
  <si>
    <t>100001338</t>
  </si>
  <si>
    <t>100001339</t>
  </si>
  <si>
    <t>100001340</t>
  </si>
  <si>
    <t>100001341</t>
  </si>
  <si>
    <t>100001342</t>
  </si>
  <si>
    <t>100001343</t>
  </si>
  <si>
    <t>100001344</t>
  </si>
  <si>
    <t>100001345</t>
  </si>
  <si>
    <t>100001346</t>
  </si>
  <si>
    <t>100001347</t>
  </si>
  <si>
    <t>100001348</t>
  </si>
  <si>
    <t>100001349</t>
  </si>
  <si>
    <t>100001350</t>
  </si>
  <si>
    <t>100001351</t>
  </si>
  <si>
    <t>100001352</t>
  </si>
  <si>
    <t>100001353</t>
  </si>
  <si>
    <t>100001354</t>
  </si>
  <si>
    <t>100001355</t>
  </si>
  <si>
    <t>100001356</t>
  </si>
  <si>
    <t>100001357</t>
  </si>
  <si>
    <t>100001358</t>
  </si>
  <si>
    <t>100001359</t>
  </si>
  <si>
    <t>100001360</t>
  </si>
  <si>
    <t>100001361</t>
  </si>
  <si>
    <t>100001362</t>
  </si>
  <si>
    <t>100001363</t>
  </si>
  <si>
    <t>100001364</t>
  </si>
  <si>
    <t>100001365</t>
  </si>
  <si>
    <t>100001366</t>
  </si>
  <si>
    <t>100001367</t>
  </si>
  <si>
    <t>100001368</t>
  </si>
  <si>
    <t>100001369</t>
  </si>
  <si>
    <t>100001370</t>
  </si>
  <si>
    <t>100001371</t>
  </si>
  <si>
    <t>100001372</t>
  </si>
  <si>
    <t>100001373</t>
  </si>
  <si>
    <t>100001374</t>
  </si>
  <si>
    <t>100001375</t>
  </si>
  <si>
    <t>100001376</t>
  </si>
  <si>
    <t>100001377</t>
  </si>
  <si>
    <t>100001378</t>
  </si>
  <si>
    <t>100001379</t>
  </si>
  <si>
    <t>100001380</t>
  </si>
  <si>
    <t>100001381</t>
  </si>
  <si>
    <t>100001382</t>
  </si>
  <si>
    <t>100001383</t>
  </si>
  <si>
    <t>100001384</t>
  </si>
  <si>
    <t>100001385</t>
  </si>
  <si>
    <t>100001386</t>
  </si>
  <si>
    <t>100001387</t>
  </si>
  <si>
    <t>100001388</t>
  </si>
  <si>
    <t>100001389</t>
  </si>
  <si>
    <t>100001390</t>
  </si>
  <si>
    <t>100001391</t>
  </si>
  <si>
    <t>100001392</t>
  </si>
  <si>
    <t>100001393</t>
  </si>
  <si>
    <t>100001394</t>
  </si>
  <si>
    <t>100001395</t>
  </si>
  <si>
    <t>100001396</t>
  </si>
  <si>
    <t>100001397</t>
  </si>
  <si>
    <t>100001398</t>
  </si>
  <si>
    <t>100001399</t>
  </si>
  <si>
    <t>100001400</t>
  </si>
  <si>
    <t>100001401</t>
  </si>
  <si>
    <t>100001402</t>
  </si>
  <si>
    <t>100001403</t>
  </si>
  <si>
    <t>100001404</t>
  </si>
  <si>
    <t>100001405</t>
  </si>
  <si>
    <t>100001406</t>
  </si>
  <si>
    <t>100001407</t>
  </si>
  <si>
    <t>100001408</t>
  </si>
  <si>
    <t>100001409</t>
  </si>
  <si>
    <t>100001410</t>
  </si>
  <si>
    <t>100001411</t>
  </si>
  <si>
    <t>100001412</t>
  </si>
  <si>
    <t>100001413</t>
  </si>
  <si>
    <t>100001414</t>
  </si>
  <si>
    <t>100001415</t>
  </si>
  <si>
    <t>100001416</t>
  </si>
  <si>
    <t>100001417</t>
  </si>
  <si>
    <t>100001418</t>
  </si>
  <si>
    <t>100001419</t>
  </si>
  <si>
    <t>100001420</t>
  </si>
  <si>
    <t>100001421</t>
  </si>
  <si>
    <t>100001422</t>
  </si>
  <si>
    <t>100001423</t>
  </si>
  <si>
    <t>100001424</t>
  </si>
  <si>
    <t>100001425</t>
  </si>
  <si>
    <t>100001426</t>
  </si>
  <si>
    <t>100001427</t>
  </si>
  <si>
    <t>100001428</t>
  </si>
  <si>
    <t>100001429</t>
  </si>
  <si>
    <t>100001430</t>
  </si>
  <si>
    <t>100001431</t>
  </si>
  <si>
    <t>100001432</t>
  </si>
  <si>
    <t>100001433</t>
  </si>
  <si>
    <t>100001434</t>
  </si>
  <si>
    <t>100001435</t>
  </si>
  <si>
    <t>100001436</t>
  </si>
  <si>
    <t>100001437</t>
  </si>
  <si>
    <t>100001438</t>
  </si>
  <si>
    <t>100001439</t>
  </si>
  <si>
    <t>100001440</t>
  </si>
  <si>
    <t>100001441</t>
  </si>
  <si>
    <t>100001442</t>
  </si>
  <si>
    <t>100001443</t>
  </si>
  <si>
    <t>100001444</t>
  </si>
  <si>
    <t>100001445</t>
  </si>
  <si>
    <t>100001446</t>
  </si>
  <si>
    <t>100001447</t>
  </si>
  <si>
    <t>100001448</t>
  </si>
  <si>
    <t>100001449</t>
  </si>
  <si>
    <t>100001450</t>
  </si>
  <si>
    <t>100001451</t>
  </si>
  <si>
    <t>100001452</t>
  </si>
  <si>
    <t>100001453</t>
  </si>
  <si>
    <t>100001454</t>
  </si>
  <si>
    <t>100001455</t>
  </si>
  <si>
    <t>100001456</t>
  </si>
  <si>
    <t>100001457</t>
  </si>
  <si>
    <t>100001458</t>
  </si>
  <si>
    <t>100001459</t>
  </si>
  <si>
    <t>100001460</t>
  </si>
  <si>
    <t>100001461</t>
  </si>
  <si>
    <t>100001462</t>
  </si>
  <si>
    <t>100001463</t>
  </si>
  <si>
    <t>100001464</t>
  </si>
  <si>
    <t>100001465</t>
  </si>
  <si>
    <t>100001466</t>
  </si>
  <si>
    <t>100001467</t>
  </si>
  <si>
    <t>100001468</t>
  </si>
  <si>
    <t>100001469</t>
  </si>
  <si>
    <t>100001470</t>
  </si>
  <si>
    <t>100001471</t>
  </si>
  <si>
    <t>100001472</t>
  </si>
  <si>
    <t>100001473</t>
  </si>
  <si>
    <t>100001474</t>
  </si>
  <si>
    <t>100001475</t>
  </si>
  <si>
    <t>全日本大学女子駅伝東海地区選考会</t>
    <rPh sb="0" eb="9">
      <t>ゼンニホンダイガクジョシエキデン</t>
    </rPh>
    <rPh sb="9" eb="11">
      <t>トウカイ</t>
    </rPh>
    <rPh sb="11" eb="13">
      <t>チク</t>
    </rPh>
    <rPh sb="13" eb="16">
      <t>センコウカイ</t>
    </rPh>
    <phoneticPr fontId="1"/>
  </si>
  <si>
    <t>領収書（選択してください）</t>
    <rPh sb="0" eb="3">
      <t>リョウシュウショ</t>
    </rPh>
    <rPh sb="4" eb="6">
      <t>センタク</t>
    </rPh>
    <phoneticPr fontId="1"/>
  </si>
  <si>
    <t>大学（正式）名</t>
    <rPh sb="0" eb="2">
      <t>ダイガク</t>
    </rPh>
    <rPh sb="3" eb="5">
      <t>セイシキ</t>
    </rPh>
    <rPh sb="6" eb="7">
      <t>メイ</t>
    </rPh>
    <phoneticPr fontId="2"/>
  </si>
  <si>
    <t>印</t>
    <rPh sb="0" eb="1">
      <t>イン</t>
    </rPh>
    <phoneticPr fontId="2"/>
  </si>
  <si>
    <t>〒</t>
    <phoneticPr fontId="2"/>
  </si>
  <si>
    <t>TEL</t>
    <phoneticPr fontId="2"/>
  </si>
  <si>
    <t>県</t>
    <rPh sb="0" eb="1">
      <t>ケン</t>
    </rPh>
    <phoneticPr fontId="2"/>
  </si>
  <si>
    <t>市・郡</t>
    <rPh sb="0" eb="1">
      <t>シ</t>
    </rPh>
    <rPh sb="2" eb="3">
      <t>グン</t>
    </rPh>
    <phoneticPr fontId="2"/>
  </si>
  <si>
    <t>チーム
ナンバー</t>
    <phoneticPr fontId="2"/>
  </si>
  <si>
    <t>大学
略称名</t>
    <rPh sb="0" eb="2">
      <t>ダイガク</t>
    </rPh>
    <rPh sb="3" eb="5">
      <t>リャクショウ</t>
    </rPh>
    <rPh sb="5" eb="6">
      <t>メイ</t>
    </rPh>
    <phoneticPr fontId="2"/>
  </si>
  <si>
    <r>
      <rPr>
        <sz val="8"/>
        <color indexed="8"/>
        <rFont val="ＭＳ Ｐゴシック"/>
        <family val="3"/>
        <charset val="128"/>
      </rPr>
      <t>フリガナ</t>
    </r>
    <r>
      <rPr>
        <sz val="11"/>
        <color theme="1"/>
        <rFont val="ＭＳ Ｐゴシック"/>
        <family val="2"/>
        <charset val="128"/>
        <scheme val="minor"/>
      </rPr>
      <t xml:space="preserve">
名前</t>
    </r>
    <rPh sb="5" eb="7">
      <t>ナマエ</t>
    </rPh>
    <phoneticPr fontId="2"/>
  </si>
  <si>
    <t>学年</t>
    <rPh sb="0" eb="2">
      <t>ガクネン</t>
    </rPh>
    <phoneticPr fontId="2"/>
  </si>
  <si>
    <t>登録陸協</t>
    <rPh sb="0" eb="2">
      <t>トウロク</t>
    </rPh>
    <rPh sb="2" eb="3">
      <t>リッ</t>
    </rPh>
    <rPh sb="3" eb="4">
      <t>キョウ</t>
    </rPh>
    <phoneticPr fontId="2"/>
  </si>
  <si>
    <t>(注)</t>
    <rPh sb="1" eb="2">
      <t>チュウ</t>
    </rPh>
    <phoneticPr fontId="2"/>
  </si>
  <si>
    <t>※は記入しないこと</t>
    <rPh sb="2" eb="4">
      <t>キニュウ</t>
    </rPh>
    <phoneticPr fontId="2"/>
  </si>
  <si>
    <t>東海学生陸上競技連盟</t>
    <rPh sb="0" eb="2">
      <t>トウカイ</t>
    </rPh>
    <rPh sb="2" eb="4">
      <t>ガクセイ</t>
    </rPh>
    <rPh sb="4" eb="6">
      <t>リクジョウ</t>
    </rPh>
    <rPh sb="6" eb="8">
      <t>キョウギ</t>
    </rPh>
    <rPh sb="8" eb="10">
      <t>レンメイ</t>
    </rPh>
    <phoneticPr fontId="2"/>
  </si>
  <si>
    <t>連　　絡　　先</t>
    <rPh sb="0" eb="1">
      <t>レン</t>
    </rPh>
    <rPh sb="3" eb="4">
      <t>ラク</t>
    </rPh>
    <rPh sb="6" eb="7">
      <t>サキ</t>
    </rPh>
    <phoneticPr fontId="2"/>
  </si>
  <si>
    <t>監　　督　　名</t>
    <rPh sb="0" eb="1">
      <t>カン</t>
    </rPh>
    <rPh sb="3" eb="4">
      <t>トク</t>
    </rPh>
    <rPh sb="6" eb="7">
      <t>メイ</t>
    </rPh>
    <phoneticPr fontId="2"/>
  </si>
  <si>
    <t>東海学生陸上競技連盟　黒須　雅弘</t>
    <rPh sb="0" eb="2">
      <t>トウカイ</t>
    </rPh>
    <rPh sb="2" eb="4">
      <t>ガクセイ</t>
    </rPh>
    <rPh sb="4" eb="6">
      <t>リクジョウ</t>
    </rPh>
    <rPh sb="6" eb="8">
      <t>キョウギ</t>
    </rPh>
    <rPh sb="8" eb="10">
      <t>レンメイ</t>
    </rPh>
    <rPh sb="11" eb="13">
      <t>クロス</t>
    </rPh>
    <rPh sb="14" eb="15">
      <t>マサ</t>
    </rPh>
    <rPh sb="15" eb="16">
      <t>ヒロ</t>
    </rPh>
    <phoneticPr fontId="1"/>
  </si>
  <si>
    <t>東海学生陸上競技秋季選手権大会</t>
    <phoneticPr fontId="1"/>
  </si>
  <si>
    <t>東海学生陸上競技対校選手権大会</t>
    <rPh sb="0" eb="2">
      <t>トウカイ</t>
    </rPh>
    <rPh sb="2" eb="4">
      <t>ガクセイ</t>
    </rPh>
    <rPh sb="4" eb="6">
      <t>リクジョウ</t>
    </rPh>
    <rPh sb="6" eb="8">
      <t>キョウギ</t>
    </rPh>
    <rPh sb="8" eb="10">
      <t>タイコウ</t>
    </rPh>
    <rPh sb="10" eb="13">
      <t>センシュケン</t>
    </rPh>
    <rPh sb="13" eb="15">
      <t>タイカイ</t>
    </rPh>
    <phoneticPr fontId="1"/>
  </si>
  <si>
    <t>領収書発行に関する備考：</t>
    <rPh sb="0" eb="3">
      <t>リョウシュウショ</t>
    </rPh>
    <rPh sb="3" eb="5">
      <t>ハッコウ</t>
    </rPh>
    <rPh sb="6" eb="7">
      <t>カン</t>
    </rPh>
    <rPh sb="9" eb="11">
      <t>ビコウ</t>
    </rPh>
    <phoneticPr fontId="1"/>
  </si>
  <si>
    <t>振込明細書
貼り付け欄</t>
    <rPh sb="0" eb="2">
      <t>フリコ</t>
    </rPh>
    <rPh sb="2" eb="5">
      <t>メイサイショ</t>
    </rPh>
    <rPh sb="6" eb="7">
      <t>ハ</t>
    </rPh>
    <rPh sb="8" eb="9">
      <t>ツ</t>
    </rPh>
    <rPh sb="10" eb="11">
      <t>ラン</t>
    </rPh>
    <phoneticPr fontId="1"/>
  </si>
  <si>
    <t>S3</t>
    <phoneticPr fontId="1"/>
  </si>
  <si>
    <t>学連への郵送物</t>
    <rPh sb="0" eb="2">
      <t>ガクレン</t>
    </rPh>
    <rPh sb="4" eb="6">
      <t>ユウソウ</t>
    </rPh>
    <rPh sb="6" eb="7">
      <t>ブツ</t>
    </rPh>
    <phoneticPr fontId="1"/>
  </si>
  <si>
    <t>基本情報登録</t>
    <rPh sb="0" eb="2">
      <t>キホン</t>
    </rPh>
    <rPh sb="2" eb="4">
      <t>ジョウホウ</t>
    </rPh>
    <rPh sb="4" eb="6">
      <t>トウロク</t>
    </rPh>
    <phoneticPr fontId="1"/>
  </si>
  <si>
    <t>郵送物送付先</t>
    <rPh sb="0" eb="3">
      <t>ユウソウブツ</t>
    </rPh>
    <rPh sb="3" eb="6">
      <t>ソウフサキ</t>
    </rPh>
    <phoneticPr fontId="1"/>
  </si>
  <si>
    <t>〒467-0806</t>
    <phoneticPr fontId="1"/>
  </si>
  <si>
    <t>勝陽ビル301</t>
    <rPh sb="0" eb="2">
      <t>ショウヨウ</t>
    </rPh>
    <phoneticPr fontId="1"/>
  </si>
  <si>
    <t>愛知県名古屋市瑞穂区瑞穂通4-13-1</t>
    <rPh sb="0" eb="3">
      <t>アイチケン</t>
    </rPh>
    <phoneticPr fontId="1"/>
  </si>
  <si>
    <t>データ送付先</t>
    <rPh sb="3" eb="6">
      <t>ソウフサキ</t>
    </rPh>
    <phoneticPr fontId="1"/>
  </si>
  <si>
    <t>tgrrkiroku@yahoo.co.jp</t>
    <phoneticPr fontId="1"/>
  </si>
  <si>
    <t>十種競技</t>
    <rPh sb="0" eb="2">
      <t>ジュッシュ</t>
    </rPh>
    <rPh sb="2" eb="4">
      <t>キョウギ</t>
    </rPh>
    <phoneticPr fontId="1"/>
  </si>
  <si>
    <t>20100</t>
    <phoneticPr fontId="1"/>
  </si>
  <si>
    <t>都道府県名</t>
    <rPh sb="0" eb="4">
      <t>トドウフケン</t>
    </rPh>
    <rPh sb="4" eb="5">
      <t>メイ</t>
    </rPh>
    <phoneticPr fontId="1"/>
  </si>
  <si>
    <t>県コード(登録のコードと同じ)</t>
    <rPh sb="0" eb="1">
      <t>ケン</t>
    </rPh>
    <rPh sb="5" eb="7">
      <t>トウロク</t>
    </rPh>
    <rPh sb="12" eb="13">
      <t>オナ</t>
    </rPh>
    <phoneticPr fontId="1"/>
  </si>
  <si>
    <t>申込責任者</t>
    <rPh sb="0" eb="5">
      <t>モウシコミセキニンシャ</t>
    </rPh>
    <phoneticPr fontId="1"/>
  </si>
  <si>
    <t>印</t>
    <rPh sb="0" eb="1">
      <t>イン</t>
    </rPh>
    <phoneticPr fontId="1"/>
  </si>
  <si>
    <t>新潟県</t>
    <rPh sb="0" eb="3">
      <t>ニイガタケン</t>
    </rPh>
    <phoneticPr fontId="1"/>
  </si>
  <si>
    <t>富山県</t>
    <rPh sb="0" eb="3">
      <t>トヤマケン</t>
    </rPh>
    <phoneticPr fontId="1"/>
  </si>
  <si>
    <t>山梨県</t>
    <rPh sb="0" eb="3">
      <t>ヤマナシケン</t>
    </rPh>
    <phoneticPr fontId="1"/>
  </si>
  <si>
    <t>3000m</t>
    <phoneticPr fontId="1"/>
  </si>
  <si>
    <t>01000</t>
    <phoneticPr fontId="1"/>
  </si>
  <si>
    <t>東海学生春季（必要に応じて変更すべし）</t>
    <rPh sb="0" eb="2">
      <t>トウカイ</t>
    </rPh>
    <rPh sb="2" eb="4">
      <t>ガクセイ</t>
    </rPh>
    <rPh sb="4" eb="6">
      <t>シュンキ</t>
    </rPh>
    <rPh sb="7" eb="9">
      <t>ヒツヨウ</t>
    </rPh>
    <rPh sb="10" eb="11">
      <t>オウ</t>
    </rPh>
    <rPh sb="13" eb="15">
      <t>ヘンコウ</t>
    </rPh>
    <phoneticPr fontId="1"/>
  </si>
  <si>
    <t>東海インカレOP</t>
    <rPh sb="0" eb="2">
      <t>トウカイ</t>
    </rPh>
    <phoneticPr fontId="1"/>
  </si>
  <si>
    <t>東海学生夏季</t>
    <rPh sb="0" eb="2">
      <t>トウカイ</t>
    </rPh>
    <rPh sb="2" eb="4">
      <t>ガクセイ</t>
    </rPh>
    <rPh sb="4" eb="6">
      <t>カキ</t>
    </rPh>
    <phoneticPr fontId="1"/>
  </si>
  <si>
    <t>100m</t>
    <phoneticPr fontId="1"/>
  </si>
  <si>
    <t>東海インカレ/東海学生秋季（十種抜）</t>
    <rPh sb="0" eb="2">
      <t>トウカイ</t>
    </rPh>
    <rPh sb="7" eb="9">
      <t>トウカイ</t>
    </rPh>
    <rPh sb="9" eb="11">
      <t>ガクセイ</t>
    </rPh>
    <rPh sb="11" eb="13">
      <t>シュウキ</t>
    </rPh>
    <rPh sb="14" eb="16">
      <t>ジュッシュ</t>
    </rPh>
    <rPh sb="16" eb="17">
      <t>ヌ</t>
    </rPh>
    <phoneticPr fontId="1"/>
  </si>
  <si>
    <t>東海学生陸上競技春季大会</t>
    <rPh sb="0" eb="2">
      <t>トウカイ</t>
    </rPh>
    <rPh sb="2" eb="4">
      <t>ガクセイ</t>
    </rPh>
    <rPh sb="4" eb="6">
      <t>リクジョウ</t>
    </rPh>
    <rPh sb="6" eb="8">
      <t>キョウギ</t>
    </rPh>
    <rPh sb="8" eb="10">
      <t>シュンキ</t>
    </rPh>
    <rPh sb="10" eb="12">
      <t>タイカイ</t>
    </rPh>
    <phoneticPr fontId="1"/>
  </si>
  <si>
    <t>東海学生陸上競技対校選手権大会（オープンの部）</t>
    <rPh sb="0" eb="2">
      <t>トウカイ</t>
    </rPh>
    <rPh sb="2" eb="4">
      <t>ガクセイ</t>
    </rPh>
    <rPh sb="4" eb="6">
      <t>リクジョウ</t>
    </rPh>
    <rPh sb="6" eb="8">
      <t>キョウギ</t>
    </rPh>
    <rPh sb="8" eb="10">
      <t>タイコウ</t>
    </rPh>
    <rPh sb="10" eb="13">
      <t>センシュケン</t>
    </rPh>
    <rPh sb="13" eb="15">
      <t>タイカイ</t>
    </rPh>
    <rPh sb="21" eb="22">
      <t>ブ</t>
    </rPh>
    <phoneticPr fontId="1"/>
  </si>
  <si>
    <t>全日本大学駅伝東海地区選考会</t>
    <rPh sb="0" eb="3">
      <t>ゼンニホン</t>
    </rPh>
    <rPh sb="3" eb="5">
      <t>ダイガク</t>
    </rPh>
    <rPh sb="5" eb="7">
      <t>エキデン</t>
    </rPh>
    <rPh sb="7" eb="9">
      <t>トウカイ</t>
    </rPh>
    <rPh sb="9" eb="11">
      <t>チク</t>
    </rPh>
    <rPh sb="11" eb="14">
      <t>センコウカイ</t>
    </rPh>
    <phoneticPr fontId="1"/>
  </si>
  <si>
    <t>東海学生陸上競技夏季大会</t>
    <rPh sb="0" eb="2">
      <t>トウカイ</t>
    </rPh>
    <rPh sb="2" eb="4">
      <t>ガクセイ</t>
    </rPh>
    <rPh sb="4" eb="6">
      <t>リクジョウ</t>
    </rPh>
    <rPh sb="6" eb="8">
      <t>キョウギ</t>
    </rPh>
    <rPh sb="8" eb="10">
      <t>カキ</t>
    </rPh>
    <rPh sb="10" eb="12">
      <t>タイカイ</t>
    </rPh>
    <phoneticPr fontId="1"/>
  </si>
  <si>
    <t>全日本大学駅伝東海学連選抜選考レース</t>
    <rPh sb="0" eb="3">
      <t>ゼンニホン</t>
    </rPh>
    <rPh sb="3" eb="5">
      <t>ダイガク</t>
    </rPh>
    <rPh sb="5" eb="7">
      <t>エキデン</t>
    </rPh>
    <rPh sb="7" eb="9">
      <t>トウカイ</t>
    </rPh>
    <rPh sb="9" eb="11">
      <t>ガクレン</t>
    </rPh>
    <rPh sb="11" eb="13">
      <t>センバツ</t>
    </rPh>
    <rPh sb="13" eb="15">
      <t>センコウ</t>
    </rPh>
    <phoneticPr fontId="1"/>
  </si>
  <si>
    <t>※駅伝は別ファイルを使用すること</t>
    <rPh sb="1" eb="3">
      <t>エキデン</t>
    </rPh>
    <rPh sb="4" eb="5">
      <t>ベツ</t>
    </rPh>
    <rPh sb="10" eb="12">
      <t>シヨウ</t>
    </rPh>
    <phoneticPr fontId="1"/>
  </si>
  <si>
    <t>全日本大学駅伝対校選手権記念大会東海地区選考会</t>
    <rPh sb="0" eb="3">
      <t>ゼンニホン</t>
    </rPh>
    <rPh sb="3" eb="5">
      <t>ダイガク</t>
    </rPh>
    <rPh sb="5" eb="7">
      <t>エキデン</t>
    </rPh>
    <rPh sb="7" eb="9">
      <t>タイコウ</t>
    </rPh>
    <rPh sb="9" eb="12">
      <t>センシュケン</t>
    </rPh>
    <rPh sb="12" eb="14">
      <t>キネン</t>
    </rPh>
    <rPh sb="14" eb="16">
      <t>タイカイ</t>
    </rPh>
    <rPh sb="16" eb="18">
      <t>トウカイ</t>
    </rPh>
    <rPh sb="18" eb="20">
      <t>チク</t>
    </rPh>
    <rPh sb="20" eb="23">
      <t>センコウカイ</t>
    </rPh>
    <phoneticPr fontId="1"/>
  </si>
  <si>
    <t>※</t>
    <phoneticPr fontId="2"/>
  </si>
  <si>
    <t>チームエントリー</t>
    <phoneticPr fontId="2"/>
  </si>
  <si>
    <t>エントリー内容に誤りはございません。</t>
    <rPh sb="5" eb="7">
      <t>ナイヨウ</t>
    </rPh>
    <rPh sb="8" eb="9">
      <t>アヤマ</t>
    </rPh>
    <phoneticPr fontId="1"/>
  </si>
  <si>
    <t>10000m</t>
    <phoneticPr fontId="1"/>
  </si>
  <si>
    <t>沼津工業高等専門学校</t>
  </si>
  <si>
    <t>奥　颯人</t>
  </si>
  <si>
    <t>常森　駿太</t>
  </si>
  <si>
    <t>森川　陽之</t>
  </si>
  <si>
    <t>佐藤 圭</t>
  </si>
  <si>
    <t>上野 和樹</t>
  </si>
  <si>
    <t>天池 駿介</t>
  </si>
  <si>
    <t>有我 友希</t>
  </si>
  <si>
    <t>大庭　拓馬</t>
  </si>
  <si>
    <t>安井　悠人</t>
  </si>
  <si>
    <t>石津　直人</t>
  </si>
  <si>
    <t>三井　玲央</t>
  </si>
  <si>
    <t>竹田　星哉</t>
  </si>
  <si>
    <t>村山　智則</t>
  </si>
  <si>
    <t>細谷　勇太</t>
  </si>
  <si>
    <t>川津　優太</t>
  </si>
  <si>
    <t>横山　竜也</t>
  </si>
  <si>
    <t>深見　和輝</t>
  </si>
  <si>
    <t>田原　弘基</t>
  </si>
  <si>
    <t>田中　嶺</t>
  </si>
  <si>
    <t>橘　享</t>
  </si>
  <si>
    <t>三宮　我夢</t>
  </si>
  <si>
    <t>坂田　翔悟</t>
  </si>
  <si>
    <t>小林　航</t>
  </si>
  <si>
    <t>小林　和真</t>
  </si>
  <si>
    <t>加藤　皓大</t>
  </si>
  <si>
    <t>太田　将也</t>
  </si>
  <si>
    <t>磯野　有希</t>
  </si>
  <si>
    <t>井口　颯太朗</t>
  </si>
  <si>
    <t>松本　知樹</t>
  </si>
  <si>
    <t>松本　純一</t>
  </si>
  <si>
    <t>溝口　宏直</t>
  </si>
  <si>
    <t>石原　翔</t>
  </si>
  <si>
    <t>車本　遊真</t>
  </si>
  <si>
    <t>小畑　雅輝</t>
  </si>
  <si>
    <t>福田　雄介</t>
  </si>
  <si>
    <t>宮﨑　智矢</t>
  </si>
  <si>
    <t>山田　健太</t>
  </si>
  <si>
    <t>平田　章悟</t>
  </si>
  <si>
    <t>清水　透吾</t>
  </si>
  <si>
    <t>藤井　晃大</t>
  </si>
  <si>
    <t>永柳　慶大</t>
  </si>
  <si>
    <t>渡邉　将</t>
  </si>
  <si>
    <t>石牧　良哉</t>
  </si>
  <si>
    <t>山本　樹</t>
  </si>
  <si>
    <t>山口　凱生</t>
  </si>
  <si>
    <t>前田　光</t>
  </si>
  <si>
    <t>酒井　尚哉</t>
  </si>
  <si>
    <t>酒井　駿</t>
  </si>
  <si>
    <t>藏辻　賢</t>
  </si>
  <si>
    <t>岡田　竜弥</t>
  </si>
  <si>
    <t>小笠原　拓真</t>
  </si>
  <si>
    <t>石塚　大輝</t>
  </si>
  <si>
    <t>青木　隆憲</t>
  </si>
  <si>
    <t>馬場 隆夫</t>
  </si>
  <si>
    <t>長谷川　裕也</t>
  </si>
  <si>
    <t>原田　一輝</t>
  </si>
  <si>
    <t>西本　稜太朗</t>
  </si>
  <si>
    <t>目谷　泰成</t>
  </si>
  <si>
    <t>稲葉　光志</t>
  </si>
  <si>
    <t>木場　彪実</t>
  </si>
  <si>
    <t>望月　滉洋</t>
  </si>
  <si>
    <t>牧野　泰河</t>
  </si>
  <si>
    <t>木下　涼雅</t>
  </si>
  <si>
    <t>増田　裕太</t>
  </si>
  <si>
    <t>沢山　匠</t>
  </si>
  <si>
    <t>酒井　渉太</t>
  </si>
  <si>
    <t>福井　達也</t>
  </si>
  <si>
    <t>河田　友峻</t>
  </si>
  <si>
    <t>米倉　裕貴</t>
  </si>
  <si>
    <t>住吉　航</t>
  </si>
  <si>
    <t>篠原　理玖</t>
  </si>
  <si>
    <t>村山　龍斗</t>
  </si>
  <si>
    <t>鈴木　彩人</t>
  </si>
  <si>
    <t>船田　和希</t>
  </si>
  <si>
    <t>大長　薫</t>
  </si>
  <si>
    <t>髙木　一真</t>
  </si>
  <si>
    <t>川端　功輝</t>
  </si>
  <si>
    <t>松井　秀太</t>
  </si>
  <si>
    <t>鈴木　健祐</t>
  </si>
  <si>
    <t>新村　嵐史</t>
  </si>
  <si>
    <t>大西　楓生</t>
  </si>
  <si>
    <t>飯田　大晟</t>
  </si>
  <si>
    <t>西尾　虹之助</t>
  </si>
  <si>
    <t>田中　健人</t>
  </si>
  <si>
    <t>瀧口　周</t>
  </si>
  <si>
    <t>吉田　健太</t>
  </si>
  <si>
    <t>小川　宗徳</t>
  </si>
  <si>
    <t>土屋　美童</t>
  </si>
  <si>
    <t>石田　剛士</t>
  </si>
  <si>
    <t>田中　健太</t>
  </si>
  <si>
    <t>渡邊　琢也</t>
  </si>
  <si>
    <t>米川　俊彰</t>
  </si>
  <si>
    <t>大勝　友晶</t>
  </si>
  <si>
    <t>藤川　泰佑</t>
  </si>
  <si>
    <t>曽根　拓実</t>
  </si>
  <si>
    <t>宮崎　修輔</t>
  </si>
  <si>
    <t>水野　祐亮</t>
  </si>
  <si>
    <t>牧野　倭士</t>
  </si>
  <si>
    <t>竹田　修弥</t>
  </si>
  <si>
    <t>園原　昇汰</t>
  </si>
  <si>
    <t>木下　聖斗</t>
  </si>
  <si>
    <t>氏田　貴之</t>
  </si>
  <si>
    <t>井町　侑久</t>
  </si>
  <si>
    <t>浅井　公康</t>
  </si>
  <si>
    <t>岡田　大輝</t>
  </si>
  <si>
    <t>山際　大雅</t>
  </si>
  <si>
    <t>南　諒弥</t>
  </si>
  <si>
    <t>松田　隼</t>
  </si>
  <si>
    <t>佐土原　光</t>
  </si>
  <si>
    <t>神谷　純輝</t>
  </si>
  <si>
    <t>山川　拓海</t>
  </si>
  <si>
    <t>元井　光星</t>
  </si>
  <si>
    <t>田中　大稀</t>
  </si>
  <si>
    <t>酒井　颯大</t>
  </si>
  <si>
    <t>笠原　真綾</t>
  </si>
  <si>
    <t>大野　航希</t>
  </si>
  <si>
    <t>岩田　千畝</t>
  </si>
  <si>
    <t>磯田　拓海</t>
  </si>
  <si>
    <t>松岡　学</t>
  </si>
  <si>
    <t>中村　俊介</t>
  </si>
  <si>
    <t>棚橋　大輔</t>
  </si>
  <si>
    <t>大村　慎</t>
  </si>
  <si>
    <t>松尾　諒介</t>
  </si>
  <si>
    <t>古山　江丸</t>
  </si>
  <si>
    <t>鈴木　崇史</t>
  </si>
  <si>
    <t>中西　悠介</t>
  </si>
  <si>
    <t>後藤　壮</t>
  </si>
  <si>
    <t>根本　一樹</t>
  </si>
  <si>
    <t>江﨑　信幸</t>
  </si>
  <si>
    <t>伊藤　慧音</t>
  </si>
  <si>
    <t>石田　健</t>
  </si>
  <si>
    <t>蜂谷　敏志</t>
  </si>
  <si>
    <t>安江　友登</t>
  </si>
  <si>
    <t>三宅　悠暉</t>
  </si>
  <si>
    <t>安江　歩夢</t>
  </si>
  <si>
    <t>日置　智則</t>
  </si>
  <si>
    <t>大江　優斗</t>
  </si>
  <si>
    <t>鈴木　寧仁</t>
  </si>
  <si>
    <t>瀬尾　元宏</t>
  </si>
  <si>
    <t>中村　文哉</t>
  </si>
  <si>
    <t>三輪　洋侑</t>
  </si>
  <si>
    <t>三保　崇雅</t>
  </si>
  <si>
    <t>中島　慎哉</t>
  </si>
  <si>
    <t>長尾　龍成</t>
  </si>
  <si>
    <t>鈴木　隆太</t>
  </si>
  <si>
    <t>山田　孝太郎</t>
  </si>
  <si>
    <t>近藤　優芽</t>
  </si>
  <si>
    <t>杉浦　史樹</t>
  </si>
  <si>
    <t>藤田　剛志</t>
  </si>
  <si>
    <t>野村　信介</t>
  </si>
  <si>
    <t>前畑　涼雅</t>
  </si>
  <si>
    <t>鈴木　飛鳥</t>
  </si>
  <si>
    <t>酒井　秀幸</t>
  </si>
  <si>
    <t>青山　晃大</t>
  </si>
  <si>
    <t>堤　昂輝</t>
  </si>
  <si>
    <t>松田　龍也</t>
  </si>
  <si>
    <t>櫻井　尚輝</t>
  </si>
  <si>
    <t>松岡　優輝</t>
  </si>
  <si>
    <t>水野　翔太</t>
  </si>
  <si>
    <t>奈木野　京介</t>
  </si>
  <si>
    <t>後藤　魁斗</t>
  </si>
  <si>
    <t>安藤　秀行</t>
  </si>
  <si>
    <t>平田　明宏</t>
  </si>
  <si>
    <t>後藤　直哉</t>
  </si>
  <si>
    <t>加藤　大貴</t>
  </si>
  <si>
    <t>水越　朝陽</t>
  </si>
  <si>
    <t>谷口　翔</t>
  </si>
  <si>
    <t>船井　崇成</t>
  </si>
  <si>
    <t>阿部　洋之</t>
  </si>
  <si>
    <t>木下　雅大</t>
  </si>
  <si>
    <t>粂田　真孝</t>
  </si>
  <si>
    <t>平　元貴</t>
  </si>
  <si>
    <t>加藤　工汰</t>
  </si>
  <si>
    <t>八木　大輝</t>
  </si>
  <si>
    <t>鈴木　航大</t>
  </si>
  <si>
    <t>吉川　祐汰</t>
  </si>
  <si>
    <t>春名　大地</t>
  </si>
  <si>
    <t>岩崎　将真</t>
  </si>
  <si>
    <t>西　航太郎</t>
  </si>
  <si>
    <t>中村　倖</t>
  </si>
  <si>
    <t>猪上　凌太</t>
  </si>
  <si>
    <t>中井　健汰</t>
  </si>
  <si>
    <t>尾崎　景</t>
  </si>
  <si>
    <t>中村　卓真</t>
  </si>
  <si>
    <t>山崎　アツヤ</t>
  </si>
  <si>
    <t>門脇　航</t>
  </si>
  <si>
    <t>横馬　侑吏</t>
  </si>
  <si>
    <t>疋田　佳祐</t>
  </si>
  <si>
    <t>中畑　魁斗</t>
  </si>
  <si>
    <t>清水　湧大</t>
  </si>
  <si>
    <t>柴原　大輝</t>
  </si>
  <si>
    <t>加藤　和樹</t>
  </si>
  <si>
    <t>大庭　悠汰</t>
  </si>
  <si>
    <t>海野　嘉偉</t>
  </si>
  <si>
    <t>伊藤　翼</t>
  </si>
  <si>
    <t>藤井　悠貴</t>
  </si>
  <si>
    <t>野田　卓広</t>
  </si>
  <si>
    <t>鈴木　拓斗</t>
  </si>
  <si>
    <t>鈴木　健心</t>
  </si>
  <si>
    <t>佐々木　啓人</t>
  </si>
  <si>
    <t>河島　慧佑</t>
  </si>
  <si>
    <t>門谷　颯星</t>
  </si>
  <si>
    <t>井桜　佑斗</t>
  </si>
  <si>
    <t>落合　壱星</t>
  </si>
  <si>
    <t>横田　明夫</t>
  </si>
  <si>
    <t>山本　康平</t>
  </si>
  <si>
    <t>山田　健太郎</t>
  </si>
  <si>
    <t>峯邑　淳生</t>
  </si>
  <si>
    <t>南園　航</t>
  </si>
  <si>
    <t>牧田　崚矢</t>
  </si>
  <si>
    <t>疋田　凌也</t>
  </si>
  <si>
    <t>西埜　拓海</t>
  </si>
  <si>
    <t>西島　亮哉</t>
  </si>
  <si>
    <t>諏訪　成貴</t>
  </si>
  <si>
    <t>鈴木　太修</t>
  </si>
  <si>
    <t>鈴木　健生</t>
  </si>
  <si>
    <t>柴本　恭平</t>
  </si>
  <si>
    <t>斉藤　ブルーノ</t>
  </si>
  <si>
    <t>岩附　龍生</t>
  </si>
  <si>
    <t>津田　楓</t>
  </si>
  <si>
    <t>服田　昌浩</t>
  </si>
  <si>
    <t>青井　怜央</t>
  </si>
  <si>
    <t>松原　隼斗</t>
  </si>
  <si>
    <t>原田　翼</t>
  </si>
  <si>
    <t>田中　翔大</t>
  </si>
  <si>
    <t>鈴木　翔也</t>
  </si>
  <si>
    <t>齊藤　希龍</t>
  </si>
  <si>
    <t>加藤　元紀</t>
  </si>
  <si>
    <t>市川　駿希</t>
  </si>
  <si>
    <t>河野　真也</t>
  </si>
  <si>
    <t>山田　雄太郎</t>
  </si>
  <si>
    <t>工藤　優大</t>
  </si>
  <si>
    <t>安田　啓人</t>
  </si>
  <si>
    <t>森川　凌多</t>
  </si>
  <si>
    <t>宗宮　大起</t>
  </si>
  <si>
    <t>岡野　宇真</t>
  </si>
  <si>
    <t>出原　圭敏</t>
  </si>
  <si>
    <t>伊藤　雅倫</t>
  </si>
  <si>
    <t>渡辺　歩夢</t>
  </si>
  <si>
    <t>小宮　健太郎</t>
  </si>
  <si>
    <t>和田　雄也</t>
  </si>
  <si>
    <t>出川　正章</t>
  </si>
  <si>
    <t>笠原　大暉</t>
  </si>
  <si>
    <t>中西　陽人</t>
  </si>
  <si>
    <t>水野　佑馬</t>
  </si>
  <si>
    <t>鷲野　祐一</t>
  </si>
  <si>
    <t>梶　直樹</t>
  </si>
  <si>
    <t>早川　隆</t>
  </si>
  <si>
    <t>中島　寛康</t>
  </si>
  <si>
    <t>山本　涼太</t>
  </si>
  <si>
    <t>武田　尚樹</t>
  </si>
  <si>
    <t>渡辺　翔哉</t>
  </si>
  <si>
    <t>西部　剛史</t>
  </si>
  <si>
    <t>西村　崚</t>
  </si>
  <si>
    <t>仲村　啓助</t>
  </si>
  <si>
    <t>土川　未来也</t>
  </si>
  <si>
    <t>榊原　陸</t>
  </si>
  <si>
    <t>上小川　リウキ</t>
  </si>
  <si>
    <t>大橋　光太郎</t>
  </si>
  <si>
    <t>榮野川　晴生</t>
  </si>
  <si>
    <t>井樋　拓哉</t>
  </si>
  <si>
    <t>山城　広大</t>
  </si>
  <si>
    <t>山﨑　大貴</t>
  </si>
  <si>
    <t>村上　州</t>
  </si>
  <si>
    <t>増田　惠太</t>
  </si>
  <si>
    <t>日谷　優希</t>
  </si>
  <si>
    <t>中村　聡志</t>
  </si>
  <si>
    <t>谷坂　颯太</t>
  </si>
  <si>
    <t>小林　和幸</t>
  </si>
  <si>
    <t>木村　拓真</t>
  </si>
  <si>
    <t>柏　智裕</t>
  </si>
  <si>
    <t>沖田　龍誠</t>
  </si>
  <si>
    <t>伊藤　聖也</t>
  </si>
  <si>
    <t>淺野　駿介</t>
  </si>
  <si>
    <t>宮脇　航平</t>
  </si>
  <si>
    <t>水上　優斗</t>
  </si>
  <si>
    <t>福冨　達也</t>
  </si>
  <si>
    <t>田立　勇太</t>
  </si>
  <si>
    <t>神里　裕司</t>
  </si>
  <si>
    <t>伊藤　雄基</t>
  </si>
  <si>
    <t>伊藤　和磨</t>
  </si>
  <si>
    <t>安藤　康平</t>
  </si>
  <si>
    <t>吉村　拓也</t>
  </si>
  <si>
    <t>村上　霞茉</t>
  </si>
  <si>
    <t>宮島　朱里</t>
  </si>
  <si>
    <t>丸次　悠太</t>
  </si>
  <si>
    <t>納土　翔樹</t>
  </si>
  <si>
    <t>奈波　竜聖</t>
  </si>
  <si>
    <t>中井　翔輝</t>
  </si>
  <si>
    <t>知念　冴</t>
  </si>
  <si>
    <t>橘　海</t>
  </si>
  <si>
    <t>竹本　竜也</t>
  </si>
  <si>
    <t>鷲見　泰弘</t>
  </si>
  <si>
    <t>塩見　祐斗</t>
  </si>
  <si>
    <t>木本　僚二</t>
  </si>
  <si>
    <t>岡﨑　大河</t>
  </si>
  <si>
    <t>大島　実</t>
  </si>
  <si>
    <t>臼井　智哉</t>
  </si>
  <si>
    <t>上田　大智</t>
  </si>
  <si>
    <t>井町　文也</t>
  </si>
  <si>
    <t>伊集　盛哉</t>
  </si>
  <si>
    <t>池田　悠人</t>
  </si>
  <si>
    <t>浅川　尚輝</t>
  </si>
  <si>
    <t>鷲田　伸太郎</t>
  </si>
  <si>
    <t>吉田　雷希</t>
  </si>
  <si>
    <t>山本　兼也</t>
  </si>
  <si>
    <t>山田　航</t>
  </si>
  <si>
    <t>山内　佑太</t>
  </si>
  <si>
    <t>望月　陸</t>
  </si>
  <si>
    <t>松本　稜河</t>
  </si>
  <si>
    <t>前粟蔵　孝太</t>
  </si>
  <si>
    <t>堀田　歩夢</t>
  </si>
  <si>
    <t>古川　竜之介</t>
  </si>
  <si>
    <t>藤本　結仁</t>
  </si>
  <si>
    <t>藤澤　陽介</t>
  </si>
  <si>
    <t>日野　蓮</t>
  </si>
  <si>
    <t>原　レノン</t>
  </si>
  <si>
    <t>野原　幹汰</t>
  </si>
  <si>
    <t>鍋島　尚樹</t>
  </si>
  <si>
    <t>鶴　凌輔</t>
  </si>
  <si>
    <t>田原　蓮</t>
  </si>
  <si>
    <t>棚橋　陸</t>
  </si>
  <si>
    <t>田中　亮伍</t>
  </si>
  <si>
    <t>高橋　来唯</t>
  </si>
  <si>
    <t>杉山　諒太郎</t>
  </si>
  <si>
    <t>塩谷　光生</t>
  </si>
  <si>
    <t>小林　ジュンオマードゥ</t>
  </si>
  <si>
    <t>兼山　天志</t>
  </si>
  <si>
    <t>桂田　瑞貴</t>
  </si>
  <si>
    <t>岡田　公陽</t>
  </si>
  <si>
    <t>大村　司</t>
  </si>
  <si>
    <t>魚浦　勇樹</t>
  </si>
  <si>
    <t>石川　大介</t>
  </si>
  <si>
    <t>石川　舜大</t>
  </si>
  <si>
    <t>渡邉　陸椰</t>
  </si>
  <si>
    <t>米山　遼</t>
  </si>
  <si>
    <t>矢野　竜佑</t>
  </si>
  <si>
    <t>森本　晃介</t>
  </si>
  <si>
    <t>南方　斗喜</t>
  </si>
  <si>
    <t>松原　修</t>
  </si>
  <si>
    <t>松橋　采音斗</t>
  </si>
  <si>
    <t>松浦　寿樹也</t>
  </si>
  <si>
    <t>細田　良太</t>
  </si>
  <si>
    <t>藤本　峻介</t>
  </si>
  <si>
    <t>早川　智貴</t>
  </si>
  <si>
    <t>野本　祐成</t>
  </si>
  <si>
    <t>西口　翔陽</t>
  </si>
  <si>
    <t>西尾　亮祐</t>
  </si>
  <si>
    <t>中山　海晟</t>
  </si>
  <si>
    <t>中尾　和貴</t>
  </si>
  <si>
    <t>種村　隼介</t>
  </si>
  <si>
    <t>髙田　裕貴</t>
  </si>
  <si>
    <t>鈴木　力斗</t>
  </si>
  <si>
    <t>島　吉史</t>
  </si>
  <si>
    <t>篠田　拓海</t>
  </si>
  <si>
    <t>塩見　建也</t>
  </si>
  <si>
    <t>佐田　連太郎</t>
  </si>
  <si>
    <t>佐々木　海聖</t>
  </si>
  <si>
    <t>小松　慶士</t>
  </si>
  <si>
    <t>鬼頭　宏明</t>
  </si>
  <si>
    <t>神戸　幹也</t>
  </si>
  <si>
    <t>川田　純平</t>
  </si>
  <si>
    <t>大谷　法輝</t>
  </si>
  <si>
    <t>江村　翼</t>
  </si>
  <si>
    <t>江南　良浩</t>
  </si>
  <si>
    <t>岩永　知樹</t>
  </si>
  <si>
    <t>井上　寿</t>
  </si>
  <si>
    <t>石崎　秀幸</t>
  </si>
  <si>
    <t>諌山　英明</t>
  </si>
  <si>
    <t>池之上　昂希</t>
  </si>
  <si>
    <t>飯島　伸広</t>
  </si>
  <si>
    <t>安次富　貫太</t>
  </si>
  <si>
    <t>揚原　雅士</t>
  </si>
  <si>
    <t>伊髙　良介</t>
  </si>
  <si>
    <t>乾　将勝</t>
  </si>
  <si>
    <t>宮嵜　侑登</t>
  </si>
  <si>
    <t>高橋　峻也</t>
  </si>
  <si>
    <t>高辻　雅也</t>
  </si>
  <si>
    <t>須田　達司</t>
  </si>
  <si>
    <t>須崎　剛</t>
  </si>
  <si>
    <t>榊原　章人</t>
  </si>
  <si>
    <t>岡安　達也</t>
  </si>
  <si>
    <t>森重　一真</t>
  </si>
  <si>
    <t>笹川　雄飛</t>
  </si>
  <si>
    <t>中村　郁仁</t>
  </si>
  <si>
    <t>藤田　亮太</t>
  </si>
  <si>
    <t>藤谷　雄紀</t>
  </si>
  <si>
    <t>中脇　裕也</t>
  </si>
  <si>
    <t>二宮　涼佑</t>
  </si>
  <si>
    <t>簗瀬　友希</t>
  </si>
  <si>
    <t>田中　翔也</t>
  </si>
  <si>
    <t>曽我　司</t>
  </si>
  <si>
    <t>三摩　恭平</t>
  </si>
  <si>
    <t>阪口　日向</t>
  </si>
  <si>
    <t>北川　翔悟</t>
  </si>
  <si>
    <t>磯部　裕斗</t>
  </si>
  <si>
    <t>山守　拓巳</t>
  </si>
  <si>
    <t>森　賢太郎</t>
  </si>
  <si>
    <t>元尾　海渡</t>
  </si>
  <si>
    <t>早川　和輝</t>
  </si>
  <si>
    <t>西田　彪人</t>
  </si>
  <si>
    <t>楠見　和志</t>
  </si>
  <si>
    <t>奥田　周治</t>
  </si>
  <si>
    <t>太田　海</t>
  </si>
  <si>
    <t>大市　啓矢</t>
  </si>
  <si>
    <t>石黒　亘</t>
  </si>
  <si>
    <t>長江　圭徒</t>
  </si>
  <si>
    <t>芝野　宏</t>
  </si>
  <si>
    <t>秋月　隼斗</t>
  </si>
  <si>
    <t>冨田　諒</t>
  </si>
  <si>
    <t>鈴木　智大</t>
  </si>
  <si>
    <t>和田　慎太郎</t>
  </si>
  <si>
    <t>山原　光太朗</t>
  </si>
  <si>
    <t>町田　弦</t>
  </si>
  <si>
    <t>福本　慎吾</t>
  </si>
  <si>
    <t>馬場口　博誉</t>
  </si>
  <si>
    <t>長谷川　和紀</t>
  </si>
  <si>
    <t>中村　光志</t>
  </si>
  <si>
    <t>小林　篤生</t>
  </si>
  <si>
    <t>清原　和真</t>
  </si>
  <si>
    <t>河上　知良</t>
  </si>
  <si>
    <t>勝田　哲史</t>
  </si>
  <si>
    <t>沖島　祐輝</t>
  </si>
  <si>
    <t>大江　崇</t>
  </si>
  <si>
    <t>伊ヶ崎　一哉</t>
  </si>
  <si>
    <t>安達　晴哉</t>
  </si>
  <si>
    <t>森　信人</t>
  </si>
  <si>
    <t>茂田　孝弘</t>
  </si>
  <si>
    <t>丸地　正人</t>
  </si>
  <si>
    <t>塚本　亮司</t>
  </si>
  <si>
    <t>新海　涼司</t>
  </si>
  <si>
    <t>清水　貴也</t>
  </si>
  <si>
    <t>齋藤　幹峻</t>
  </si>
  <si>
    <t>齋藤　俊介</t>
  </si>
  <si>
    <t>サーカー　慎悟</t>
  </si>
  <si>
    <t>近藤　利哉</t>
  </si>
  <si>
    <t>小山　航</t>
  </si>
  <si>
    <t>小松　遼矢</t>
  </si>
  <si>
    <t>小林　陽介</t>
  </si>
  <si>
    <t>小川　瑞貴</t>
  </si>
  <si>
    <t>大内　慎也</t>
  </si>
  <si>
    <t>伊藤　駿一郎</t>
  </si>
  <si>
    <t>幾田　勇希</t>
  </si>
  <si>
    <t>五十嵐　早登</t>
  </si>
  <si>
    <t>昔農　侑大</t>
  </si>
  <si>
    <t>内田　朋秀</t>
  </si>
  <si>
    <t>松田　克洋</t>
  </si>
  <si>
    <t>山田　剛大</t>
  </si>
  <si>
    <t>足立　洋人</t>
  </si>
  <si>
    <t>小島　康暉</t>
  </si>
  <si>
    <t>岩田　侑樹</t>
  </si>
  <si>
    <t>谷口　唯都</t>
  </si>
  <si>
    <t>成瀬　貴文</t>
  </si>
  <si>
    <t>森　大和</t>
  </si>
  <si>
    <t>佐藤　晃平</t>
  </si>
  <si>
    <t>谷　亮成</t>
  </si>
  <si>
    <t>平井　悠喜</t>
  </si>
  <si>
    <t>池田　大希</t>
  </si>
  <si>
    <t>永田　雄也</t>
  </si>
  <si>
    <t>藤田　悠真</t>
  </si>
  <si>
    <t>大原　拓人</t>
  </si>
  <si>
    <t>森岡　隆文</t>
  </si>
  <si>
    <t>橋爪　悠太朗</t>
  </si>
  <si>
    <t>田中　理人</t>
  </si>
  <si>
    <t>林　裕人</t>
  </si>
  <si>
    <t>武井　悠朔</t>
  </si>
  <si>
    <t>野村　昂生</t>
  </si>
  <si>
    <t>福岡　泰地</t>
  </si>
  <si>
    <t>柴山　昌之</t>
  </si>
  <si>
    <t>後藤　敦哉</t>
  </si>
  <si>
    <t>入船　僚太</t>
  </si>
  <si>
    <t>安齋　隼</t>
  </si>
  <si>
    <t>新宮　良啓</t>
  </si>
  <si>
    <t>西野　和歩</t>
  </si>
  <si>
    <t>長谷　一輝</t>
  </si>
  <si>
    <t>笠井　謙一朗</t>
  </si>
  <si>
    <t>石川　直希</t>
  </si>
  <si>
    <t>藤井　駿</t>
  </si>
  <si>
    <t>林　和弥</t>
  </si>
  <si>
    <t>杉山　諒太</t>
  </si>
  <si>
    <t>萩原　誠</t>
  </si>
  <si>
    <t>山本　成輝</t>
  </si>
  <si>
    <t>舟橋　宏祐</t>
  </si>
  <si>
    <t>中山　貴登</t>
  </si>
  <si>
    <t>小泉　登</t>
  </si>
  <si>
    <t>岩本　恭平</t>
  </si>
  <si>
    <t>市原　僚太</t>
  </si>
  <si>
    <t>愛澤　太規</t>
  </si>
  <si>
    <t>谷口　稀依也</t>
  </si>
  <si>
    <t>奥山　大河</t>
  </si>
  <si>
    <t>岡本　宏基</t>
  </si>
  <si>
    <t>鵜飼　孝一</t>
  </si>
  <si>
    <t>髙栁　育矢</t>
  </si>
  <si>
    <t>稲熊　健太</t>
  </si>
  <si>
    <t>村山　治希</t>
  </si>
  <si>
    <t>磯谷　光</t>
  </si>
  <si>
    <t>小久保　祐哉</t>
  </si>
  <si>
    <t>山根　大輝</t>
  </si>
  <si>
    <t>鈴木　琉世</t>
  </si>
  <si>
    <t>柴田　悟</t>
  </si>
  <si>
    <t>松原　大悟</t>
  </si>
  <si>
    <t>越野　豪留</t>
  </si>
  <si>
    <t>加藤　悠基</t>
  </si>
  <si>
    <t>久田　淳司</t>
  </si>
  <si>
    <t>吉村　泰希</t>
  </si>
  <si>
    <t>板橋　悠人</t>
  </si>
  <si>
    <t>山下　達也</t>
  </si>
  <si>
    <t>山藤　洋典</t>
  </si>
  <si>
    <t>渡邊　晴貴</t>
  </si>
  <si>
    <t>鳥井　量平</t>
  </si>
  <si>
    <t>山本　晃暉</t>
  </si>
  <si>
    <t>山田　華生</t>
  </si>
  <si>
    <t>田中　樹生</t>
  </si>
  <si>
    <t>大地　陽斗</t>
  </si>
  <si>
    <t>水野　佑亮</t>
  </si>
  <si>
    <t>新美　秀悟</t>
  </si>
  <si>
    <t>山口　輝</t>
  </si>
  <si>
    <t>徳江　航己</t>
  </si>
  <si>
    <t>中島　樹</t>
  </si>
  <si>
    <t>樋口　元汰</t>
  </si>
  <si>
    <t>梶川　凌平</t>
  </si>
  <si>
    <t>伊藤　主真</t>
  </si>
  <si>
    <t>稲福　天馬</t>
  </si>
  <si>
    <t>青木　穂高</t>
  </si>
  <si>
    <t>石黒　泰成</t>
  </si>
  <si>
    <t>鈴木　皓翔</t>
  </si>
  <si>
    <t>川口　稜太</t>
  </si>
  <si>
    <t>兵藤　亘</t>
  </si>
  <si>
    <t>葭川　睦望</t>
  </si>
  <si>
    <t>高橋　克成</t>
  </si>
  <si>
    <t>林　誉大</t>
  </si>
  <si>
    <t>前田　能宜</t>
  </si>
  <si>
    <t>西川　悠斗</t>
  </si>
  <si>
    <t>和仁　滉我</t>
  </si>
  <si>
    <t>山田　佑輔</t>
  </si>
  <si>
    <t>前畑　有輝</t>
  </si>
  <si>
    <t>野田　将弘</t>
  </si>
  <si>
    <t>豊田　将司</t>
  </si>
  <si>
    <t>福岡　崚生</t>
  </si>
  <si>
    <t>福田　敦大</t>
  </si>
  <si>
    <t>天野　智貴</t>
  </si>
  <si>
    <t>村上　裕貴</t>
  </si>
  <si>
    <t>東松　賢也</t>
  </si>
  <si>
    <t>大久保　光祐</t>
  </si>
  <si>
    <t>横山　皓己</t>
  </si>
  <si>
    <t>鈴木　悠太</t>
  </si>
  <si>
    <t>松久　裕稀</t>
  </si>
  <si>
    <t>中村　圭佑</t>
  </si>
  <si>
    <t>川瀨　勝寛</t>
  </si>
  <si>
    <t>佐藤　広幸</t>
  </si>
  <si>
    <t>遠藤　光</t>
  </si>
  <si>
    <t>佐藤　陸人</t>
  </si>
  <si>
    <t>加藤　晶大</t>
  </si>
  <si>
    <t>林　佑哉</t>
  </si>
  <si>
    <t>吉本　優馬</t>
  </si>
  <si>
    <t>平野　成</t>
  </si>
  <si>
    <t>水谷　俊貴</t>
  </si>
  <si>
    <t>村松　悠斗</t>
  </si>
  <si>
    <t>高山　琢磨</t>
  </si>
  <si>
    <t>野嶋　大晃</t>
  </si>
  <si>
    <t>真弓　昇也</t>
  </si>
  <si>
    <t>成瀬　太一</t>
  </si>
  <si>
    <t>鵜飼　涼矢</t>
  </si>
  <si>
    <t>林　拓実</t>
  </si>
  <si>
    <t>草崎　総一朗</t>
  </si>
  <si>
    <t>水谷　亮太</t>
  </si>
  <si>
    <t>松石　直樹</t>
  </si>
  <si>
    <t>玉木　愛稀洋</t>
  </si>
  <si>
    <t>小林　義典</t>
  </si>
  <si>
    <t>長谷川　文哉</t>
  </si>
  <si>
    <t>佐藤　良樹</t>
  </si>
  <si>
    <t>坂本　拓磨</t>
  </si>
  <si>
    <t>岡戸　祐太</t>
  </si>
  <si>
    <t>佐原　五月</t>
  </si>
  <si>
    <t>藤井　ﾙｰｶｽ</t>
  </si>
  <si>
    <t>波多野　晃大</t>
  </si>
  <si>
    <t>佐々木　陸</t>
  </si>
  <si>
    <t>長谷川　傑</t>
  </si>
  <si>
    <t>川内　秀哉</t>
  </si>
  <si>
    <t>鷲尾　優太</t>
  </si>
  <si>
    <t>遠山　亮太</t>
  </si>
  <si>
    <t>中村　美史</t>
  </si>
  <si>
    <t>田村　陸</t>
  </si>
  <si>
    <t>横田　佳介</t>
  </si>
  <si>
    <t>杉野　蒼太</t>
  </si>
  <si>
    <t>日野　龍希</t>
  </si>
  <si>
    <t>髙橋　舞羽</t>
  </si>
  <si>
    <t>宮﨑　達也</t>
  </si>
  <si>
    <t>杉田　光</t>
  </si>
  <si>
    <t>前川　斉幸</t>
  </si>
  <si>
    <t>堀田　侑冶</t>
  </si>
  <si>
    <t>小出　郁弥</t>
  </si>
  <si>
    <t>佐藤　智博</t>
  </si>
  <si>
    <t>岡井　大靖</t>
  </si>
  <si>
    <t>遠藤　慶人</t>
  </si>
  <si>
    <t>高木　健太</t>
  </si>
  <si>
    <t>大原　康平</t>
  </si>
  <si>
    <t>須﨑　雅也</t>
  </si>
  <si>
    <t>木下　博貴</t>
  </si>
  <si>
    <t>杉本　大騎</t>
  </si>
  <si>
    <t>金井　駿賢</t>
  </si>
  <si>
    <t>織田　大輝</t>
  </si>
  <si>
    <t>井上　晧太</t>
  </si>
  <si>
    <t>泉　主馬</t>
  </si>
  <si>
    <t>福永　凌太</t>
  </si>
  <si>
    <t>荻原　勇吹</t>
  </si>
  <si>
    <t>目時　崚</t>
  </si>
  <si>
    <t>服部　優允</t>
  </si>
  <si>
    <t>中井　康二</t>
  </si>
  <si>
    <t>髙田　浩道</t>
  </si>
  <si>
    <t>岩田　朋也</t>
  </si>
  <si>
    <t>相澤　潤一郎</t>
  </si>
  <si>
    <t>吉留　涼太</t>
  </si>
  <si>
    <t>増子　良平</t>
  </si>
  <si>
    <t>福岡　秀太</t>
  </si>
  <si>
    <t>長谷川　遥貴</t>
  </si>
  <si>
    <t>成宮　壮</t>
  </si>
  <si>
    <t>中島　由来</t>
  </si>
  <si>
    <t>津曲　章太</t>
  </si>
  <si>
    <t>久住　恵太</t>
  </si>
  <si>
    <t>川久保　友博</t>
  </si>
  <si>
    <t>西辻　和暉</t>
  </si>
  <si>
    <t>川田　敦斗</t>
  </si>
  <si>
    <t>稲子　光太郎</t>
  </si>
  <si>
    <t>渡邉　駿風</t>
  </si>
  <si>
    <t>三宅　浩生</t>
  </si>
  <si>
    <t>水野　駿佑</t>
  </si>
  <si>
    <t>藤原　将司</t>
  </si>
  <si>
    <t>彦坂　陽平</t>
  </si>
  <si>
    <t>野村　勇輝</t>
  </si>
  <si>
    <t>西尾　勇佑</t>
  </si>
  <si>
    <t>児玉　粹</t>
  </si>
  <si>
    <t>久次米　悠雅</t>
  </si>
  <si>
    <t>川端　魁人</t>
  </si>
  <si>
    <t>大畑　伸太郎</t>
  </si>
  <si>
    <t>井上　隼</t>
  </si>
  <si>
    <t>伊藤　泰治</t>
  </si>
  <si>
    <t>伊藤　壮太</t>
  </si>
  <si>
    <t>市橋　直也</t>
  </si>
  <si>
    <t>渡邉　嵩貴</t>
  </si>
  <si>
    <t>森田　瑛也</t>
  </si>
  <si>
    <t>清水　翔太</t>
  </si>
  <si>
    <t>黒川　静哉</t>
  </si>
  <si>
    <t>伊藤　大輝</t>
  </si>
  <si>
    <t>福島　龍二</t>
  </si>
  <si>
    <t>西尾　拓巳</t>
  </si>
  <si>
    <t>土屋　真宏</t>
  </si>
  <si>
    <t>荻野　龍斗</t>
  </si>
  <si>
    <t>大浦　優汰</t>
  </si>
  <si>
    <t>戸澤　廣哉</t>
  </si>
  <si>
    <t>杉本　仁</t>
  </si>
  <si>
    <t>浅野　克弥</t>
  </si>
  <si>
    <t>溝上　瑠伊</t>
  </si>
  <si>
    <t>瀬古　優斗</t>
  </si>
  <si>
    <t>小木曽　光</t>
  </si>
  <si>
    <t>井戸田　魁</t>
  </si>
  <si>
    <t>石川　拓磨</t>
  </si>
  <si>
    <t>阿曽　彩登</t>
  </si>
  <si>
    <t>朝居　拓麻</t>
  </si>
  <si>
    <t>武藤　広樹</t>
  </si>
  <si>
    <t>戸村　将</t>
  </si>
  <si>
    <t>寺澤　怜央</t>
  </si>
  <si>
    <t>渡邉　智哉</t>
  </si>
  <si>
    <t>和久井　亮二</t>
  </si>
  <si>
    <t>若杉　俊佑</t>
  </si>
  <si>
    <t>山崎　尚信</t>
  </si>
  <si>
    <t>間宮　大介</t>
  </si>
  <si>
    <t>政岡　薫</t>
  </si>
  <si>
    <t>畑野　佑太</t>
  </si>
  <si>
    <t>西山　大生</t>
  </si>
  <si>
    <t>中嶋　一登</t>
  </si>
  <si>
    <t>田嶋　駿太</t>
  </si>
  <si>
    <t>祖父江　巧</t>
  </si>
  <si>
    <t>佐藤　亘</t>
  </si>
  <si>
    <t>小山　拓也</t>
  </si>
  <si>
    <t>川村　建勝</t>
  </si>
  <si>
    <t>岡本　真太朗</t>
  </si>
  <si>
    <t>大澤　京介</t>
  </si>
  <si>
    <t>井出　拓見</t>
  </si>
  <si>
    <t>五十嵐　雅記</t>
  </si>
  <si>
    <t>天野　広大</t>
  </si>
  <si>
    <t>高橋　幸大</t>
  </si>
  <si>
    <t>浦井　崚自</t>
  </si>
  <si>
    <t>宇野　智希</t>
  </si>
  <si>
    <t>六鹿　蓮</t>
  </si>
  <si>
    <t>黒川　洋人</t>
  </si>
  <si>
    <t>鈴木　翔吾</t>
  </si>
  <si>
    <t>鈴木　賢太</t>
  </si>
  <si>
    <t>石井　勇介</t>
  </si>
  <si>
    <t>松岡　良一</t>
  </si>
  <si>
    <t>小林　雅輝</t>
  </si>
  <si>
    <t>吉川　輝宜</t>
  </si>
  <si>
    <t>橋本　隆一</t>
  </si>
  <si>
    <t>杉山　喜紀</t>
  </si>
  <si>
    <t>田畑　論太郎</t>
  </si>
  <si>
    <t>野上　直人</t>
  </si>
  <si>
    <t>立木　晶</t>
  </si>
  <si>
    <t>嶋崎　利紀</t>
  </si>
  <si>
    <t>安藤　駿汰</t>
  </si>
  <si>
    <t>渡邊　直希</t>
  </si>
  <si>
    <t>金井　瑛志</t>
  </si>
  <si>
    <t>鈴木　崇真</t>
  </si>
  <si>
    <t>安田　壮太</t>
  </si>
  <si>
    <t>増田　大河</t>
  </si>
  <si>
    <t>中山　峻弥</t>
  </si>
  <si>
    <t>大前　貴裕</t>
  </si>
  <si>
    <t>平山　悠太</t>
  </si>
  <si>
    <t>鈴木　拓朗</t>
  </si>
  <si>
    <t>朝日　喜紀</t>
  </si>
  <si>
    <t>村田　貴紀</t>
  </si>
  <si>
    <t>桜木　隆伍</t>
  </si>
  <si>
    <t>和田　友祐</t>
  </si>
  <si>
    <t>鈴木　麻央</t>
  </si>
  <si>
    <t>村松　祐志</t>
  </si>
  <si>
    <t>平野　和弥</t>
  </si>
  <si>
    <t>千野　雅人</t>
  </si>
  <si>
    <t>菊池　昌太郎</t>
  </si>
  <si>
    <t>吉川　千尋</t>
  </si>
  <si>
    <t>長屋　暁大</t>
  </si>
  <si>
    <t>功刀　啓太郎</t>
  </si>
  <si>
    <t>迫　尚登</t>
  </si>
  <si>
    <t>栗田　航希</t>
  </si>
  <si>
    <t>小松　勁太</t>
  </si>
  <si>
    <t>幸塚　一晃</t>
  </si>
  <si>
    <t>中井　慧悟</t>
  </si>
  <si>
    <t>伊藤　俊輝</t>
  </si>
  <si>
    <t>村松　諒哉</t>
  </si>
  <si>
    <t>桝田　和哉</t>
  </si>
  <si>
    <t>宮武　誉</t>
  </si>
  <si>
    <t>林　泉樹</t>
  </si>
  <si>
    <t>増田　神斗</t>
  </si>
  <si>
    <t>野田　晴樹</t>
  </si>
  <si>
    <t>津田　大輝</t>
  </si>
  <si>
    <t>菅谷　弥史</t>
  </si>
  <si>
    <t>渡邉　稔元</t>
  </si>
  <si>
    <t>依田　祥吾</t>
  </si>
  <si>
    <t>山﨑　拓武</t>
  </si>
  <si>
    <t>山﨑　和生</t>
  </si>
  <si>
    <t>森澤　航</t>
  </si>
  <si>
    <t>村瀬　巧夕</t>
  </si>
  <si>
    <t>向田　椋哉</t>
  </si>
  <si>
    <t>舟橋　透志</t>
  </si>
  <si>
    <t>中島　大我</t>
  </si>
  <si>
    <t>中澤　悠哉</t>
  </si>
  <si>
    <t>中川　基史</t>
  </si>
  <si>
    <t>時光　修平</t>
  </si>
  <si>
    <t>辻村　駿介</t>
  </si>
  <si>
    <t>杉本　康拓</t>
  </si>
  <si>
    <t>佐野　斗和</t>
  </si>
  <si>
    <t>榊間　隆晃</t>
  </si>
  <si>
    <t>近藤　大嗣</t>
  </si>
  <si>
    <t>光崎　剛史</t>
  </si>
  <si>
    <t>劒物　太一</t>
  </si>
  <si>
    <t>川島　颯太</t>
  </si>
  <si>
    <t>椛澤　俊哉</t>
  </si>
  <si>
    <t>可児　泰新</t>
  </si>
  <si>
    <t>尾関　拓実</t>
  </si>
  <si>
    <t>大参　祐輝</t>
  </si>
  <si>
    <t>太田　黎生</t>
  </si>
  <si>
    <t>榎本　智哉</t>
  </si>
  <si>
    <t>江藤　慎改</t>
  </si>
  <si>
    <t>梅田　孝哉</t>
  </si>
  <si>
    <t>稲生　裕文</t>
  </si>
  <si>
    <t>伊藤　弘大</t>
  </si>
  <si>
    <t>石田　瑞樹</t>
  </si>
  <si>
    <t>石黒　堅大</t>
  </si>
  <si>
    <t>和田　卓也</t>
  </si>
  <si>
    <t>山川　嵐</t>
  </si>
  <si>
    <t>日比　友耶</t>
  </si>
  <si>
    <t>東　直輝</t>
  </si>
  <si>
    <t>西村　望</t>
  </si>
  <si>
    <t>中村　圭志</t>
  </si>
  <si>
    <t>永見　崚一郎</t>
  </si>
  <si>
    <t>長濱　朋哉</t>
  </si>
  <si>
    <t>鈴木　雅貴</t>
  </si>
  <si>
    <t>鈴木　航樹</t>
  </si>
  <si>
    <t>黒田　玲央</t>
  </si>
  <si>
    <t>熊澤　一誠</t>
  </si>
  <si>
    <t>河合　宏哉</t>
  </si>
  <si>
    <t>柏木　光彦</t>
  </si>
  <si>
    <t>伊藤　海月</t>
  </si>
  <si>
    <t>赤坂　裕二郎</t>
  </si>
  <si>
    <t>山本　有人</t>
  </si>
  <si>
    <t>齋藤　駿</t>
  </si>
  <si>
    <t>由川　琢也</t>
  </si>
  <si>
    <t>中西　和也</t>
  </si>
  <si>
    <t>竹内　喜紀</t>
  </si>
  <si>
    <t>鈴木　拓郎</t>
  </si>
  <si>
    <t>鈴木　康平</t>
  </si>
  <si>
    <t>近藤　大智</t>
  </si>
  <si>
    <t>小田　千喜</t>
  </si>
  <si>
    <t>岡野　将成</t>
  </si>
  <si>
    <t>伊藤　可捺汰</t>
  </si>
  <si>
    <t>平山　貴大</t>
  </si>
  <si>
    <t>中山　雄大</t>
  </si>
  <si>
    <t>永戸　悠太郎</t>
  </si>
  <si>
    <t>出島　典斗</t>
  </si>
  <si>
    <t>竹村　颯真</t>
  </si>
  <si>
    <t>澤村　健斗</t>
  </si>
  <si>
    <t>佐藤　俊介</t>
  </si>
  <si>
    <t>片山　雄登</t>
  </si>
  <si>
    <t>大崎　修汰</t>
  </si>
  <si>
    <t>浦野　健次</t>
  </si>
  <si>
    <t>岩田　京樹</t>
  </si>
  <si>
    <t>石松　凜平</t>
  </si>
  <si>
    <t>安岡　里哉</t>
  </si>
  <si>
    <t>宮城　響</t>
  </si>
  <si>
    <t>平山　寛人</t>
  </si>
  <si>
    <t>田邊　隼都</t>
  </si>
  <si>
    <t>桑山　楓矢</t>
  </si>
  <si>
    <t>川瀬　翔矢</t>
  </si>
  <si>
    <t>上村　直也</t>
  </si>
  <si>
    <t>金森　拳之介</t>
  </si>
  <si>
    <t>山下　慧士</t>
  </si>
  <si>
    <t>平野　恵大</t>
  </si>
  <si>
    <t>新美　健</t>
  </si>
  <si>
    <t>金谷　智顕</t>
  </si>
  <si>
    <t>奥野　夏希</t>
  </si>
  <si>
    <t>大河内　雄登</t>
  </si>
  <si>
    <t>吉澤　亮我</t>
  </si>
  <si>
    <t>井豫　規人</t>
  </si>
  <si>
    <t>濱﨑　優紀</t>
  </si>
  <si>
    <t>矢野　浩丈</t>
  </si>
  <si>
    <t>林　大登</t>
  </si>
  <si>
    <t>藤川　駿</t>
  </si>
  <si>
    <t>谷口　史弥</t>
  </si>
  <si>
    <t>安立　渉吾</t>
  </si>
  <si>
    <t>井川　智嗣</t>
  </si>
  <si>
    <t>山下　晟弥</t>
  </si>
  <si>
    <t>宮口　航太</t>
  </si>
  <si>
    <t>三村　憲史</t>
  </si>
  <si>
    <t>宮﨑　翔</t>
  </si>
  <si>
    <t>加藤　謙太</t>
  </si>
  <si>
    <t>山下　遼真</t>
  </si>
  <si>
    <t>中西　壮登</t>
  </si>
  <si>
    <t>三谷　大河</t>
  </si>
  <si>
    <t>成瀬　雅哉</t>
  </si>
  <si>
    <t>池田　周樹</t>
  </si>
  <si>
    <t>水野　将志</t>
  </si>
  <si>
    <t>川畑　涼</t>
  </si>
  <si>
    <t>梶原　柾希</t>
  </si>
  <si>
    <t>山田　恭平</t>
  </si>
  <si>
    <t>小倉　健吾</t>
  </si>
  <si>
    <t>中川　学</t>
  </si>
  <si>
    <t>神林　優太郎</t>
  </si>
  <si>
    <t>上地　海斗</t>
  </si>
  <si>
    <t>田中　遼河</t>
  </si>
  <si>
    <t>田原　隼輝</t>
  </si>
  <si>
    <t>小林　俊介</t>
  </si>
  <si>
    <t>上田　良樹</t>
  </si>
  <si>
    <t>深松　佳範</t>
  </si>
  <si>
    <t>谷川原　龍之介</t>
  </si>
  <si>
    <t>松井　利晃</t>
  </si>
  <si>
    <t>奥原　颯馬</t>
  </si>
  <si>
    <t>浅野　智成</t>
  </si>
  <si>
    <t>和田　達希</t>
  </si>
  <si>
    <t>小川　善也</t>
  </si>
  <si>
    <t>橋本　雄輔</t>
  </si>
  <si>
    <t>古橋　侑季</t>
  </si>
  <si>
    <t>磯部　貴弘</t>
  </si>
  <si>
    <t>吉本　昇平</t>
  </si>
  <si>
    <t>齋藤　健一</t>
  </si>
  <si>
    <t>赤羽　勇哉</t>
  </si>
  <si>
    <t>山本　幹也</t>
  </si>
  <si>
    <t>笠井　裕司</t>
  </si>
  <si>
    <t>髙橋　勇樹</t>
  </si>
  <si>
    <t>杉本　光</t>
  </si>
  <si>
    <t>稻福　煕</t>
  </si>
  <si>
    <t>和田　祥吾</t>
  </si>
  <si>
    <t>西村　智之</t>
  </si>
  <si>
    <t>川島　大輝</t>
  </si>
  <si>
    <t>横地　翼</t>
  </si>
  <si>
    <t>小谷　謙斗</t>
  </si>
  <si>
    <t>角野　翼</t>
  </si>
  <si>
    <t>服部　奨世</t>
  </si>
  <si>
    <t>門野　敬介</t>
  </si>
  <si>
    <t>伊藤　慎悟</t>
  </si>
  <si>
    <t>山口　淳</t>
  </si>
  <si>
    <t>谷口　泰史</t>
  </si>
  <si>
    <t>渡辺　素己</t>
  </si>
  <si>
    <t>穂満　司</t>
  </si>
  <si>
    <t>野瀬　優太</t>
  </si>
  <si>
    <t>塚本　拳史</t>
  </si>
  <si>
    <t>天野　快聖</t>
  </si>
  <si>
    <t>堀田　翔紀</t>
  </si>
  <si>
    <t>黒野　敬斗</t>
  </si>
  <si>
    <t>三浦　舜</t>
  </si>
  <si>
    <t>服部　大暉</t>
  </si>
  <si>
    <t>中村　正明</t>
  </si>
  <si>
    <t>田口　裕芽</t>
  </si>
  <si>
    <t>鈴木　高虎</t>
  </si>
  <si>
    <t>小林　宏輔</t>
  </si>
  <si>
    <t>山中　創介</t>
  </si>
  <si>
    <t>水野　賢作</t>
  </si>
  <si>
    <t>高橋　創太郎</t>
  </si>
  <si>
    <t>児玉　勘太</t>
  </si>
  <si>
    <t>大野　誠士</t>
  </si>
  <si>
    <t>植松　達也</t>
  </si>
  <si>
    <t>石田　駆</t>
  </si>
  <si>
    <t>牧田　祐太朗</t>
  </si>
  <si>
    <t>青木　健史郎</t>
  </si>
  <si>
    <t>森　昂之</t>
  </si>
  <si>
    <t>山本　渓秋</t>
  </si>
  <si>
    <t>山本　真光人</t>
  </si>
  <si>
    <t>米津　央也</t>
  </si>
  <si>
    <t>児玉　一</t>
  </si>
  <si>
    <t>岡村　泰青</t>
  </si>
  <si>
    <t>江塚　拓人</t>
  </si>
  <si>
    <t>小島　安滋</t>
  </si>
  <si>
    <t>古田　久尚</t>
  </si>
  <si>
    <t>谷川　友希</t>
  </si>
  <si>
    <t>窪田　雅大</t>
  </si>
  <si>
    <t>後藤　瑞輝</t>
  </si>
  <si>
    <t>林　利紀</t>
  </si>
  <si>
    <t>三口　宗武</t>
  </si>
  <si>
    <t>堀内　裕太</t>
  </si>
  <si>
    <t>櫻本　貴己</t>
  </si>
  <si>
    <t>西尾　勇祐</t>
  </si>
  <si>
    <t>深谷　隼斗</t>
  </si>
  <si>
    <t>松下　慧五</t>
  </si>
  <si>
    <t>湯浅　友貴</t>
  </si>
  <si>
    <t>森本　辰徳</t>
  </si>
  <si>
    <t>河合　完治</t>
  </si>
  <si>
    <t>髙田　滉平</t>
  </si>
  <si>
    <t>後藤　夏輝</t>
  </si>
  <si>
    <t>岡本　一純</t>
  </si>
  <si>
    <t>長谷川　貴大</t>
  </si>
  <si>
    <t>福嶋　佑太</t>
  </si>
  <si>
    <t>三浦　亘暉</t>
  </si>
  <si>
    <t>藤澤　健一</t>
  </si>
  <si>
    <t>岩城　淳之介</t>
  </si>
  <si>
    <t>大杉　享平</t>
  </si>
  <si>
    <t>清水　健斗</t>
  </si>
  <si>
    <t>三好　達也</t>
  </si>
  <si>
    <t>吉村　仁汰</t>
  </si>
  <si>
    <t>三輪　賢治</t>
  </si>
  <si>
    <t>間瀬　智哉</t>
  </si>
  <si>
    <t>中河　正登</t>
  </si>
  <si>
    <t>中根　僚孝</t>
  </si>
  <si>
    <t>三浦　颯士</t>
  </si>
  <si>
    <t>橋本　知弥</t>
  </si>
  <si>
    <t>原塚　錬</t>
  </si>
  <si>
    <t>佐藤　大悟</t>
  </si>
  <si>
    <t>円藤　良樹</t>
  </si>
  <si>
    <t>早川　幸冶</t>
  </si>
  <si>
    <t>石川　陽一</t>
  </si>
  <si>
    <t>廣田　幹大</t>
  </si>
  <si>
    <t>青山　尚生</t>
  </si>
  <si>
    <t>山田　貴璃斗</t>
  </si>
  <si>
    <t>粥川　景梧</t>
  </si>
  <si>
    <t>久野　眞弥</t>
  </si>
  <si>
    <t>佐村　香橘</t>
  </si>
  <si>
    <t>志治　嘉崇</t>
  </si>
  <si>
    <t>石井　啓典</t>
  </si>
  <si>
    <t>萩野　智久</t>
  </si>
  <si>
    <t>田中　康介</t>
  </si>
  <si>
    <t>塚本　陵太</t>
  </si>
  <si>
    <t>井賀　輝仁</t>
  </si>
  <si>
    <t>岡田　将旭</t>
  </si>
  <si>
    <t>藤井　慧輔</t>
  </si>
  <si>
    <t>落合　惇寛</t>
  </si>
  <si>
    <t>西山　皓基</t>
  </si>
  <si>
    <t>山田　祐輔</t>
  </si>
  <si>
    <t>李　如來</t>
  </si>
  <si>
    <t>山田　祥真</t>
  </si>
  <si>
    <t>松下　陸</t>
  </si>
  <si>
    <t>三栖　勇輝</t>
  </si>
  <si>
    <t>東　大吉</t>
  </si>
  <si>
    <t>澤井　奎志</t>
  </si>
  <si>
    <t>山本　武</t>
  </si>
  <si>
    <t>福西　恵大</t>
  </si>
  <si>
    <t>森下　諒</t>
  </si>
  <si>
    <t>三橋　亮介</t>
  </si>
  <si>
    <t>吉岡　優希</t>
  </si>
  <si>
    <t>堀口　景祐</t>
  </si>
  <si>
    <t>中村　壮志</t>
  </si>
  <si>
    <t>中本　雄大</t>
  </si>
  <si>
    <t>近藤　佑樹</t>
  </si>
  <si>
    <t>牧　幹也</t>
  </si>
  <si>
    <t>野村　隆太郎</t>
  </si>
  <si>
    <t>山田　崇義</t>
  </si>
  <si>
    <t>高須　翔生</t>
  </si>
  <si>
    <t>天野　知哉</t>
  </si>
  <si>
    <t>樋口　智一</t>
  </si>
  <si>
    <t>牧野　圭佑</t>
  </si>
  <si>
    <t>坂野　公亮</t>
  </si>
  <si>
    <t>坂入　慶一</t>
  </si>
  <si>
    <t>舟橋　祐哉</t>
  </si>
  <si>
    <t>二宮　聡史</t>
  </si>
  <si>
    <t>ﾆﾉﾐﾔ ｻﾄｼ</t>
  </si>
  <si>
    <t>ｻｶｲﾘ ｹｲｲﾁ</t>
  </si>
  <si>
    <t>ﾊﾞﾝﾉ ｺｳｽｹ</t>
  </si>
  <si>
    <t>ﾏｷﾉ ｹｲｽｹ</t>
  </si>
  <si>
    <t>ﾋｸﾞﾁ ﾄﾓｶｽﾞ</t>
  </si>
  <si>
    <t>ｱﾏﾉ ﾄﾓﾔ</t>
  </si>
  <si>
    <t>ﾀｶｽ ｼｮｳｲ</t>
  </si>
  <si>
    <t>ﾔﾏﾀﾞ ﾀｶﾖｼ</t>
  </si>
  <si>
    <t>ﾉﾑﾗ ﾘｭｳﾀﾛｳ</t>
  </si>
  <si>
    <t>ﾏｷ ﾐｷﾔ</t>
  </si>
  <si>
    <t>ｺﾝﾄﾞｳ ﾕｳｷ</t>
  </si>
  <si>
    <t>ﾅｶﾓﾄ ﾕｳﾀ</t>
  </si>
  <si>
    <t>ﾅｶﾑﾗ ｿｳｼ</t>
  </si>
  <si>
    <t>ﾎﾘｸﾞﾁ ｹｲｽｹ</t>
  </si>
  <si>
    <t>ﾖｼｵｶ ﾕｳｷ</t>
  </si>
  <si>
    <t>ﾐﾊｼ ﾘｮｳｽｹ</t>
  </si>
  <si>
    <t>ﾓﾘｼﾀ ﾘｮｳ</t>
  </si>
  <si>
    <t>ﾌｸﾆｼ ｹｲﾀ</t>
  </si>
  <si>
    <t>ﾔﾏﾓﾄ ﾀｹｼ</t>
  </si>
  <si>
    <t>ｻﾜｲ ｹｲｼ</t>
  </si>
  <si>
    <t>ｱｽﾞﾏ ﾀﾞｲｷﾁ</t>
  </si>
  <si>
    <t>ﾐｽ ﾕｳｷ</t>
  </si>
  <si>
    <t>ﾏﾂｼﾀ ﾘｸ</t>
  </si>
  <si>
    <t>ﾔﾏﾀﾞ ｼｮｳﾏ</t>
  </si>
  <si>
    <t>ｲ ﾖﾚ</t>
  </si>
  <si>
    <t>ﾔﾏﾀﾞ ﾕｳｽｹ</t>
  </si>
  <si>
    <t>ﾆｼﾔﾏ ｺｳｷ</t>
  </si>
  <si>
    <t>ｵﾁｱｲ ｱﾂﾉﾘ</t>
  </si>
  <si>
    <t>ﾌｼﾞｲ ｹｲｽｹ</t>
  </si>
  <si>
    <t>ｵｶﾀﾞ ﾏｻｱｷ</t>
  </si>
  <si>
    <t>ｲｶﾞ ﾃﾙﾋﾄ</t>
  </si>
  <si>
    <t>ﾂｶﾓﾄ ﾘｮｳﾀ</t>
  </si>
  <si>
    <t>ﾀﾅｶ ｺｳｽｹ</t>
  </si>
  <si>
    <t>ﾊｷﾞﾉ ﾄﾓﾋｻ</t>
  </si>
  <si>
    <t>ｲｼｲ ﾋﾛﾉﾘ</t>
  </si>
  <si>
    <t>ｼｼﾞ ﾖｼﾀｶ</t>
  </si>
  <si>
    <t>ｻﾑﾗ ｶｷﾂ</t>
  </si>
  <si>
    <t>ｸﾉ ｼﾝﾔ</t>
  </si>
  <si>
    <t>ｶﾕｶﾜ ｹｲｺﾞ</t>
  </si>
  <si>
    <t>ﾔﾏﾀﾞ ｷﾘﾄ</t>
  </si>
  <si>
    <t>ｱｵﾔﾏ ﾅｵｷ</t>
  </si>
  <si>
    <t>ﾋﾛﾀ ｶﾝﾀﾞｲ</t>
  </si>
  <si>
    <t>ｲｼｶﾜ ﾖｳｲﾁ</t>
  </si>
  <si>
    <t>ﾊﾔｶﾜ ﾕｷﾔ</t>
  </si>
  <si>
    <t>ｴﾝﾄﾞｳ ﾖｼｷ</t>
  </si>
  <si>
    <t>ｻﾄｳ ﾀﾞｲｺﾞ</t>
  </si>
  <si>
    <t>ﾊﾗﾂｶ ﾚﾝ</t>
  </si>
  <si>
    <t>ﾊｼﾓﾄ ﾄﾓﾔ</t>
  </si>
  <si>
    <t>ﾐｳﾗ ｿｳｼ</t>
  </si>
  <si>
    <t>ﾅｶﾈ ﾄﾓﾀｶ</t>
  </si>
  <si>
    <t>ﾅｶｶﾞﾜ ﾏｻﾄ</t>
  </si>
  <si>
    <t>ﾏｾ ﾄﾓﾔ</t>
  </si>
  <si>
    <t>ﾐﾜ ｹﾝｼﾞ</t>
  </si>
  <si>
    <t>ﾖｼﾑﾗ ｼﾞﾝﾀ</t>
  </si>
  <si>
    <t>ﾐﾖｼ ﾀﾂﾔ</t>
  </si>
  <si>
    <t>ｼﾐｽﾞ ｹﾝﾄ</t>
  </si>
  <si>
    <t>ｵｵｽｷﾞ ｷｮｳﾍｲ</t>
  </si>
  <si>
    <t>ｲﾜｷ ｼﾞｭﾝﾉｽｹ</t>
  </si>
  <si>
    <t>ﾌｼﾞｻﾜ ｹﾝｲﾁ</t>
  </si>
  <si>
    <t>ﾐｳﾗ ｺｳｷ</t>
  </si>
  <si>
    <t>ﾌｸｼﾏ ﾕｳﾀ</t>
  </si>
  <si>
    <t>ﾊｾｶﾞﾜ ﾀｶﾋﾛ</t>
  </si>
  <si>
    <t>ｵｶﾓﾄ ｲｽﾞﾐ</t>
  </si>
  <si>
    <t>ｺﾞﾄｳ ﾅﾂｷ</t>
  </si>
  <si>
    <t>ﾀｶﾀﾞ ｺｳﾍｲ</t>
  </si>
  <si>
    <t>ｶﾜｲ ｶﾝｼﾞ</t>
  </si>
  <si>
    <t>ﾓﾘﾓﾄ ﾀﾂﾉﾘ</t>
  </si>
  <si>
    <t>ﾕｱｻ ﾄﾓﾀｶ</t>
  </si>
  <si>
    <t>ﾏﾂｼﾀ ｹｲｺﾞ</t>
  </si>
  <si>
    <t>ﾌｶﾔ ﾊﾔﾄ</t>
  </si>
  <si>
    <t>ﾆｼｵ ﾕｳｽｹ</t>
  </si>
  <si>
    <t>ｻｸﾗﾓﾄ ﾀｶｷ</t>
  </si>
  <si>
    <t>ﾎﾘｳﾁ ﾕｳﾀ</t>
  </si>
  <si>
    <t>ﾐｸﾞﾁ ﾑﾈﾀｹ</t>
  </si>
  <si>
    <t>ﾊﾔｼ ﾄｼｷ</t>
  </si>
  <si>
    <t>ｺﾞﾄｳ ﾐｽﾞｷ</t>
  </si>
  <si>
    <t>ｸﾎﾞﾀ ﾏｻﾋﾛ</t>
  </si>
  <si>
    <t>ﾀﾆｶﾜ ﾄﾓｷ</t>
  </si>
  <si>
    <t>ﾌﾙﾀ ﾋｻﾅｵ</t>
  </si>
  <si>
    <t>ｺｼﾞﾏ ｱﾝｼﾞ</t>
  </si>
  <si>
    <t>ｴﾂﾞｶ ﾋﾛﾄ</t>
  </si>
  <si>
    <t>ｵｶﾑﾗ ﾀｲｾｲ</t>
  </si>
  <si>
    <t>ｺﾀﾞﾏ ｶｽﾞ</t>
  </si>
  <si>
    <t>ﾖﾈﾂﾞ ﾅｶﾔ</t>
  </si>
  <si>
    <t>ｲﾄｳ ﾏｻﾙ</t>
  </si>
  <si>
    <t>ﾔﾏﾓﾄ ﾏｺﾄ</t>
  </si>
  <si>
    <t>ﾔﾏﾓﾄ ｹｲｼｭｳ</t>
  </si>
  <si>
    <t>ﾓﾘ ﾀｶﾕｷ</t>
  </si>
  <si>
    <t>ｱｵｷ ｹﾝｼﾛｳ</t>
  </si>
  <si>
    <t>ﾏｷﾀﾞ ﾕｳﾀﾛｳ</t>
  </si>
  <si>
    <t>ｲｼﾀﾞ ｶｹﾙ</t>
  </si>
  <si>
    <t>ｳｴﾏﾂ ﾀﾂﾔ</t>
  </si>
  <si>
    <t>ｵｵﾉ ｾｲｼﾞ</t>
  </si>
  <si>
    <t>ｺﾀﾞﾏ ｶﾝﾀ</t>
  </si>
  <si>
    <t>ﾀｶﾊｼ ｿｳﾀﾛｳ</t>
  </si>
  <si>
    <t>ﾐｽﾞﾉ ｹﾝｻｸ</t>
  </si>
  <si>
    <t>ﾔﾏﾅｶ ｿｳｽｹ</t>
  </si>
  <si>
    <t>ｺﾊﾞﾔｼ ｺｳｽｹ</t>
  </si>
  <si>
    <t>ｽｽﾞｷ ﾀｶﾄﾗ</t>
  </si>
  <si>
    <t>ﾀｸﾞﾁ ﾕｳｶﾞ</t>
  </si>
  <si>
    <t>ﾅｶﾑﾗ ﾏｻｱｷ</t>
  </si>
  <si>
    <t>ﾊｯﾄﾘ ﾀﾞｲｷ</t>
  </si>
  <si>
    <t>ﾐｳﾗ ｼｭﾝ</t>
  </si>
  <si>
    <t>ｸﾛﾉ ｹｲﾄ</t>
  </si>
  <si>
    <t>ｱﾏﾉ ｶｲｾｲ</t>
  </si>
  <si>
    <t>ﾂｶﾓﾄ ｹﾝｼ</t>
  </si>
  <si>
    <t>ﾉｾ ﾕｳﾀ</t>
  </si>
  <si>
    <t>ﾎﾏﾝ ﾂｶｻ</t>
  </si>
  <si>
    <t>ﾜﾀﾅﾍﾞ ﾓﾄｷ</t>
  </si>
  <si>
    <t>ﾀﾆｸﾞﾁ ﾀｲｼ</t>
  </si>
  <si>
    <t>ﾔﾏｸﾞﾁ ｼﾞｭﾝ</t>
  </si>
  <si>
    <t>ｲﾄｳ ｼﾝｺﾞ</t>
  </si>
  <si>
    <t>ｶﾄﾞﾉ ｹｲｽｹ</t>
  </si>
  <si>
    <t>ﾊｯﾄﾘ ｼｮｳｾｲ</t>
  </si>
  <si>
    <t>ｶｸﾉ ﾂﾊﾞｻ</t>
  </si>
  <si>
    <t>ｺﾀﾆ ｹﾝﾄ</t>
  </si>
  <si>
    <t>ﾖｺﾁ ﾂﾊﾞｻ</t>
  </si>
  <si>
    <t>ｶﾜｼﾏ ﾀｲｷ</t>
  </si>
  <si>
    <t>ﾆｼﾑﾗ ﾄﾓﾕｷ</t>
  </si>
  <si>
    <t>ﾜﾀﾞ ｼｮｳｺﾞ</t>
  </si>
  <si>
    <t>ｲﾅﾌｸ ﾋｶﾙ</t>
  </si>
  <si>
    <t>ｽｷﾞﾓﾄ ﾋｶﾙ</t>
  </si>
  <si>
    <t>ｶｻｲ ﾕｳｼﾞ</t>
  </si>
  <si>
    <t>ﾔﾏﾓﾄ ﾐｷﾔ</t>
  </si>
  <si>
    <t>ｱｶﾊﾈ ﾕｳﾔ</t>
  </si>
  <si>
    <t>ｻｲﾄｳ ｹﾝｲﾁ</t>
  </si>
  <si>
    <t>ﾖｼﾓﾄ ｼｮｳﾍｲ</t>
  </si>
  <si>
    <t>ｲｿﾍﾞ ﾀｶﾋﾛ</t>
  </si>
  <si>
    <t>ﾌﾙﾊｼ ﾕｳｷ</t>
  </si>
  <si>
    <t>ﾊｼﾓﾄ ﾕｳｽｹ</t>
  </si>
  <si>
    <t>ｵｶﾞﾜ ﾖｼﾅﾘ</t>
  </si>
  <si>
    <t>ﾜﾀﾞ ﾀﾂｷ</t>
  </si>
  <si>
    <t>ｱｻﾉ ﾄﾓﾅﾘ</t>
  </si>
  <si>
    <t>ｵｸﾊﾗ ｿｳﾏ</t>
  </si>
  <si>
    <t>ﾏﾂｲ ﾄｼｱｷ</t>
  </si>
  <si>
    <t>ﾀﾆｶﾞﾜﾗ ﾘｭｳﾉｽｹ</t>
  </si>
  <si>
    <t>ﾌｶﾏﾂ ﾖｼﾉﾘ</t>
  </si>
  <si>
    <t>ｳｴﾀﾞ ﾖｼｷ</t>
  </si>
  <si>
    <t>ｺﾊﾞﾔｼ ｼｭﾝｽｹ</t>
  </si>
  <si>
    <t>ﾀﾊﾗ ｼﾞｭﾝｷ</t>
  </si>
  <si>
    <t>ﾀﾅｶ ﾊﾙｶ</t>
  </si>
  <si>
    <t>ｳｴｼﾞ ｶｲﾄ</t>
  </si>
  <si>
    <t>ｶﾝﾊﾞﾔｼ ﾕｳﾀﾛｳ</t>
  </si>
  <si>
    <t>ﾅｶｶﾞﾜ ﾏﾅﾌﾞ</t>
  </si>
  <si>
    <t>ｵｸﾞﾗ ｹﾝｺﾞ</t>
  </si>
  <si>
    <t>ﾔﾏﾀﾞ ｷｮｳﾍｲ</t>
  </si>
  <si>
    <t>ｶｼﾞﾜﾗ ﾏｻｷ</t>
  </si>
  <si>
    <t>ｶﾜﾊﾀ ﾘｮｳ</t>
  </si>
  <si>
    <t>ﾐｽﾞﾉ ﾏｻｼ</t>
  </si>
  <si>
    <t>ｲｹﾀﾞ ｼｭｳｷ</t>
  </si>
  <si>
    <t>ﾅﾙｾ ﾏｻﾔ</t>
  </si>
  <si>
    <t>ﾐﾀﾆ ﾀｲｶﾞ</t>
  </si>
  <si>
    <t>ﾅｶﾆｼ ﾏｻﾄ</t>
  </si>
  <si>
    <t>ﾔﾏｼﾀ ﾘｮｳﾏ</t>
  </si>
  <si>
    <t>ｶﾄｳ ｹﾝﾀ</t>
  </si>
  <si>
    <t>ﾐﾔｻﾞｷ ｶｹﾙ</t>
  </si>
  <si>
    <t>ﾐﾑﾗ ｹﾝｼ</t>
  </si>
  <si>
    <t>ﾐﾔｸﾞﾁ ｺｳﾀ</t>
  </si>
  <si>
    <t>ﾔﾏｼﾀ ｱｷﾔ</t>
  </si>
  <si>
    <t>ｲｶﾜ ｻﾄｼ</t>
  </si>
  <si>
    <t>ｱﾀﾞﾁ ｼｮｳｺﾞ</t>
  </si>
  <si>
    <t>ﾀﾆｸﾞﾁ ﾌﾐﾔ</t>
  </si>
  <si>
    <t>ﾌｼﾞｶﾜ ｼｭﾝ</t>
  </si>
  <si>
    <t>ﾊﾔｼ ﾋﾛﾄ</t>
  </si>
  <si>
    <t>ﾔﾉ ﾋﾛﾀｹ</t>
  </si>
  <si>
    <t>ﾊﾏｻﾞｷ ﾕｳｷ</t>
  </si>
  <si>
    <t>ｲﾖ ﾉﾘﾄ</t>
  </si>
  <si>
    <t>ﾖｼｻﾞﾜ ﾘｮｳｶﾞ</t>
  </si>
  <si>
    <t>ｵｵｺｳﾁ ﾕｳﾄ</t>
  </si>
  <si>
    <t>ｵｸﾉ ﾅﾂｷ</t>
  </si>
  <si>
    <t>ｶﾅﾔ ﾄﾓｱｷ</t>
  </si>
  <si>
    <t>ﾆｲﾐ ｹﾝ</t>
  </si>
  <si>
    <t>ﾋﾗﾉ ｼｹﾞﾋﾛ</t>
  </si>
  <si>
    <t>ﾔﾏｼﾀ ｹｲｼ</t>
  </si>
  <si>
    <t>ｶﾅﾓﾘ ｹﾝﾉｽｹ</t>
  </si>
  <si>
    <t>ｶﾐﾑﾗ ﾅｵﾔ</t>
  </si>
  <si>
    <t>ｶﾜｾ ｼｮｳﾔ</t>
  </si>
  <si>
    <t>ｸﾜﾔﾏ ﾌｳﾔ</t>
  </si>
  <si>
    <t>ﾀﾅﾍﾞ ﾊﾔﾄ</t>
  </si>
  <si>
    <t>ﾋﾗﾔﾏ ﾋﾛﾄ</t>
  </si>
  <si>
    <t>ﾐﾔｷﾞ ﾋﾋﾞｷ</t>
  </si>
  <si>
    <t>ﾔｽｵｶ ｻﾄﾔ</t>
  </si>
  <si>
    <t>ｲｼﾏﾂ ﾘﾝﾍﾟｲ</t>
  </si>
  <si>
    <t>ｲﾜﾀ ｹｲｼﾞｭ</t>
  </si>
  <si>
    <t>ｳﾗﾉ ｹﾝｼﾞ</t>
  </si>
  <si>
    <t>ｵｵｻｷ ｼｭｳﾀ</t>
  </si>
  <si>
    <t>ｶﾀﾔﾏ ﾕｳﾄ</t>
  </si>
  <si>
    <t>ｻﾄｳ ｼｭﾝｽｹ</t>
  </si>
  <si>
    <t>ｻﾜﾑﾗ ｹﾝﾄ</t>
  </si>
  <si>
    <t>ﾀｹﾑﾗ ｿｳﾏ</t>
  </si>
  <si>
    <t>ﾃﾞｼﾞﾏ ﾃﾝﾄ</t>
  </si>
  <si>
    <t>ﾅｶﾞﾄ ﾕｳﾀﾛｳ</t>
  </si>
  <si>
    <t>ﾅｶﾔﾏ ﾕｳﾀ</t>
  </si>
  <si>
    <t>ﾋﾗﾔﾏ ﾀｶｵ</t>
  </si>
  <si>
    <t>ｲﾄｳ ｶﾅﾀ</t>
  </si>
  <si>
    <t>ｵｶﾉ ﾏｻﾅﾘ</t>
  </si>
  <si>
    <t>ｵﾀﾞ ｶｽﾞｷ</t>
  </si>
  <si>
    <t>ｺﾝﾄﾞｳ ﾀﾞｲﾁ</t>
  </si>
  <si>
    <t>ｽｽﾞｷ ｺｳﾍｲ</t>
  </si>
  <si>
    <t>ｽｽﾞｷ ﾀｸﾛｳ</t>
  </si>
  <si>
    <t>ﾀｹｳﾁ ﾖｼｷ</t>
  </si>
  <si>
    <t>ﾅｶﾆｼ ｶｽﾞﾔ</t>
  </si>
  <si>
    <t>ﾖｼｶﾜ ﾀｸﾔ</t>
  </si>
  <si>
    <t>ﾔﾏﾓﾄ ﾕｳﾄ</t>
  </si>
  <si>
    <t>ｱｶｻｶ ﾕｳｼﾞﾛｳ</t>
  </si>
  <si>
    <t>ｲﾄｳ ﾐﾂﾞｷ</t>
  </si>
  <si>
    <t>ｶｼﾜｷﾞ ﾐﾂﾋｺ</t>
  </si>
  <si>
    <t>ｶﾜｲ ﾋﾛﾔ</t>
  </si>
  <si>
    <t>ｸﾏｻﾞﾜ ｲｯｾｲ</t>
  </si>
  <si>
    <t>ｸﾛﾀﾞ ﾚｵ</t>
  </si>
  <si>
    <t>ｽｽﾞｷ ｺｳｷ</t>
  </si>
  <si>
    <t>ｽｽﾞｷ ﾏｻｷ</t>
  </si>
  <si>
    <t>ﾅｶﾞﾊﾏ ﾄﾓﾔ</t>
  </si>
  <si>
    <t>ﾅｶﾞﾐ ﾘｮｳｲﾁﾛｳ</t>
  </si>
  <si>
    <t>ﾅｶﾑﾗ ｹｲｼ</t>
  </si>
  <si>
    <t>ﾆｼﾑﾗ ﾉｿﾞﾐ</t>
  </si>
  <si>
    <t>ﾋｶﾞｼ ﾅｵｷ</t>
  </si>
  <si>
    <t>ﾋﾋﾞ ﾄﾓﾔ</t>
  </si>
  <si>
    <t>ﾔﾏｶﾜ ｱﾗｼ</t>
  </si>
  <si>
    <t>ﾜﾀﾞ ﾀｸﾔ</t>
  </si>
  <si>
    <t>ｲｼｸﾞﾛ ｹﾝﾀ</t>
  </si>
  <si>
    <t>ｲｼﾀﾞ ﾐｽﾞｷ</t>
  </si>
  <si>
    <t>ｲﾄｳ ｺｳﾀ</t>
  </si>
  <si>
    <t>ｲﾉｳ ﾋﾛﾌﾐ</t>
  </si>
  <si>
    <t>ｳﾒﾀﾞ ﾀｶﾔ</t>
  </si>
  <si>
    <t>ｴﾄｳ ｼﾝｶｲ</t>
  </si>
  <si>
    <t>ｴﾉﾓﾄ ﾄﾓﾔ</t>
  </si>
  <si>
    <t>ｵｵﾀ ﾚｵ</t>
  </si>
  <si>
    <t>ｵｵﾐ ﾕｳｷ</t>
  </si>
  <si>
    <t>ｵｾﾞｷ ﾀｸﾐ</t>
  </si>
  <si>
    <t>ｶﾆ ﾀｲｼﾝ</t>
  </si>
  <si>
    <t>ｶﾊﾞｻﾜ ﾄｼﾔ</t>
  </si>
  <si>
    <t>ｶﾜｼﾏ ｿｳﾀ</t>
  </si>
  <si>
    <t>ｹﾝﾓﾂ ﾀｲﾁ</t>
  </si>
  <si>
    <t>ｺｳｻﾞｷ ﾀｹｼ</t>
  </si>
  <si>
    <t>ｺﾝﾄﾞｳ ﾋﾛﾂｸﾞ</t>
  </si>
  <si>
    <t>ｻｶｷﾏ ﾀｶｱｷ</t>
  </si>
  <si>
    <t>ｻﾉ ﾄﾜ</t>
  </si>
  <si>
    <t>ｽｷﾞﾓﾄ ﾔｽﾋﾛ</t>
  </si>
  <si>
    <t>ﾂｼﾞﾑﾗ ｼｭﾝｽｹ</t>
  </si>
  <si>
    <t>ﾄｷﾐﾂ ｼｭｳﾍｲ</t>
  </si>
  <si>
    <t>ﾅｶｶﾞﾜ ﾓﾄｼ</t>
  </si>
  <si>
    <t>ﾅｶｻﾞﾜ ﾕｳﾔ</t>
  </si>
  <si>
    <t>ﾅｶｼﾏ ﾀｲｶﾞ</t>
  </si>
  <si>
    <t>ﾌﾅﾊｼ ﾄｳｼ</t>
  </si>
  <si>
    <t>ﾑｶｲﾀﾞ ﾘｮｳﾔ</t>
  </si>
  <si>
    <t>ﾑﾗｾ ｺｳﾕｳ</t>
  </si>
  <si>
    <t>ﾓﾘｻﾞﾜ ｺｳ</t>
  </si>
  <si>
    <t>ﾔﾏｻｷ ｶｽﾞｷ</t>
  </si>
  <si>
    <t>ﾔﾏｻﾞｷ ﾋﾛﾑ</t>
  </si>
  <si>
    <t>ﾖﾀﾞ ｼｮｳｺﾞ</t>
  </si>
  <si>
    <t>ﾜﾀﾅﾍﾞ ﾄｼﾊﾙ</t>
  </si>
  <si>
    <t>ｽｶﾞﾔ ﾋﾛｼ</t>
  </si>
  <si>
    <t>ﾂﾀﾞ ﾀﾞｲｷ</t>
  </si>
  <si>
    <t>ﾉﾀﾞ ﾊﾙｷ</t>
  </si>
  <si>
    <t>ﾏｽﾀﾞ ｼﾞﾝﾄ</t>
  </si>
  <si>
    <t>ﾊﾔｼ ﾐｽﾞｷ</t>
  </si>
  <si>
    <t>ﾐﾔﾀｹ ﾀｶ</t>
  </si>
  <si>
    <t>ﾏｽﾀﾞ ｶｽﾞﾔ</t>
  </si>
  <si>
    <t>ﾑﾗﾏﾂ ﾘｮｳﾔ</t>
  </si>
  <si>
    <t>ｲﾄｳ ﾄｼｷ</t>
  </si>
  <si>
    <t>ﾅｶｲ ｹｲｺﾞ</t>
  </si>
  <si>
    <t>ｺｳﾂﾞｶ ｶｽﾞｱｷ</t>
  </si>
  <si>
    <t>ｺﾏﾂ ｹｲﾀ</t>
  </si>
  <si>
    <t>ｸﾘﾀ ｺｳｷ</t>
  </si>
  <si>
    <t>ｻｺ ﾅｵﾄ</t>
  </si>
  <si>
    <t>ｸﾇｷﾞ ｹｲﾀﾛｳ</t>
  </si>
  <si>
    <t>ﾅｶﾞﾔ ｱｷﾋﾛ</t>
  </si>
  <si>
    <t>ﾖｼｶﾜ ﾁﾋﾛ</t>
  </si>
  <si>
    <t>ｷｸﾁ ｼｮｳﾀﾛｳ</t>
  </si>
  <si>
    <t>ﾁﾉ ﾏｻﾄ</t>
  </si>
  <si>
    <t>ﾋﾗﾉ ｶｽﾞﾔ</t>
  </si>
  <si>
    <t>ﾑﾗﾏﾂ ﾕｳｼ</t>
  </si>
  <si>
    <t>ｽｽﾞｷ ﾏｵ</t>
  </si>
  <si>
    <t>ﾜﾀﾞ ﾕｳｽｹ</t>
  </si>
  <si>
    <t>ｻｸﾗｷﾞ ﾘｭｳｺﾞ</t>
  </si>
  <si>
    <t>ﾑﾗﾀ ﾀｶﾉﾘ</t>
  </si>
  <si>
    <t>ｱｻﾋ ﾖｼｷ</t>
  </si>
  <si>
    <t>ﾋﾗﾔﾏ ﾕｳﾀ</t>
  </si>
  <si>
    <t>ｵｵﾏｴ ﾀｶﾋﾛ</t>
  </si>
  <si>
    <t>ﾅｶﾔﾏ ｼｭﾝﾔ</t>
  </si>
  <si>
    <t>ﾏｽﾀﾞ ﾀｲｶﾞ</t>
  </si>
  <si>
    <t>ﾔｽﾀﾞ ｿｳﾀ</t>
  </si>
  <si>
    <t>ｽｽﾞｷ ｿｳﾏ</t>
  </si>
  <si>
    <t>ｶﾅｲ ｴｲｼ</t>
  </si>
  <si>
    <t>ﾜﾀﾅﾍﾞ ﾅｵｷ</t>
  </si>
  <si>
    <t>ｱﾝﾄﾞｳ ｼｭﾝﾀ</t>
  </si>
  <si>
    <t>ｼﾏｻﾞｷ ﾄｼﾉﾘ</t>
  </si>
  <si>
    <t>ﾉｶﾞﾐ ﾅｵﾄ</t>
  </si>
  <si>
    <t>ﾀﾊﾞﾀ ﾛﾝﾀﾛｳ</t>
  </si>
  <si>
    <t>ｽｷﾞﾔﾏ ﾖｼｷ</t>
  </si>
  <si>
    <t>ﾊｼﾓﾄ ﾘｭｳｲﾁ</t>
  </si>
  <si>
    <t>ﾖｼｶﾜ ｱｷﾉﾘ</t>
  </si>
  <si>
    <t>ｺﾊﾞﾔｼ ﾏｻｷ</t>
  </si>
  <si>
    <t>ﾏﾂｵｶ ﾘｮｳｲﾁ</t>
  </si>
  <si>
    <t>ｲｼｲ ﾕｳｽｹ</t>
  </si>
  <si>
    <t>ｽｽﾞｷ ｹﾝﾀ</t>
  </si>
  <si>
    <t>ｽｽﾞｷ ｼｮｳｺﾞ</t>
  </si>
  <si>
    <t>ｸﾛｶﾜ ﾋﾛﾄ</t>
  </si>
  <si>
    <t>ﾑｼｶ ﾚﾝ</t>
  </si>
  <si>
    <t>ｳﾉ ﾄﾓｷ</t>
  </si>
  <si>
    <t>ｱﾏﾉ ｺｳﾀﾞｲ</t>
  </si>
  <si>
    <t>ｲｶﾞﾗｼ ﾏｻｷ</t>
  </si>
  <si>
    <t>ｲﾃﾞ ﾀｸﾐ</t>
  </si>
  <si>
    <t>ｵｵｻﾜ ｷｮｳｽｹ</t>
  </si>
  <si>
    <t>ｵｶﾓﾄ ｼﾝﾀﾛｳ</t>
  </si>
  <si>
    <t>ｶﾜﾑﾗ ｹﾝｼｮｳ</t>
  </si>
  <si>
    <t>ｺﾔﾏ ﾀｸﾔ</t>
  </si>
  <si>
    <t>ｻﾄｳ ﾜﾀﾙ</t>
  </si>
  <si>
    <t>ｿﾌｴ ﾀｸﾐ</t>
  </si>
  <si>
    <t>ﾀｼﾞﾏ ｼｭﾝﾀ</t>
  </si>
  <si>
    <t>ﾅｶｼﾏ ｶｽﾞﾄ</t>
  </si>
  <si>
    <t>ﾆｼﾔﾏ ﾀｲｾｲ</t>
  </si>
  <si>
    <t>ﾊﾀﾉ ﾕｳﾀ</t>
  </si>
  <si>
    <t>ﾏｻｵｶ ｶｵﾙ</t>
  </si>
  <si>
    <t>ﾏﾐﾔ ﾀﾞｲｽｹ</t>
  </si>
  <si>
    <t>ﾔﾏｻｷ ﾋｻﾉﾌﾞ</t>
  </si>
  <si>
    <t>ﾜｶｽｷﾞ ｼｭﾝｽｹ</t>
  </si>
  <si>
    <t>ﾜｸｲ ﾘｮｳｼﾞ</t>
  </si>
  <si>
    <t>ﾜﾀﾅﾍﾞ ﾄﾓﾔ</t>
  </si>
  <si>
    <t>ﾃﾗｻﾜ ﾚｵ</t>
  </si>
  <si>
    <t>ﾄﾑﾗ ｼｮｳ</t>
  </si>
  <si>
    <t>ﾑﾄｳ ﾋﾛｷ</t>
  </si>
  <si>
    <t>ｱｻｲ ﾀｸﾏ</t>
  </si>
  <si>
    <t>ｱｿ ｱﾔﾄ</t>
  </si>
  <si>
    <t>ｲｼｶﾜ ﾀｸﾏ</t>
  </si>
  <si>
    <t>ｲﾄﾞﾀ ｶｲ</t>
  </si>
  <si>
    <t>ｺｷﾞｿ ｺｳ</t>
  </si>
  <si>
    <t>ｾｺ ﾕｳﾄ</t>
  </si>
  <si>
    <t>ﾐｿﾞｶﾐ ﾙｲ</t>
  </si>
  <si>
    <t>ｱｻﾉ ｶﾂﾔ</t>
  </si>
  <si>
    <t>ｽｷﾞﾓﾄ ｼﾞﾝ</t>
  </si>
  <si>
    <t>ﾄｻﾞﾜ ｺｳﾔ</t>
  </si>
  <si>
    <t>ｵｵｳﾗ ﾕｳﾀ</t>
  </si>
  <si>
    <t>ｵｷﾞﾉ ﾘｭｳﾄ</t>
  </si>
  <si>
    <t>ﾂﾁﾔ ﾏｻﾋﾛ</t>
  </si>
  <si>
    <t>ﾆｼｵ ﾀｸﾐ</t>
  </si>
  <si>
    <t>ﾌｸｼﾏ ﾘｭｳｼﾞ</t>
  </si>
  <si>
    <t>ｲﾄｳ ﾀﾞｲｷ</t>
  </si>
  <si>
    <t>ｸﾛｶﾜ ｼｽﾞﾔ</t>
  </si>
  <si>
    <t>ｼﾐｽﾞ ｼｮｳﾀ</t>
  </si>
  <si>
    <t>ﾓﾘﾀ ｴｲﾔ</t>
  </si>
  <si>
    <t>ﾜﾀﾅﾍﾞ ﾀｶｷ</t>
  </si>
  <si>
    <t>ｲﾁﾊｼ ﾅｵﾔ</t>
  </si>
  <si>
    <t>ｲﾄｳ ｿｳﾀ</t>
  </si>
  <si>
    <t>ｲﾄｳ ﾔｽﾊﾙ</t>
  </si>
  <si>
    <t>ｲﾉｳｴ ﾊﾔ</t>
  </si>
  <si>
    <t>ｵｵﾊﾀ ｼﾝﾀﾛｳ</t>
  </si>
  <si>
    <t>ｶﾜﾊﾞﾀ ｶｲﾄ</t>
  </si>
  <si>
    <t>ｸｼﾞﾒ ﾕｳｶﾞ</t>
  </si>
  <si>
    <t>ｺﾀﾞﾏ ｲｷ</t>
  </si>
  <si>
    <t>ﾉﾑﾗ ﾕｳｷ</t>
  </si>
  <si>
    <t>ﾋｺｻｶ ﾖｳﾍｲ</t>
  </si>
  <si>
    <t>ﾌｼﾞﾜﾗ ﾏｻｼ</t>
  </si>
  <si>
    <t>ﾐﾔｹ ﾋﾛｷ</t>
  </si>
  <si>
    <t>ﾜﾀﾅﾍﾞ ﾊﾔﾃ</t>
  </si>
  <si>
    <t>ｲﾅｺ ｺｳﾀﾛｳ</t>
  </si>
  <si>
    <t>ｶﾜﾀ ｱﾂﾄ</t>
  </si>
  <si>
    <t>ﾆｼﾂｼﾞ ｶｽﾞｷ</t>
  </si>
  <si>
    <t>ｶﾜｸﾎﾞ ﾄﾓﾋﾛ</t>
  </si>
  <si>
    <t>ｸｽﾐ ｹｲﾀ</t>
  </si>
  <si>
    <t>ﾂﾏｶﾞﾘ ｼｮｳﾀ</t>
  </si>
  <si>
    <t>ﾅｶｼﾞﾏ ﾕﾗ</t>
  </si>
  <si>
    <t>ﾅﾙﾐﾔ ﾀｹｼ</t>
  </si>
  <si>
    <t>ﾊｾｶﾞﾜ ﾊﾙｷ</t>
  </si>
  <si>
    <t>ﾌｸｵｶ ｼｭｳﾀ</t>
  </si>
  <si>
    <t>ﾏｽｺ ﾘｮｳﾍｲ</t>
  </si>
  <si>
    <t>ﾖｼﾄﾒ ﾘｮｳﾀ</t>
  </si>
  <si>
    <t>ｱｲｻﾞﾜ ｼﾞｭﾝｲﾁﾛｳ</t>
  </si>
  <si>
    <t>ｲﾜﾀ ﾄﾓﾔ</t>
  </si>
  <si>
    <t>ﾀｶﾀﾞ ﾋﾛﾐﾁ</t>
  </si>
  <si>
    <t>ﾅｶｲ ｺｳｼﾞ</t>
  </si>
  <si>
    <t>ﾊｯﾄﾘ ﾏｻﾉﾌﾞ</t>
  </si>
  <si>
    <t>ﾒﾄｷ ﾘｮｳ</t>
  </si>
  <si>
    <t>ｵｷﾞﾊﾗ ｲﾌﾞｷ</t>
  </si>
  <si>
    <t>ﾌｸﾅｶﾞ ﾘｮｳﾀ</t>
  </si>
  <si>
    <t>ｲｽﾞﾐ ｶｽﾞﾏ</t>
  </si>
  <si>
    <t>ｲﾉｳｴ ｺｳﾀ</t>
  </si>
  <si>
    <t>ｵﾀﾞ ﾋﾛｷ</t>
  </si>
  <si>
    <t>ｶﾅｲ ﾄｼﾀｶ</t>
  </si>
  <si>
    <t>ｽｷﾞﾓﾄ ﾀﾞｲｷ</t>
  </si>
  <si>
    <t>ｽｻﾞｷ ﾏｻﾔ</t>
  </si>
  <si>
    <t>ｵｵﾊﾗ ｺｳﾍｲ</t>
  </si>
  <si>
    <t>ﾀｶｷ ｹﾝﾀ</t>
  </si>
  <si>
    <t>ｴﾝﾄﾞｳ ｹｲﾄ</t>
  </si>
  <si>
    <t>ｵｶｲ ﾀｲｾｲ</t>
  </si>
  <si>
    <t>ｻﾄｳ ﾁﾋﾛ</t>
  </si>
  <si>
    <t>ｺｲﾃﾞ ﾌﾐﾔ</t>
  </si>
  <si>
    <t>ﾎｯﾀ ﾕｳﾔ</t>
  </si>
  <si>
    <t>ﾏｴｶﾞﾜ ﾏｻﾕｷ</t>
  </si>
  <si>
    <t>ｽｷﾞﾀ ﾋｶﾙ</t>
  </si>
  <si>
    <t>ﾐﾔｻﾞｷ ﾀﾂﾔ</t>
  </si>
  <si>
    <t>ﾀｶﾊｼ ﾏｲﾔ</t>
  </si>
  <si>
    <t>ﾋﾉ ﾘｭｳｷ</t>
  </si>
  <si>
    <t>ｽｷﾞﾉ ｿｳﾀ</t>
  </si>
  <si>
    <t>ﾖｺﾀ ｹｲｽｹ</t>
  </si>
  <si>
    <t>ﾀﾑﾗ ﾘｸ</t>
  </si>
  <si>
    <t>ﾅｶﾑﾗ ﾖｼﾌﾐ</t>
  </si>
  <si>
    <t>ﾄｵﾔﾏ ﾘｮｳﾀ</t>
  </si>
  <si>
    <t>ﾜｼｵ ﾕｳﾀ</t>
  </si>
  <si>
    <t>ｶﾜﾁ ｼｭｳﾔ</t>
  </si>
  <si>
    <t>ﾊｾｶﾞﾜ ﾀｶｼ</t>
  </si>
  <si>
    <t>ｻｻｷ ﾘｸ</t>
  </si>
  <si>
    <t>ﾊﾀﾉ ｺｳﾀﾞｲ</t>
  </si>
  <si>
    <t>ﾌｼﾞｲ ﾙｰｶｽ</t>
  </si>
  <si>
    <t>ｻﾊﾗ ｻﾂｷ</t>
  </si>
  <si>
    <t>ｵｶﾄﾞ ﾕｳﾀ</t>
  </si>
  <si>
    <t>ｻｶﾓﾄ ﾀｸﾏ</t>
  </si>
  <si>
    <t>ｻﾄｳ ﾖｼｷ</t>
  </si>
  <si>
    <t>ﾊｾｶﾞﾜ ﾌﾐﾔ</t>
  </si>
  <si>
    <t>ｺﾊﾞﾔｼ ﾖｼﾉﾘ</t>
  </si>
  <si>
    <t>ﾀﾏｷ ｱｷﾋﾛ</t>
  </si>
  <si>
    <t>ﾏﾂｲｼ ﾅｵｷ</t>
  </si>
  <si>
    <t>ﾐｽﾞﾀﾆ ﾘｮｳﾀ</t>
  </si>
  <si>
    <t>ｸｻｻﾞｷ ｿｳｲﾁﾛｳ</t>
  </si>
  <si>
    <t>ﾊﾔｼ ﾀｸﾐ</t>
  </si>
  <si>
    <t>ｳｶｲ ﾘｮｳﾔ</t>
  </si>
  <si>
    <t>ﾅﾙｾ ﾀｲﾁ</t>
  </si>
  <si>
    <t>ﾏﾕﾐ ｼｮｳﾔ</t>
  </si>
  <si>
    <t>ﾉｼﾞﾏ ﾋﾛｱｷ</t>
  </si>
  <si>
    <t>ﾑﾗﾏﾂ ﾕｳﾄ</t>
  </si>
  <si>
    <t>ﾐｽﾞﾀﾆ ﾖｼﾀｶ</t>
  </si>
  <si>
    <t>ﾋﾗﾉ ﾅﾙ</t>
  </si>
  <si>
    <t>ﾂﾁﾔ ﾄﾓﾋﾄ</t>
  </si>
  <si>
    <t>ﾖｼﾓﾄ ﾕｳﾏ</t>
  </si>
  <si>
    <t>ﾊﾔｼ ﾕｳﾔ</t>
  </si>
  <si>
    <t>ｶﾄｳ ｼｮｳﾀ</t>
  </si>
  <si>
    <t>ｻﾄｳ ﾘｸﾄ</t>
  </si>
  <si>
    <t>ｴﾝﾄﾞｳ ﾋｶﾙ</t>
  </si>
  <si>
    <t>ｻﾄｳ ﾋﾛﾕｷ</t>
  </si>
  <si>
    <t>ｶﾜｾ ﾖｼﾑﾈ</t>
  </si>
  <si>
    <t>ﾅｶﾑﾗ ｹｲｽｹ</t>
  </si>
  <si>
    <t>ﾏﾂﾋｻ ﾕｳｷ</t>
  </si>
  <si>
    <t>ﾖｺﾔﾏ ｺｳｷ</t>
  </si>
  <si>
    <t>ｵｵｸﾎﾞ ｺｳｽｹ</t>
  </si>
  <si>
    <t>ﾄｳﾏﾂ ｹﾝﾔ</t>
  </si>
  <si>
    <t>ﾑﾗｶﾐ ﾕﾀｶ</t>
  </si>
  <si>
    <t>ｱﾏﾉ ﾄﾓｷ</t>
  </si>
  <si>
    <t>ﾌｸﾀﾞ ｱﾂﾋﾛ</t>
  </si>
  <si>
    <t>ﾌｸｵｶ ﾘｮｳｾｲ</t>
  </si>
  <si>
    <t>ﾄﾖﾀﾞ ﾏｻｼ</t>
  </si>
  <si>
    <t>ﾉﾀﾞ ﾏｻﾋﾛ</t>
  </si>
  <si>
    <t>ﾏｴﾊﾀ ﾕｳｷ</t>
  </si>
  <si>
    <t>ﾜﾆ ｺｳｶﾞ</t>
  </si>
  <si>
    <t>ﾆｼｶﾜ ﾕｳﾄ</t>
  </si>
  <si>
    <t>ﾏｴﾀﾞ ﾄｳｷ</t>
  </si>
  <si>
    <t>ﾊﾔｼ ﾀｶﾋﾛ</t>
  </si>
  <si>
    <t>ﾖｼｶﾜ ﾑﾂﾐ</t>
  </si>
  <si>
    <t>ﾋｮｳﾄﾞｳ ﾜﾀﾙ</t>
  </si>
  <si>
    <t>ｽｽﾞｷ ﾋﾛﾄ</t>
  </si>
  <si>
    <t>ｲｼｸﾞﾛ ﾀｲｾｲ</t>
  </si>
  <si>
    <t>ｱｵｷ ﾎﾀﾞｶ</t>
  </si>
  <si>
    <t>ｲﾅﾌｸ ﾃﾝﾏ</t>
  </si>
  <si>
    <t>ｲﾄｳ ｶｽﾞﾏ</t>
  </si>
  <si>
    <t>ｶｼﾞｶﾜ ﾘｮｳﾍｲ</t>
  </si>
  <si>
    <t>ﾋｸﾞﾁ ｹﾞﾝﾀ</t>
  </si>
  <si>
    <t>ﾅｶｼﾏ ｲﾂｷ</t>
  </si>
  <si>
    <t>ﾄｸｴ ｺｳｷ</t>
  </si>
  <si>
    <t>ﾔﾏｸﾞﾁ ｱｷﾗ</t>
  </si>
  <si>
    <t>ﾆｲﾐ ｼｭｳｺﾞ</t>
  </si>
  <si>
    <t>ﾐｽﾞﾉ ﾕｳｽｹ</t>
  </si>
  <si>
    <t>ｵｵｼﾞ ｱｷﾄ</t>
  </si>
  <si>
    <t>ﾀﾅｶ ﾐｷｵ</t>
  </si>
  <si>
    <t>ﾔﾏﾀﾞ ｶｾｲ</t>
  </si>
  <si>
    <t>ﾔﾏﾓﾄ ｺｳｷ</t>
  </si>
  <si>
    <t>ﾄﾘｲ ﾘｮｳﾍｲ</t>
  </si>
  <si>
    <t>ﾜﾀﾅﾍﾞ ﾊﾙｷ</t>
  </si>
  <si>
    <t>ﾔﾏﾄｳ ﾋﾛﾉﾘ</t>
  </si>
  <si>
    <t>ﾔﾏｼﾀ ﾀﾂﾔ</t>
  </si>
  <si>
    <t>ｲﾀﾊﾞｼ ﾕｳﾄ</t>
  </si>
  <si>
    <t>ﾖｼﾑﾗ ﾀｲｷ</t>
  </si>
  <si>
    <t>ﾋｻﾀﾞ ｱﾂｼ</t>
  </si>
  <si>
    <t>ｶﾄｳ ﾕｳｷ</t>
  </si>
  <si>
    <t>ｺｼﾉ ﾀｹﾙ</t>
  </si>
  <si>
    <t>ﾏﾂﾊﾞﾗ ﾀﾞｲｺﾞ</t>
  </si>
  <si>
    <t>ｼﾊﾞﾀ ｻﾄﾙ</t>
  </si>
  <si>
    <t>ｽｽﾞｷ ﾘｭｳｾｲ</t>
  </si>
  <si>
    <t>ｺｸﾎﾞ ﾕｳﾔ</t>
  </si>
  <si>
    <t>ｲｿｶﾞｲ ﾋｶﾙ</t>
  </si>
  <si>
    <t>ﾑﾗﾔﾏ ﾊﾙｷ</t>
  </si>
  <si>
    <t>ｲﾅｸﾞﾏ ｹﾝﾀ</t>
  </si>
  <si>
    <t>ｳｶｲ ｺｳｲﾁ</t>
  </si>
  <si>
    <t>ｵｶﾓﾄ ｺｳｷ</t>
  </si>
  <si>
    <t>ｵｸﾔﾏ ﾀｲｶﾞ</t>
  </si>
  <si>
    <t>ﾀﾆｸﾞﾁ ﾏｲﾔ</t>
  </si>
  <si>
    <t>ｱｲｻﾞﾜ ﾀｲｷ</t>
  </si>
  <si>
    <t>ｲﾁﾊﾗ ﾘｮｳﾀ</t>
  </si>
  <si>
    <t>ｲﾜﾓﾄ ｷｮｳﾍｲ</t>
  </si>
  <si>
    <t>ｺｲｽﾞﾐ ﾉﾎﾞﾙ</t>
  </si>
  <si>
    <t>ﾅｶﾔﾏ ﾀｶﾄ</t>
  </si>
  <si>
    <t>ﾌﾅﾊｼ ｺｳｽｹ</t>
  </si>
  <si>
    <t>ﾔﾏﾓﾄ ｾｲｷ</t>
  </si>
  <si>
    <t>ﾊｷﾞﾜﾗ ﾏｺﾄ</t>
  </si>
  <si>
    <t>ｽｷﾞﾔﾏ ﾘｮｳﾀ</t>
  </si>
  <si>
    <t>ﾊﾔｼ ｶｽﾞﾔ</t>
  </si>
  <si>
    <t>ﾌｼﾞｲ ｼｭﾝ</t>
  </si>
  <si>
    <t>ｲｼｶﾜ ﾅｵｷ</t>
  </si>
  <si>
    <t>ｶｻｲ ｹﾝｲﾁﾛｳ</t>
  </si>
  <si>
    <t>ﾊｾ ｶｽﾞｷ</t>
  </si>
  <si>
    <t>ﾆｼﾉ ｶｽﾞﾎ</t>
  </si>
  <si>
    <t>ｼﾝｸﾞｳ ﾖｼﾋﾛ</t>
  </si>
  <si>
    <t>ｱﾝｻﾞｲ ｼｭﾝ</t>
  </si>
  <si>
    <t>ｲﾘﾌﾈ ﾘｮｳﾀ</t>
  </si>
  <si>
    <t>ｺﾞﾄｳ ｱﾂﾔ</t>
  </si>
  <si>
    <t>ｼﾊﾞﾔﾏ ﾏｻﾕｷ</t>
  </si>
  <si>
    <t>ﾌｸｵｶ ﾀｲﾁ</t>
  </si>
  <si>
    <t>ﾉﾑﾗ ﾀｶｷ</t>
  </si>
  <si>
    <t>ﾀｹｲ ﾕｳｻｸ</t>
  </si>
  <si>
    <t>ﾀﾅｶ ﾘﾋﾄ</t>
  </si>
  <si>
    <t>ﾊｼﾂﾞﾒ ﾕｳﾀﾛｳ</t>
  </si>
  <si>
    <t>ﾓﾘｵｶ ﾀｶﾌﾐ</t>
  </si>
  <si>
    <t>ｵｵﾊﾗ ﾀｸﾄ</t>
  </si>
  <si>
    <t>ﾌｼﾞﾀ ﾕｳﾏ</t>
  </si>
  <si>
    <t>ﾅｶﾞﾀ ﾕｳﾔ</t>
  </si>
  <si>
    <t>ｲｹﾀﾞ ﾀﾞｲｷ</t>
  </si>
  <si>
    <t>ﾋﾗｲ ﾊﾙｷ</t>
  </si>
  <si>
    <t>ﾀﾆ ﾘｮｳｾｲ</t>
  </si>
  <si>
    <t>ｻﾄｳ ｺｳﾍｲ</t>
  </si>
  <si>
    <t>ﾓﾘ ﾔﾏﾄ</t>
  </si>
  <si>
    <t>ﾅﾙｾ ﾀｶﾌﾐ</t>
  </si>
  <si>
    <t>ﾀﾆｸﾞﾁ ﾕｲﾄ</t>
  </si>
  <si>
    <t>ｲﾜﾀ ﾕｳｷ</t>
  </si>
  <si>
    <t>ｺｼﾞﾏ ﾔｽｱｷ</t>
  </si>
  <si>
    <t>ｱﾀﾞﾁ ﾋﾛﾄ</t>
  </si>
  <si>
    <t>ﾔﾏﾀﾞ ﾀｹﾋﾛ</t>
  </si>
  <si>
    <t>ﾏﾂﾀﾞ ﾖｼﾋﾛ</t>
  </si>
  <si>
    <t>ｳﾁﾀﾞ ﾄﾓﾋﾃﾞ</t>
  </si>
  <si>
    <t>ｾｷﾉｳ ﾕｳﾀﾞｲ</t>
  </si>
  <si>
    <t>ｲｶﾞﾗｼ ﾊﾔﾄ</t>
  </si>
  <si>
    <t>ｲｸﾀ ﾕｳｷ</t>
  </si>
  <si>
    <t>ｲﾄｳ ｼｭﾝｲﾁﾛｳ</t>
  </si>
  <si>
    <t>ｵｵｳﾁ ｼﾝﾔ</t>
  </si>
  <si>
    <t>ｵｶﾞﾜ ﾐｽﾞｷ</t>
  </si>
  <si>
    <t>ｺﾊﾞﾔｼ ﾖｳｽｹ</t>
  </si>
  <si>
    <t>ｺﾏﾂ ﾘｮｳﾔ</t>
  </si>
  <si>
    <t>ｺﾔﾏ ﾜﾀﾙ</t>
  </si>
  <si>
    <t>ｺﾝﾄﾞｳ ﾄｼﾔ</t>
  </si>
  <si>
    <t>ｻｰｶｰ ｼﾝｺﾞ</t>
  </si>
  <si>
    <t>ｻｲﾄｳ ｼｭﾝｽｹ</t>
  </si>
  <si>
    <t>ｻｲﾄｳ ﾐｷﾄｼ</t>
  </si>
  <si>
    <t>ｼﾐｽﾞ ﾀｶﾔ</t>
  </si>
  <si>
    <t>ｼﾝｶｲ ﾘｮｳｼﾞ</t>
  </si>
  <si>
    <t>ﾂｶﾓﾄ ﾘｮｳｼﾞ</t>
  </si>
  <si>
    <t>ﾏﾙﾁ ﾏｻﾄ</t>
  </si>
  <si>
    <t>ﾓﾀﾞ ﾀｶﾋﾛ</t>
  </si>
  <si>
    <t>ﾓﾘ ﾉﾌﾞﾋﾄ</t>
  </si>
  <si>
    <t>ｱﾀﾞﾁ ｾｲﾔ</t>
  </si>
  <si>
    <t>ｲｶﾞｻｷ ｶｽﾞﾔ</t>
  </si>
  <si>
    <t>ｵｵｴ ﾀｶｼ</t>
  </si>
  <si>
    <t>ｵｷｼﾞﾏ ﾕｳｷ</t>
  </si>
  <si>
    <t>ｶｯﾀ ﾃﾂﾌﾐ</t>
  </si>
  <si>
    <t>ｶﾜｶﾐ ﾁｶﾗ</t>
  </si>
  <si>
    <t>ｷﾖﾊﾗ ｶｽﾞﾏ</t>
  </si>
  <si>
    <t>ｺﾊﾞﾔｼ ｱﾂｷ</t>
  </si>
  <si>
    <t>ﾅｶﾑﾗ ｺｳｼ</t>
  </si>
  <si>
    <t>ﾊｾｶﾞﾜ ｶｽﾞｷ</t>
  </si>
  <si>
    <t>ﾊﾞﾊﾞｸﾞﾁ ﾋﾛﾀｶ</t>
  </si>
  <si>
    <t>ﾌｸﾓﾄ ｼﾝｺﾞ</t>
  </si>
  <si>
    <t>ﾏﾁﾀﾞ ｹﾞﾝ</t>
  </si>
  <si>
    <t>ﾔﾏﾊﾗ ｺｳﾀﾛｳ</t>
  </si>
  <si>
    <t>ﾜﾀﾞ ｼﾝﾀﾛｳ</t>
  </si>
  <si>
    <t>ｽｽｷﾞ ﾄﾓﾋﾛ</t>
  </si>
  <si>
    <t>ﾄﾐﾀﾞ ﾘｮｳ</t>
  </si>
  <si>
    <t>ｱｷﾂｷ ﾊﾔﾄ</t>
  </si>
  <si>
    <t>ｼﾊﾞﾉ ﾋﾛｼ</t>
  </si>
  <si>
    <t>ﾅｶﾞｴ ｹｲﾄ</t>
  </si>
  <si>
    <t>ｲｼｸﾞﾛ ﾜﾀﾙ</t>
  </si>
  <si>
    <t>ｵｵｲﾁ ｹｲﾔ</t>
  </si>
  <si>
    <t>ｵｵﾀ ｶｲ</t>
  </si>
  <si>
    <t>ｵｸﾀﾞ ｼｭｳｼﾞ</t>
  </si>
  <si>
    <t>ｸｽﾐ ｶｽﾞｼ</t>
  </si>
  <si>
    <t>ﾆｼﾀﾞ ｱﾔﾄ</t>
  </si>
  <si>
    <t>ﾊﾔｶﾜ ｶｽﾞｷ</t>
  </si>
  <si>
    <t>ﾓﾄｵ ｶｲﾄ</t>
  </si>
  <si>
    <t>ﾓﾘ ｹﾝﾀﾛｳ</t>
  </si>
  <si>
    <t>ﾔﾏﾓﾘ ﾀｸﾐ</t>
  </si>
  <si>
    <t>ｲｿﾍﾞ ﾕｳﾄ</t>
  </si>
  <si>
    <t>ｷﾀｶﾞﾜ ｼｮｳｺﾞ</t>
  </si>
  <si>
    <t>ｻｶｸﾞﾁ ﾋﾅﾀ</t>
  </si>
  <si>
    <t>ｻﾝﾏ ｷｮｳﾍｲ</t>
  </si>
  <si>
    <t>ｿｶﾞ ﾂｶｻ</t>
  </si>
  <si>
    <t>ﾀﾅｶ ｼｮｳﾔ</t>
  </si>
  <si>
    <t>ﾔﾅｾ ﾕｳｷ</t>
  </si>
  <si>
    <t>ﾆﾉﾐﾔ ﾘｮｳｽｹ</t>
  </si>
  <si>
    <t>ﾅｶﾜｷ ﾕｳﾔ</t>
  </si>
  <si>
    <t>ﾌｼﾞﾔ ﾕｳｷ</t>
  </si>
  <si>
    <t>ﾌｼﾞﾀ ﾘｮｳﾀ</t>
  </si>
  <si>
    <t>ﾅｶﾑﾗ ｲｸﾄ</t>
  </si>
  <si>
    <t>ｻｻｶﾜ ﾕｳﾋ</t>
  </si>
  <si>
    <t>ﾓﾘｼｹﾞ ｶｽﾞﾏ</t>
  </si>
  <si>
    <t>ｵｶﾔｽ ﾀﾂﾔ</t>
  </si>
  <si>
    <t>ｻｶｷﾊﾞﾗ ｱｷﾋﾄ</t>
  </si>
  <si>
    <t>ｽｻｷ ｺﾞｳ</t>
  </si>
  <si>
    <t>ｽﾀﾞ ﾀﾂｼﾞ</t>
  </si>
  <si>
    <t>ﾀｶﾂｼﾞ ﾏｻﾔ</t>
  </si>
  <si>
    <t>ﾀｶﾊｼ ｼｭﾝﾔ</t>
  </si>
  <si>
    <t>ﾐﾔｻﾞｷ ﾕｳﾄ</t>
  </si>
  <si>
    <t>ｲﾇｲ ﾏｻｶﾂ</t>
  </si>
  <si>
    <t>ｱｹﾞﾊﾗ ﾏｻｼ</t>
  </si>
  <si>
    <t>ｱｼﾄﾐ ｶﾝﾀ</t>
  </si>
  <si>
    <t>ｲｲｼﾞﾏ ﾉﾌﾞﾋﾛ</t>
  </si>
  <si>
    <t>ｲｹﾉｳｴ ｺｳｷ</t>
  </si>
  <si>
    <t>ｲｻﾔﾏ ﾋﾃﾞｱｷ</t>
  </si>
  <si>
    <t>ｲｼｻﾞｷ ﾋﾃﾞﾕｷ</t>
  </si>
  <si>
    <t>ｲﾉｳｴ ﾋｻｼ</t>
  </si>
  <si>
    <t>ｲﾜﾅｶﾞ ﾄﾓｷ</t>
  </si>
  <si>
    <t>ｴﾅﾐ ﾖｼﾋﾛ</t>
  </si>
  <si>
    <t>ｴﾑﾗ ﾂﾊﾞｻ</t>
  </si>
  <si>
    <t>ｵｵﾀﾆ ｶｽﾞｷ</t>
  </si>
  <si>
    <t>ｶﾜﾀ ｼﾞｭﾝﾍﾟｲ</t>
  </si>
  <si>
    <t>ｶﾝﾍﾞ ﾐｷﾔ</t>
  </si>
  <si>
    <t>ｷﾄｳ ﾋﾛｱｷ</t>
  </si>
  <si>
    <t>ｺﾏﾂ ｹｲﾄ</t>
  </si>
  <si>
    <t>ｻｻｷ ｶｲｾｲ</t>
  </si>
  <si>
    <t>ｻﾀﾞ ﾚﾝﾀﾛｳ</t>
  </si>
  <si>
    <t>ｼｵﾐ ﾀﾂﾔ</t>
  </si>
  <si>
    <t>ｼﾉﾀﾞ ﾀｸﾐ</t>
  </si>
  <si>
    <t>ｼﾏ ﾖｼﾋﾄ</t>
  </si>
  <si>
    <t>ｽｽﾞｷ ﾘｷﾄ</t>
  </si>
  <si>
    <t>ﾀｶﾀﾞ ﾕｳｷ</t>
  </si>
  <si>
    <t>ﾀﾈﾑﾗ ｼｭﾝｽｹ</t>
  </si>
  <si>
    <t>ﾅｶｵ ｶｽﾞｷ</t>
  </si>
  <si>
    <t>ﾅｶﾔﾏ ｶｲｾｲ</t>
  </si>
  <si>
    <t>ﾆｼｵ ﾘｮｳｽｹ</t>
  </si>
  <si>
    <t>ﾆｼｸﾞﾁ ｼｮｳﾖｳ</t>
  </si>
  <si>
    <t>ﾉﾓﾄ ﾕｳｾｲ</t>
  </si>
  <si>
    <t>ﾌｼﾞﾓﾄ ｼｭﾝｽｹ</t>
  </si>
  <si>
    <t>ﾎｿﾀﾞ ﾘｮｳﾀ</t>
  </si>
  <si>
    <t>ﾏﾂｳﾗ ｼﾞｭｷﾔ</t>
  </si>
  <si>
    <t>ﾏﾂﾊｼ ｻﾈﾄ</t>
  </si>
  <si>
    <t>ﾏﾂﾊﾞﾗ ｵｻﾑ</t>
  </si>
  <si>
    <t>ﾐﾅｶﾀ ﾄｷ</t>
  </si>
  <si>
    <t>ﾓﾘﾓﾄ ｺｳｽｹ</t>
  </si>
  <si>
    <t>ﾔﾉ ﾘｭｳｽｹ</t>
  </si>
  <si>
    <t>ﾖﾈﾔﾏ ﾘｮｳ</t>
  </si>
  <si>
    <t>ﾜﾀﾅﾍﾞ ﾘｸﾔ</t>
  </si>
  <si>
    <t>ｲｼｶﾜ ｼｭﾝﾀ</t>
  </si>
  <si>
    <t>ｲｼｶﾜ ﾀﾞｲｽｹ</t>
  </si>
  <si>
    <t>ｳｵｳﾗ ﾕｳｷ</t>
  </si>
  <si>
    <t>ｵｵﾑﾗ ﾂｶｻ</t>
  </si>
  <si>
    <t>ｵｶﾀﾞ ｺｳﾖｳ</t>
  </si>
  <si>
    <t>ｶﾂﾗﾀﾞ ﾐｽﾞｷ</t>
  </si>
  <si>
    <t>ｶﾈﾔﾏ ﾀｶﾕｷ</t>
  </si>
  <si>
    <t>ｺﾊﾞﾔｼ ｼﾞｭﾝｵﾏｰﾄﾞｩ</t>
  </si>
  <si>
    <t>ｼｵﾔ ｺﾉﾊ</t>
  </si>
  <si>
    <t>ｽｷﾞﾔﾏ ﾘｮｳﾀﾛｳ</t>
  </si>
  <si>
    <t>ﾀｶﾊｼ ﾗｲ</t>
  </si>
  <si>
    <t>ﾀﾅｶ ﾘｮｳｺﾞ</t>
  </si>
  <si>
    <t>ﾀﾅﾊｼ ﾘｸ</t>
  </si>
  <si>
    <t>ﾀﾊﾗ ﾚﾝ</t>
  </si>
  <si>
    <t>ﾂﾙ ﾘｮｳｽｹ</t>
  </si>
  <si>
    <t>ﾅﾍﾞｼﾏ ﾅｵｷ</t>
  </si>
  <si>
    <t>ﾉﾊﾗ ｶﾝﾀ</t>
  </si>
  <si>
    <t>ﾊﾗ ﾚﾉﾝ</t>
  </si>
  <si>
    <t>ﾋﾉ ﾚﾝ</t>
  </si>
  <si>
    <t>ﾌｼﾞｻﾜ ﾖｳｽｹ</t>
  </si>
  <si>
    <t>ﾌｼﾞﾓﾄ ﾕｳｼﾞﾝ</t>
  </si>
  <si>
    <t>ﾌﾙｶﾜ ﾘｭｳﾉｽｹ</t>
  </si>
  <si>
    <t>ﾎﾘﾀ ｱﾕﾑ</t>
  </si>
  <si>
    <t>ﾏｴｱﾜｸﾗ ｺｳﾀ</t>
  </si>
  <si>
    <t>ﾏﾂﾓﾄ ﾘｮｳｶﾞ</t>
  </si>
  <si>
    <t>ﾓﾁﾂﾞｷ ﾘｸ</t>
  </si>
  <si>
    <t>ﾔﾏｳﾁ ﾕｳﾀ</t>
  </si>
  <si>
    <t>ﾔﾏﾀﾞ ﾜﾀﾙ</t>
  </si>
  <si>
    <t>ﾔﾏﾓﾄ ｹﾝﾔ</t>
  </si>
  <si>
    <t>ﾖｼﾀﾞ ﾗｲｷ</t>
  </si>
  <si>
    <t>ﾜｼﾀﾞ ｼﾝﾀﾛｳ</t>
  </si>
  <si>
    <t>ｱｻｶﾜ ﾅｵｷ</t>
  </si>
  <si>
    <t>ｲｹﾀﾞ ﾕｳﾄ</t>
  </si>
  <si>
    <t>ｲｼﾞｭｳ ｾｲﾔ</t>
  </si>
  <si>
    <t>ｲﾏﾁ ﾌﾐﾔ</t>
  </si>
  <si>
    <t>ｳｴﾀﾞ ﾀｲﾁ</t>
  </si>
  <si>
    <t>ｳｽｲ ﾄﾓﾔ</t>
  </si>
  <si>
    <t>ｵｵｼﾏ ﾐﾉﾙ</t>
  </si>
  <si>
    <t>ｵｶｻﾞｷ ﾀｲｶﾞ</t>
  </si>
  <si>
    <t>ｷﾓﾄ ﾘｮｳｼﾞ</t>
  </si>
  <si>
    <t>ｼｵﾐ ﾕｳﾄ</t>
  </si>
  <si>
    <t>ｽﾐ ﾔｽﾋﾛ</t>
  </si>
  <si>
    <t>ﾀｹﾓﾄ ﾀﾂﾔ</t>
  </si>
  <si>
    <t>ﾀﾁﾊﾞﾅ ｶｲ</t>
  </si>
  <si>
    <t>ﾁﾈﾝ ｻｴﾙ</t>
  </si>
  <si>
    <t>ﾅｶｲ ｼｮｳｷ</t>
  </si>
  <si>
    <t>ﾅﾊ ﾘｭｳｾｲ</t>
  </si>
  <si>
    <t>ﾉｳﾄﾞ ｼｮｳｷ</t>
  </si>
  <si>
    <t>ﾏﾙﾂｷﾞ ﾕｳﾀ</t>
  </si>
  <si>
    <t>ﾐﾔｼﾞﾏ ｼｭﾘ</t>
  </si>
  <si>
    <t>ﾑﾗｶﾐ ｶｽﾞﾏ</t>
  </si>
  <si>
    <t>ﾖｼﾑﾗ ﾀｸﾔ</t>
  </si>
  <si>
    <t>ｱﾝﾄﾞｳ ｺｳﾍｲ</t>
  </si>
  <si>
    <t>ｶﾐｻﾞﾄ ﾕｳｼﾞ</t>
  </si>
  <si>
    <t>ﾀﾀﾞﾁ ﾕｳﾀ</t>
  </si>
  <si>
    <t>ﾌｸﾄﾐ ﾀﾂﾔ</t>
  </si>
  <si>
    <t>ﾐｽﾞｶﾐ ﾕｳﾄ</t>
  </si>
  <si>
    <t>ﾐﾔﾜｷ ｺｳﾍｲ</t>
  </si>
  <si>
    <t>ｱｻﾉ ｼｭﾝｽｹ</t>
  </si>
  <si>
    <t>ｲﾄｳ ｾｲﾔ</t>
  </si>
  <si>
    <t>ｵｷﾀ ﾘｭｳｾｲ</t>
  </si>
  <si>
    <t>ｶｼﾜ ﾁﾋﾛ</t>
  </si>
  <si>
    <t>ｷﾑﾗ ﾀｸﾏ</t>
  </si>
  <si>
    <t>ｺﾊﾞﾔｼ ｶｽﾞﾕｷ</t>
  </si>
  <si>
    <t>ﾀﾆｻｶ ｿｳﾀ</t>
  </si>
  <si>
    <t>ﾅｶﾑﾗ ｻﾄｼ</t>
  </si>
  <si>
    <t>ﾋﾀﾆ ﾕｳｷ</t>
  </si>
  <si>
    <t>ﾏｽﾀﾞ ｹｲﾀ</t>
  </si>
  <si>
    <t>ﾑﾗｶﾐ ｼｭｳ</t>
  </si>
  <si>
    <t>ﾔﾏｼﾛ ｺｳﾀﾞｲ</t>
  </si>
  <si>
    <t>ｲﾋﾞ ﾀｸﾔ</t>
  </si>
  <si>
    <t>ｴﾉｶﾜ ﾊﾙｷ</t>
  </si>
  <si>
    <t>ｵｵﾊｼ ｺｳﾀﾛｳ</t>
  </si>
  <si>
    <t>ｶﾐｺｶﾞﾜ ﾘｳｷ</t>
  </si>
  <si>
    <t>ｻｶｷﾊﾞﾗ ﾘｸ</t>
  </si>
  <si>
    <t>ﾂﾁｶﾜ ﾐｷﾔ</t>
  </si>
  <si>
    <t>ﾆｼﾑﾗ ﾘｮｳ</t>
  </si>
  <si>
    <t>ﾆｼﾌﾞ ﾀｶｼ</t>
  </si>
  <si>
    <t>ﾜﾀﾅﾍﾞ ｼｮｳﾔ</t>
  </si>
  <si>
    <t>ﾀｹﾀﾞ ﾅｵｷ</t>
  </si>
  <si>
    <t>ﾔﾏﾓﾄ ﾘｮｳﾀ</t>
  </si>
  <si>
    <t>ﾅｶｼﾏ ﾋﾛﾔｽ</t>
  </si>
  <si>
    <t>ﾊﾔｶﾜ ﾀｶｼ</t>
  </si>
  <si>
    <t>ｶｼﾞ ﾅｵｷ</t>
  </si>
  <si>
    <t>ﾜｼﾉ ﾕｳｲﾁ</t>
  </si>
  <si>
    <t>ﾐｽﾞﾉ ﾕｳﾏ</t>
  </si>
  <si>
    <t>ﾅｶﾆｼ ﾊﾙﾄ</t>
  </si>
  <si>
    <t>ｶｻﾊﾗ ﾀﾞｲｷ</t>
  </si>
  <si>
    <t>ﾃﾞｶﾞﾜ ﾏｻｱｷ</t>
  </si>
  <si>
    <t>ﾜﾀﾞ ﾕｳﾔ</t>
  </si>
  <si>
    <t>ｺﾐﾔ ｹﾝﾀﾛｳ</t>
  </si>
  <si>
    <t>ﾜﾀﾅﾍﾞ ｱﾕﾑ</t>
  </si>
  <si>
    <t>ｲﾄｳ ﾏｻﾐﾁ</t>
  </si>
  <si>
    <t>ｲｽﾞﾊﾗ ｹﾋﾞﾝ</t>
  </si>
  <si>
    <t>ｵｶﾉ ﾀｶﾏｻ</t>
  </si>
  <si>
    <t>ｿｳﾐﾔ ﾀｲｷ</t>
  </si>
  <si>
    <t>ﾓﾘｶﾜ ﾘｮｳﾀ</t>
  </si>
  <si>
    <t>ﾔｽﾀﾞ ﾋﾛﾄ</t>
  </si>
  <si>
    <t>ｸﾄﾞｳ ﾕｳﾀﾞｲ</t>
  </si>
  <si>
    <t>ﾔﾏﾀﾞ ﾕｳﾀﾛｳ</t>
  </si>
  <si>
    <t>ｶﾜﾉ ｼﾝﾔ</t>
  </si>
  <si>
    <t>ｲﾁｶﾜ ｼｭﾝｷ</t>
  </si>
  <si>
    <t>ｶﾄｳ ﾓﾄﾉﾘ</t>
  </si>
  <si>
    <t>ｻｲﾄｳ ｷﾘｭｳ</t>
  </si>
  <si>
    <t>ｽｽﾞｷ ｼｮｳﾔ</t>
  </si>
  <si>
    <t>ﾀﾅｶ ｼｮｳﾀ</t>
  </si>
  <si>
    <t>ﾊﾗﾀﾞ ﾂﾊﾞｻ</t>
  </si>
  <si>
    <t>ﾏﾂﾊﾞﾗ ﾊﾔﾄ</t>
  </si>
  <si>
    <t>ｱｵｲ ﾚｵ</t>
  </si>
  <si>
    <t>ﾊｯﾀ ﾏｻﾋﾛ</t>
  </si>
  <si>
    <t>ﾂﾀﾞ ｶｴﾃﾞ</t>
  </si>
  <si>
    <t>ｲﾜﾂｷ ﾘｭｳｾｲ</t>
  </si>
  <si>
    <t>ｻｲﾄｳ ﾌﾞﾙｰﾉ</t>
  </si>
  <si>
    <t>ｼﾊﾞﾓﾄ ｷｮｳﾍｲ</t>
  </si>
  <si>
    <t>ｽｽﾞｷ ｹﾝｾｲ</t>
  </si>
  <si>
    <t>ｽｽﾞｷ ﾀｲｼｭｳ</t>
  </si>
  <si>
    <t>ｽﾜ ｼｹﾞｷ</t>
  </si>
  <si>
    <t>ﾆｼｼﾞﾏ ﾘｮｳﾔ</t>
  </si>
  <si>
    <t>ﾆｼﾉ ﾀｸﾐ</t>
  </si>
  <si>
    <t>ﾋｷﾀﾞ ﾘｮｳﾔ</t>
  </si>
  <si>
    <t>ﾏｷﾀ ﾘｮｳﾔ</t>
  </si>
  <si>
    <t>ﾐﾅﾐｿﾞﾉ ﾜﾀﾙ</t>
  </si>
  <si>
    <t>ﾐﾈﾑﾗ ｱﾂｷ</t>
  </si>
  <si>
    <t>ﾔﾏﾀﾞ ｹﾝﾀﾛｳ</t>
  </si>
  <si>
    <t>ﾔﾏﾓﾄ ｺｳﾍｲ</t>
  </si>
  <si>
    <t>ﾖｺﾀ ｱｷｵ</t>
  </si>
  <si>
    <t>ｵﾁｱｲ ｲｯｾｲ</t>
  </si>
  <si>
    <t>ｲｻﾞｸﾗ ﾕｳﾄ</t>
  </si>
  <si>
    <t>ｶﾄﾞﾀﾞﾆ ﾊﾔｾ</t>
  </si>
  <si>
    <t>ｶﾜｼﾏ ｹｲｽｹ</t>
  </si>
  <si>
    <t>ｻｻｷ ﾋﾛﾄ</t>
  </si>
  <si>
    <t>ｽｽﾞｷ ｹﾝｼﾝ</t>
  </si>
  <si>
    <t>ｽｽﾞｷ ﾀｸﾄ</t>
  </si>
  <si>
    <t>ﾉﾀﾞ ﾀｶﾋﾛ</t>
  </si>
  <si>
    <t>ﾌｼﾞｲ ﾕｳｷ</t>
  </si>
  <si>
    <t>ｲﾄｳ ﾂﾊﾞｻ</t>
  </si>
  <si>
    <t>ｳﾝﾉ ｶｲ</t>
  </si>
  <si>
    <t>ｵｵﾊﾞ ﾕｳﾀ</t>
  </si>
  <si>
    <t>ｵﾉ ｶｽﾞｷ</t>
  </si>
  <si>
    <t>ｶﾄｳ ｶｽﾞｷ</t>
  </si>
  <si>
    <t>ｼﾊﾞﾊﾗ ﾀｲｷ</t>
  </si>
  <si>
    <t>ｼﾐｽﾞ ﾕｳﾀ</t>
  </si>
  <si>
    <t>ﾅｶﾊﾀ ｶｲﾄ</t>
  </si>
  <si>
    <t>ﾋｷﾀﾞ ｹｲｽｹ</t>
  </si>
  <si>
    <t>ﾖｺｳﾏ ﾕｳﾘ</t>
  </si>
  <si>
    <t>ｶﾄﾞﾜｷ ﾜﾀﾙ</t>
  </si>
  <si>
    <t>ﾔﾏｻﾞｷ ｱﾂﾔ</t>
  </si>
  <si>
    <t>ﾅｶﾑﾗ ﾀｸﾏ</t>
  </si>
  <si>
    <t>ｵｻﾞｷ ﾋｶﾘ</t>
  </si>
  <si>
    <t>ﾅｶｲ ｹﾝﾀ</t>
  </si>
  <si>
    <t>ｲﾉｳｴ ﾘｮｳﾀ</t>
  </si>
  <si>
    <t>ﾅｶﾑﾗ ｺｳ</t>
  </si>
  <si>
    <t>ﾆｼ ｺｳﾀﾛｳ</t>
  </si>
  <si>
    <t>ｲﾜｻｷ ｼｮｳﾏ</t>
  </si>
  <si>
    <t>ﾊﾙﾅ ﾀﾞｲﾁ</t>
  </si>
  <si>
    <t>ﾖｼｶﾜ ﾕｳﾀ</t>
  </si>
  <si>
    <t>ｽｽﾞｷ ｺｳﾀﾞｲ</t>
  </si>
  <si>
    <t>ﾔｷﾞ ﾀﾞｲｷ</t>
  </si>
  <si>
    <t>ｶﾄｳ ｺｳﾀ</t>
  </si>
  <si>
    <t>ﾀｲﾗ ｹﾞﾝｷ</t>
  </si>
  <si>
    <t>ｸﾒﾀ ﾏｻﾀｶ</t>
  </si>
  <si>
    <t>ｷﾉｼﾀ ﾏｻﾋﾛ</t>
  </si>
  <si>
    <t>ｱﾍﾞ ﾋﾛﾕｷ</t>
  </si>
  <si>
    <t>ﾌﾅｲ ﾀｶﾅﾘ</t>
  </si>
  <si>
    <t>ﾀﾆｸﾞﾁ ｼｮｳ</t>
  </si>
  <si>
    <t>ﾐｽﾞｺｼ ｱｻﾋ</t>
  </si>
  <si>
    <t>ｺﾞﾄｳ ﾅｵﾔ</t>
  </si>
  <si>
    <t>ﾋﾗﾀ ｱｷﾋﾛ</t>
  </si>
  <si>
    <t>ｱﾝﾄﾞｳ ﾋﾃﾞﾕｷ</t>
  </si>
  <si>
    <t>ｺﾞﾄｳ ｶｲﾄ</t>
  </si>
  <si>
    <t>ﾅｷﾞﾉ ｷｮｳｽｹ</t>
  </si>
  <si>
    <t>ﾏﾂｵｶ ﾕｳｷ</t>
  </si>
  <si>
    <t>ｻｸﾗｲ ﾅｵｷ</t>
  </si>
  <si>
    <t>ﾏﾂﾀﾞ ﾘｭｳﾔ</t>
  </si>
  <si>
    <t>ﾂﾂﾐ ｺｳｷ</t>
  </si>
  <si>
    <t>ｱｵﾔﾏ ｺｳﾀ</t>
  </si>
  <si>
    <t>ｻｶｲ ｼｭｳｺｳ</t>
  </si>
  <si>
    <t>ｽｽﾞｷ ｱｽｶ</t>
  </si>
  <si>
    <t>ﾏｴﾊﾀ ﾘｮｳｶﾞ</t>
  </si>
  <si>
    <t>ﾉﾑﾗ ｼﾝｽｹ</t>
  </si>
  <si>
    <t>ﾌｼﾞﾀ ﾂﾖｼ</t>
  </si>
  <si>
    <t>ｽｷﾞｳﾗ ﾌﾐｷ</t>
  </si>
  <si>
    <t>ｺﾝﾄﾞｳ ﾕｳｶﾞ</t>
  </si>
  <si>
    <t>ﾔﾏﾀﾞ ｺｳﾀﾛｳ</t>
  </si>
  <si>
    <t>ｽｽﾞｷ ﾘｭｳﾀ</t>
  </si>
  <si>
    <t>ﾅｶﾞｵ ﾘｭｳｾｲ</t>
  </si>
  <si>
    <t>ﾅｶｼﾞﾏ ｼﾝﾔ</t>
  </si>
  <si>
    <t>ﾐﾎ ﾀｶﾏｻ</t>
  </si>
  <si>
    <t>ﾐﾜ ﾋﾛﾕｷ</t>
  </si>
  <si>
    <t>ｾｵ ﾓﾄﾋﾛ</t>
  </si>
  <si>
    <t>ｽｽﾞｷ ﾔｽﾋﾄ</t>
  </si>
  <si>
    <t>ｵｵｴ ﾕｳﾄ</t>
  </si>
  <si>
    <t>ﾋｵｷ ﾄﾓﾉﾘ</t>
  </si>
  <si>
    <t>ﾔｽｴ ｱﾕﾑ</t>
  </si>
  <si>
    <t>ﾐﾔｹ ﾕｳｷ</t>
  </si>
  <si>
    <t>ﾔｽｴ ﾕｳﾄ</t>
  </si>
  <si>
    <t>ﾊﾁﾔ ｻﾄｼ</t>
  </si>
  <si>
    <t>ｲｼﾀﾞ ｹﾝ</t>
  </si>
  <si>
    <t>ｲﾄｳ ｹｲﾄ</t>
  </si>
  <si>
    <t>ｴｻﾞｷ ﾉﾌﾞﾕｷ</t>
  </si>
  <si>
    <t>ﾈﾓﾄ ｶｽﾞｷ</t>
  </si>
  <si>
    <t>ｺﾞﾄｳ ｿｳ</t>
  </si>
  <si>
    <t>ﾅｶﾆｼ ﾕｳｽｹ</t>
  </si>
  <si>
    <t>ｽｽﾞｷ ﾀｶﾌﾐ</t>
  </si>
  <si>
    <t>ﾌﾙﾔﾏ ｴﾏﾙ</t>
  </si>
  <si>
    <t>ﾏﾂｵ ﾘｮｳｽｹ</t>
  </si>
  <si>
    <t>ｵｵﾑﾗ ｼﾝ</t>
  </si>
  <si>
    <t>ﾀﾅﾊｼ ﾀﾞｲｽｹ</t>
  </si>
  <si>
    <t>ﾏﾂｵｶ ﾏﾅﾌﾞ</t>
  </si>
  <si>
    <t>ｲｿﾀﾞ ﾀｸﾐ</t>
  </si>
  <si>
    <t>ｲﾜﾀ ﾁｳﾈ</t>
  </si>
  <si>
    <t>ｵｵﾉ ｺｳｷ</t>
  </si>
  <si>
    <t>ｶｻﾊﾗ ﾏｱﾔ</t>
  </si>
  <si>
    <t>ｻｶｲ ﾊﾔﾀ</t>
  </si>
  <si>
    <t>ﾀﾅｶ ﾀﾞｲｷ</t>
  </si>
  <si>
    <t>ﾓﾄｲ ｺｳｾｲ</t>
  </si>
  <si>
    <t>ﾔﾏｶﾜ ﾀｸﾐ</t>
  </si>
  <si>
    <t>ｶﾐﾔ ｱﾂｷ</t>
  </si>
  <si>
    <t>ｻﾄﾊﾗ ﾋｶﾙ</t>
  </si>
  <si>
    <t>ﾏﾂﾀﾞ ｼｭﾝ</t>
  </si>
  <si>
    <t>ﾐﾅﾐ ﾘｮｳﾔ</t>
  </si>
  <si>
    <t>ﾔﾏｷﾞﾜ ﾀｲｶﾞ</t>
  </si>
  <si>
    <t>ｵｶﾀﾞ ﾀﾞｲｷ</t>
  </si>
  <si>
    <t>ｱｻｲ ｷﾐﾔｽ</t>
  </si>
  <si>
    <t>ｲﾏﾁ ﾀｽｸ</t>
  </si>
  <si>
    <t>ｳｼﾞﾀ ﾀｶﾕｷ</t>
  </si>
  <si>
    <t>ｷﾉｼﾀ ｶｲﾄ</t>
  </si>
  <si>
    <t>ｿﾉﾊﾗ ｼｮｳﾀ</t>
  </si>
  <si>
    <t>ﾀｹﾀﾞ ﾅｵﾔ</t>
  </si>
  <si>
    <t>ﾏｷﾉ ﾏｻﾋﾄ</t>
  </si>
  <si>
    <t>ﾐﾔｻﾞｷ ｼｭｳｽｹ</t>
  </si>
  <si>
    <t>ｿﾈ ﾀｸﾐ</t>
  </si>
  <si>
    <t>ﾌｼﾞｶﾜ ﾀｲｽｹ</t>
  </si>
  <si>
    <t>ｵｵｶﾂ ﾄﾓｱｷ</t>
  </si>
  <si>
    <t>ﾖﾈｶﾜ ﾄｼｱｷ</t>
  </si>
  <si>
    <t>ﾀﾅｶ ｹﾝﾀ</t>
  </si>
  <si>
    <t>ｲｼﾀﾞ ﾀｹｼ</t>
  </si>
  <si>
    <t>ﾂﾁﾔ ﾋﾞﾄﾞｳ</t>
  </si>
  <si>
    <t>ｵｶﾞﾜ ﾑﾈﾉﾘ</t>
  </si>
  <si>
    <t>ﾖｼﾀﾞ ｹﾝﾀ</t>
  </si>
  <si>
    <t>ﾀｷｸﾞﾁ ｱﾏﾈ</t>
  </si>
  <si>
    <t>ﾀﾅｶ ｹﾝﾄ</t>
  </si>
  <si>
    <t>ﾆｼｵ ｺｳﾉｽｹ</t>
  </si>
  <si>
    <t>ｲｲﾀﾞ ﾀｲｾｲ</t>
  </si>
  <si>
    <t>ｵｵﾆｼ ﾌｳｷ</t>
  </si>
  <si>
    <t>ｼﾝﾑﾗ ｱﾗｼ</t>
  </si>
  <si>
    <t>ｽｽﾞｷ ｹﾝｽｹ</t>
  </si>
  <si>
    <t>ﾏﾂｲ ｼｭｳﾀ</t>
  </si>
  <si>
    <t>ｶﾜﾊﾞﾀ ｺｳｷ</t>
  </si>
  <si>
    <t>ﾀｶｷﾞ ｶｽﾞﾏ</t>
  </si>
  <si>
    <t>ﾀﾞｲﾁｮｳ ｶｵﾙ</t>
  </si>
  <si>
    <t>ﾌﾅﾀﾞ ｶｽﾞｷ</t>
  </si>
  <si>
    <t>ｽｽﾞｷ ｱﾔﾄ</t>
  </si>
  <si>
    <t>ﾑﾗﾔﾏ ﾘｭｳﾄ</t>
  </si>
  <si>
    <t>ｼﾉﾊﾗ ﾘｸ</t>
  </si>
  <si>
    <t>ｽﾐﾖｼ ﾜﾀﾙ</t>
  </si>
  <si>
    <t>ﾖﾈｸﾗ ﾕｳｷ</t>
  </si>
  <si>
    <t>ｶﾜﾀﾞ ﾄﾓﾀｶ</t>
  </si>
  <si>
    <t>ﾌｸｲ ﾀﾂﾔ</t>
  </si>
  <si>
    <t>ｻｶｲ ｼｮｳﾀ</t>
  </si>
  <si>
    <t>ｻﾜﾔﾏ ﾀｸﾐ</t>
  </si>
  <si>
    <t>ﾏｽﾀﾞ ﾕｳﾀ</t>
  </si>
  <si>
    <t>ｷﾉｼﾀ ﾘｮｳｶﾞ</t>
  </si>
  <si>
    <t>ﾏｷﾉ ﾀｲｶﾞ</t>
  </si>
  <si>
    <t>ﾓﾁﾂﾞｷ ｺｳﾖｳ</t>
  </si>
  <si>
    <t>ｺﾊﾞ ﾋｮｳﾏ</t>
  </si>
  <si>
    <t>ｲﾅﾊﾞ ｺｳｼ</t>
  </si>
  <si>
    <t>ﾒﾔ ﾀｲｾｲ</t>
  </si>
  <si>
    <t>ﾆｼﾓﾄ ﾘｮｳﾀﾛｳ</t>
  </si>
  <si>
    <t>ﾊﾗﾀﾞ ｶｽﾞｷ</t>
  </si>
  <si>
    <t>ﾊｾｶﾞﾜ ﾕｳﾔ</t>
  </si>
  <si>
    <t>ﾊﾞﾊﾞ ﾀｶｵ</t>
  </si>
  <si>
    <t>ｱｵｷ ﾀｶﾉﾘ</t>
  </si>
  <si>
    <t>ｲｼﾂﾞｶ ﾀﾞｲｷ</t>
  </si>
  <si>
    <t>ｵｶﾞｻﾜﾗ ﾀｸﾏ</t>
  </si>
  <si>
    <t>ｵｶﾀﾞ ﾀﾂﾔ</t>
  </si>
  <si>
    <t>ｸﾗﾂｼﾞ ｹﾝ</t>
  </si>
  <si>
    <t>ｻｶｲ ｼｭﾝ</t>
  </si>
  <si>
    <t>ｻｶｲ ﾅｵﾔ</t>
  </si>
  <si>
    <t>ﾏｴﾀﾞ ﾋｶﾙ</t>
  </si>
  <si>
    <t>ﾔﾏｸﾞﾁ ｶｲｷ</t>
  </si>
  <si>
    <t>ﾔﾏﾓﾄ ｲﾂｷ</t>
  </si>
  <si>
    <t>ｲｼﾏｷ ﾖｼﾔ</t>
  </si>
  <si>
    <t>ﾜﾀﾅﾍﾞ ﾀｽｸ</t>
  </si>
  <si>
    <t>ﾅｶﾞﾔﾅｷﾞ ｹｲﾀ</t>
  </si>
  <si>
    <t>ﾌｼﾞｲ ｺｳﾀ</t>
  </si>
  <si>
    <t>ｼﾐｽﾞ ﾄｳｺﾞ</t>
  </si>
  <si>
    <t>ﾋﾗﾀ ｼｮｳｺﾞ</t>
  </si>
  <si>
    <t>ﾔﾏﾀﾞ ｹﾝﾀ</t>
  </si>
  <si>
    <t>ﾐﾔｻﾞｷ ﾄﾓﾔ</t>
  </si>
  <si>
    <t>ﾌｸﾀﾞ ﾕｳｽｹ</t>
  </si>
  <si>
    <t>ｵﾊﾞﾀ ﾏｻｷ</t>
  </si>
  <si>
    <t>ｸﾙﾏﾓﾄ ﾕｳﾏ</t>
  </si>
  <si>
    <t>ｲｼﾊﾗ ｼｮｳ</t>
  </si>
  <si>
    <t>ﾐｿﾞｸﾞﾁ ﾋﾛﾅｵ</t>
  </si>
  <si>
    <t>ﾏﾂﾓﾄ ｼﾞｭﾝｲﾁ</t>
  </si>
  <si>
    <t>ﾏﾂﾓﾄ ﾄﾓｷ</t>
  </si>
  <si>
    <t>ｲｸﾞﾁ ｿｳﾀﾛｳ</t>
  </si>
  <si>
    <t>ｲｿﾉ ﾕｳｷ</t>
  </si>
  <si>
    <t>ｵｵﾀ ﾏｻﾔ</t>
  </si>
  <si>
    <t>ｺﾊﾞﾔｼ ｶｽﾞﾏ</t>
  </si>
  <si>
    <t>ｺﾊﾞﾔｼ ﾜﾀﾙ</t>
  </si>
  <si>
    <t>ｻｶﾀ ｼｮｳｺﾞ</t>
  </si>
  <si>
    <t>ｻﾝｸﾞｳ ｶﾞﾑ</t>
  </si>
  <si>
    <t>ﾀﾁﾊﾞﾅ ﾄｵﾙ</t>
  </si>
  <si>
    <t>ﾀﾅｶ ﾚｲ</t>
  </si>
  <si>
    <t>ﾀﾊﾗ ﾋﾛｷ</t>
  </si>
  <si>
    <t>ﾌｶﾐ ｶｽﾞｷ</t>
  </si>
  <si>
    <t>ﾖｺﾔﾏ ﾘｭｳﾔ</t>
  </si>
  <si>
    <t>ｶﾜﾂ ﾕｳﾀ</t>
  </si>
  <si>
    <t>ﾎｿﾔ ﾕｳﾀ</t>
  </si>
  <si>
    <t>ﾑﾗﾔﾏ ﾄﾓﾉﾘ</t>
  </si>
  <si>
    <t>ﾀｹﾀﾞ ｾｲﾔ</t>
  </si>
  <si>
    <t>ﾐﾂｲ ﾚｵ</t>
  </si>
  <si>
    <t>ｲｼﾂﾞ ﾅｵﾄ</t>
  </si>
  <si>
    <t>ﾔｽｲ ﾕｳﾄ</t>
  </si>
  <si>
    <t>ｵｵﾊﾞ ﾀｸﾏ</t>
  </si>
  <si>
    <t>ｳｶﾞ ﾄﾓｷ</t>
  </si>
  <si>
    <t>ｱﾏｲｹ ｼｭﾝｽｹ</t>
  </si>
  <si>
    <t>ｻﾄｳ ｹｲ</t>
  </si>
  <si>
    <t>ﾓﾘｶﾜ ﾊﾙﾕｷ</t>
  </si>
  <si>
    <t>ﾂﾈﾓﾘ ｼｭﾝﾀ</t>
  </si>
  <si>
    <t>ｵｸ ﾊﾔﾄ</t>
  </si>
  <si>
    <t>D3</t>
  </si>
  <si>
    <t>山梨県</t>
  </si>
  <si>
    <t>福島県</t>
  </si>
  <si>
    <t>東京都</t>
  </si>
  <si>
    <t>埼玉県</t>
  </si>
  <si>
    <t>岩手県</t>
  </si>
  <si>
    <t>群馬県</t>
  </si>
  <si>
    <t>秋田県</t>
  </si>
  <si>
    <t>ｱｲﾁｲｶﾀﾞｲｶﾞｸ</t>
  </si>
  <si>
    <t>ｱｲﾁｶﾞｸｲﾝﾀﾞｲｶﾞｸ</t>
  </si>
  <si>
    <t>ｱｲﾁｷｮｳｲｸﾀﾞｲｶﾞｸ</t>
  </si>
  <si>
    <t>ｱｲﾁｹﾝﾘﾂﾀﾞｲｶﾞｸ</t>
  </si>
  <si>
    <t>ｱｲﾁｺｳｷﾞｮｳﾀﾞｲｶﾞｸ</t>
  </si>
  <si>
    <t>ｱｲﾁｼｭｸﾄｸﾀﾞｲｶﾞｸ</t>
  </si>
  <si>
    <t>ｱｲﾁﾀﾞｲｶﾞｸ</t>
  </si>
  <si>
    <t>ｱｲﾁﾄｳﾎｳﾀﾞｲｶﾞｸ</t>
  </si>
  <si>
    <t>ｷﾞﾌｹｲｻﾞｲﾀﾞｲｶﾞｸ</t>
  </si>
  <si>
    <t>ｷﾞﾌｺｳｷﾞｮｳｺｳﾄｳｾﾝﾓﾝｶﾞｯｺｳ</t>
  </si>
  <si>
    <t>ｷﾞﾌｼｮｳﾄｸｶﾞｸｴﾝﾀﾞｲｶﾞｸ</t>
  </si>
  <si>
    <t>ｷﾞﾌﾀﾞｲｶﾞｸ</t>
  </si>
  <si>
    <t>ｷﾞﾌﾔｯｶﾀﾞｲｶﾞｸ</t>
  </si>
  <si>
    <t>ｷﾝｷﾀﾞｲｶﾞｸｺｳｷﾞｮｳｺｳﾄｳｾﾝﾓﾝｶﾞｯｺｳ</t>
  </si>
  <si>
    <t>ｷﾝｼﾞｮｳｶﾞｸｲﾝﾀﾞｲｶﾞｸ</t>
  </si>
  <si>
    <t>ｺｳｶﾞｯｶﾝﾀﾞｲｶﾞｸ</t>
  </si>
  <si>
    <t>ｼｶﾞｯｶﾝﾀﾞｲｶﾞｸ</t>
  </si>
  <si>
    <t>ｼｽﾞｵｶｹﾝﾘﾂﾀﾞｲｶﾞｸ</t>
  </si>
  <si>
    <t>ｼｽﾞｵｶｻﾝｷﾞｮｳﾀﾞｲｶﾞｸ</t>
  </si>
  <si>
    <t>ｼｽﾞｵｶﾀﾞｲｶﾞｸ</t>
  </si>
  <si>
    <t>ｽｷﾞﾔﾏｼﾞｮｶﾞｸｴﾝﾀﾞｲｶﾞｸ</t>
  </si>
  <si>
    <t>ｽｽﾞｶｺｳｷﾞｮｳｺｳﾄｳｾﾝﾓﾝｶﾞｯｺｳ</t>
  </si>
  <si>
    <t>ﾀﾞｲﾄﾞｳﾀﾞｲｶﾞｸ</t>
  </si>
  <si>
    <t>ﾁｭｳｷｮｳｶﾞｸｲﾝﾀﾞｲｶﾞｸ</t>
  </si>
  <si>
    <t>ﾁｭｳｷｮｳﾀﾞｲｶﾞｸ</t>
  </si>
  <si>
    <t>ﾁｭｳﾌﾞｶﾞｸｲﾝﾀﾞｲｶﾞｸ</t>
  </si>
  <si>
    <t>ﾁｭｳﾌﾞﾀﾞｲｶﾞｸ</t>
  </si>
  <si>
    <t>ﾄｳｶｲｶﾞｸｴﾝﾀﾞｲｶﾞｸ</t>
  </si>
  <si>
    <t>ﾄｳｶｲﾀﾞｲｶﾞｸﾄｳｶｲ</t>
  </si>
  <si>
    <t>ﾄｺﾊﾀﾞｲｶﾞｸ</t>
  </si>
  <si>
    <t>ﾄﾊﾞｼｮｳｾﾝｺｳﾄｳｾﾝﾓﾝｶﾞｯｺｳ</t>
  </si>
  <si>
    <t>ﾄﾖﾀｺｳｷﾞｮｳｺｳﾄｳｾﾝﾓﾝｶﾞｯｺｳ</t>
  </si>
  <si>
    <t>ﾄﾖﾊｼｷﾞｼﾞｭﾂｶｶﾞｸﾀﾞｲｶﾞｸ</t>
  </si>
  <si>
    <t>ﾅｺﾞﾔｶﾞｸｲﾝﾀﾞｲｶﾞｸ</t>
  </si>
  <si>
    <t>ﾅｺﾞﾔｺｳｷﾞｮｳﾀﾞｲｶﾞｸ</t>
  </si>
  <si>
    <t>ﾅｺﾞﾔｼﾞｮｼﾀﾞｲｶﾞｸ</t>
  </si>
  <si>
    <t>ﾅｺﾞﾔｼﾘﾂﾀﾞｲｶﾞｸ</t>
  </si>
  <si>
    <t>ﾅｺﾞﾔﾀﾞｲｶﾞｸ</t>
  </si>
  <si>
    <t>ﾅﾝｻﾞﾝﾀﾞｲｶﾞｸ</t>
  </si>
  <si>
    <t>ﾆﾎﾝﾌｸｼﾀﾞｲｶﾞｸ</t>
  </si>
  <si>
    <t>ﾇﾏﾂﾞｺｳｷﾞｮｳｺｳﾄｳｾﾝﾓﾝｶﾞｯｺｳ</t>
  </si>
  <si>
    <t>ﾊﾏﾏﾂｲｶﾀﾞｲｶﾞｸ</t>
  </si>
  <si>
    <t>ﾌｼﾞﾀﾎｹﾝｴｲｾｲﾀﾞｲｶﾞｸ</t>
  </si>
  <si>
    <t>ﾐｴﾀﾞｲｶﾞｸ</t>
  </si>
  <si>
    <t>ﾒｲｼﾞｮｳﾀﾞｲｶﾞｸ</t>
  </si>
  <si>
    <t>名古屋女子大学</t>
  </si>
  <si>
    <t>岐阜聖徳大</t>
  </si>
  <si>
    <t>東海学大</t>
  </si>
  <si>
    <t>鳥羽商船高専</t>
  </si>
  <si>
    <t>名古屋女子大</t>
  </si>
  <si>
    <t>沼津高専</t>
  </si>
  <si>
    <t>藤田保衛大</t>
  </si>
  <si>
    <t>種田　慎</t>
  </si>
  <si>
    <t>小楠　宇輝</t>
  </si>
  <si>
    <t>林　尚史</t>
  </si>
  <si>
    <t>原　敦也</t>
  </si>
  <si>
    <t>山代　大海</t>
  </si>
  <si>
    <t>藤本　修平</t>
  </si>
  <si>
    <t>道中　優汰</t>
  </si>
  <si>
    <t>垣本　拓馬</t>
  </si>
  <si>
    <t>幸村　龍磨</t>
  </si>
  <si>
    <t>原田　穣次</t>
  </si>
  <si>
    <t>伊藤　勇力</t>
  </si>
  <si>
    <t>箕浦　知宏</t>
  </si>
  <si>
    <t>齊藤　千也</t>
  </si>
  <si>
    <t>星野　大輝</t>
  </si>
  <si>
    <t>村上　太一</t>
  </si>
  <si>
    <t>伊藤　勇翔</t>
  </si>
  <si>
    <t>浅川　綾也</t>
  </si>
  <si>
    <t>小池　正峻</t>
  </si>
  <si>
    <t>田中　潤</t>
  </si>
  <si>
    <t>植村　和真</t>
  </si>
  <si>
    <t>櫻井　颯</t>
  </si>
  <si>
    <t>田中　麻詞</t>
  </si>
  <si>
    <t>臼井　優斗</t>
  </si>
  <si>
    <t>石濵　透</t>
  </si>
  <si>
    <t>長村　圭吾</t>
  </si>
  <si>
    <t>影山　宥</t>
  </si>
  <si>
    <t>黒川　将吾</t>
  </si>
  <si>
    <t>小林　郁斗</t>
  </si>
  <si>
    <t>多治見　尚希</t>
  </si>
  <si>
    <t>出戸　智大</t>
  </si>
  <si>
    <t>村松　幸耶</t>
  </si>
  <si>
    <t>立川　直大</t>
  </si>
  <si>
    <t>宇田　宙生</t>
  </si>
  <si>
    <t>小川　翔矢</t>
  </si>
  <si>
    <t>疋田　海</t>
  </si>
  <si>
    <t>姫子松　佑斗</t>
  </si>
  <si>
    <t>冨士本　有希</t>
  </si>
  <si>
    <t>堀田　裕斗</t>
  </si>
  <si>
    <t>加藤　和磨</t>
  </si>
  <si>
    <t>九野　隼</t>
  </si>
  <si>
    <t>水谷　直樹</t>
  </si>
  <si>
    <t>小林　隼</t>
  </si>
  <si>
    <t>鐘森　栄作</t>
  </si>
  <si>
    <t>佐藤　悠太郎</t>
  </si>
  <si>
    <t>本村　旬</t>
  </si>
  <si>
    <t>近藤　耀太郎</t>
  </si>
  <si>
    <t>石橋　駿</t>
  </si>
  <si>
    <t>附田　航大</t>
  </si>
  <si>
    <t>河合　智貴</t>
  </si>
  <si>
    <t>坂田　昂駿</t>
  </si>
  <si>
    <t>大音師　一嘉</t>
  </si>
  <si>
    <t>長谷川　眞也</t>
  </si>
  <si>
    <t>田口　雄太</t>
  </si>
  <si>
    <t>平野　岳</t>
  </si>
  <si>
    <t>長宅　郁哉</t>
  </si>
  <si>
    <t>寺田　彬浩</t>
  </si>
  <si>
    <t>小林　篤弥</t>
  </si>
  <si>
    <t>木村　竜誠</t>
  </si>
  <si>
    <t>小里　渓太</t>
  </si>
  <si>
    <t>角谷　俊弥</t>
  </si>
  <si>
    <t>中村　周人</t>
  </si>
  <si>
    <t>阪野　功己</t>
  </si>
  <si>
    <t>渡邉　凌太</t>
  </si>
  <si>
    <t>内藤　龍仁</t>
  </si>
  <si>
    <t>菱田　昂太朗</t>
  </si>
  <si>
    <t>鈴木　秀</t>
  </si>
  <si>
    <t>北野　拓真</t>
  </si>
  <si>
    <t>新谷　一樹</t>
  </si>
  <si>
    <t>松本　和幸</t>
  </si>
  <si>
    <t>秋山　陽彦</t>
  </si>
  <si>
    <t>粟田　洋祐</t>
  </si>
  <si>
    <t>梅田　峻也</t>
  </si>
  <si>
    <t>斎藤　雄大</t>
  </si>
  <si>
    <t>原屋　正龍</t>
  </si>
  <si>
    <t>兵藤　賢</t>
  </si>
  <si>
    <t>深津　義士</t>
  </si>
  <si>
    <t>舟底　範行</t>
  </si>
  <si>
    <t>俣野　優介</t>
  </si>
  <si>
    <t>岡嶋　一蔵</t>
  </si>
  <si>
    <t>山﨑　渓流</t>
  </si>
  <si>
    <t>ｵｲﾀﾞ ｼﾝ</t>
  </si>
  <si>
    <t>ｵｸﾞｽ ﾀｶｷ</t>
  </si>
  <si>
    <t>ﾊﾔｼ ﾅｵﾌﾐ</t>
  </si>
  <si>
    <t>ﾊﾗ ｱﾂﾔ</t>
  </si>
  <si>
    <t>ﾔﾏｼﾛ ﾋﾛﾐ</t>
  </si>
  <si>
    <t>ﾌｼﾞﾓﾄ ｼｭｳﾍｲ</t>
  </si>
  <si>
    <t>ﾐﾁﾅｶ ﾕｳﾀ</t>
  </si>
  <si>
    <t>ｶｷﾓﾄ ﾀｸﾏ</t>
  </si>
  <si>
    <t>ｺｳﾑﾗ ﾀﾂﾏ</t>
  </si>
  <si>
    <t>ﾊﾗﾀﾞ ｼﾞｮｳｼﾞ</t>
  </si>
  <si>
    <t>ｲﾄｳ ﾕｳﾘ</t>
  </si>
  <si>
    <t>ﾐﾉｳﾗ ﾄﾓﾋﾛ</t>
  </si>
  <si>
    <t>ｻｲﾄｳ ｶｽﾞﾔ</t>
  </si>
  <si>
    <t>ﾎｼﾉ ﾀﾞｲｷ</t>
  </si>
  <si>
    <t>ﾑﾗｶﾐ ﾀｲﾁ</t>
  </si>
  <si>
    <t>ｲﾄｳ ﾀｹﾄ</t>
  </si>
  <si>
    <t>ｱｻｶﾜ ﾘｮｳﾔ</t>
  </si>
  <si>
    <t>ｺｲｹ ﾏｻﾄｼ</t>
  </si>
  <si>
    <t>ﾀﾅｶ ｼﾞｭﾝ</t>
  </si>
  <si>
    <t>ｳｴﾑﾗ ｶｽﾞﾏ</t>
  </si>
  <si>
    <t>ｻｸﾗｲ ﾊﾔﾃ</t>
  </si>
  <si>
    <t>ﾀﾅｶ ﾏｺﾄ</t>
  </si>
  <si>
    <t>ｲｼﾊﾏ ﾄｵﾙ</t>
  </si>
  <si>
    <t>ｵｻﾑﾗ ｹｲｺﾞ</t>
  </si>
  <si>
    <t>ｶｹﾞﾔﾏ ﾕｳ</t>
  </si>
  <si>
    <t>ｸﾛｶﾜ ｼｮｳｺﾞ</t>
  </si>
  <si>
    <t>ｺﾊﾞﾔｼ ﾌﾐﾄ</t>
  </si>
  <si>
    <t>ﾀｼﾞﾐ ﾅｵｷ</t>
  </si>
  <si>
    <t>ﾃﾞﾄ ﾄﾓﾋﾛ</t>
  </si>
  <si>
    <t>ﾑﾗﾏﾂ ｺｳﾔ</t>
  </si>
  <si>
    <t>ﾀﾁｶﾜ ﾅｵ</t>
  </si>
  <si>
    <t>ｳﾀﾞ ﾋﾛｷ</t>
  </si>
  <si>
    <t>ｵｶﾞﾜ ｼｮｳﾔ</t>
  </si>
  <si>
    <t>ﾋｷﾀﾞ ｶｲ</t>
  </si>
  <si>
    <t>ﾋﾒｺﾏﾂ ﾕｳﾄ</t>
  </si>
  <si>
    <t>ﾌｼﾞﾓﾄ ﾕｳｷ</t>
  </si>
  <si>
    <t>ﾎｯﾀ ﾕｳﾄ</t>
  </si>
  <si>
    <t>ｶﾄｳ ｶｽﾞﾏ</t>
  </si>
  <si>
    <t>ｸﾉ ｼｭﾝ</t>
  </si>
  <si>
    <t>ﾐｽﾞﾀﾆ ﾅｵｷ</t>
  </si>
  <si>
    <t>ｺﾊﾞﾔｼ ﾊﾔﾄ</t>
  </si>
  <si>
    <t>ｶﾈﾓﾘ ｴｲｻｸ</t>
  </si>
  <si>
    <t>ｻﾄｳ ﾕｳﾀﾛｳ</t>
  </si>
  <si>
    <t>ﾓﾄﾑﾗ ｼﾞｭﾝ</t>
  </si>
  <si>
    <t>ｺﾝﾄﾞｳ ﾖｳﾀﾛｳ</t>
  </si>
  <si>
    <t>ｲｼﾊﾞｼ ｼｭﾝ</t>
  </si>
  <si>
    <t>ﾂｸﾀﾞ ｺｳﾀﾞｲ</t>
  </si>
  <si>
    <t>ｶﾜｲ ﾄﾓｷ</t>
  </si>
  <si>
    <t>ｻｶﾀ ﾀｶﾄｼ</t>
  </si>
  <si>
    <t>ｵｵﾄｼ ｶｽﾞﾖｼ</t>
  </si>
  <si>
    <t>ﾊｾｶﾞﾜ ﾏｻﾔ</t>
  </si>
  <si>
    <t>ﾀｸﾞﾁ ﾕｳﾀ</t>
  </si>
  <si>
    <t>ﾋﾗﾉ ｶﾞｸﾄ</t>
  </si>
  <si>
    <t>ﾅｶﾞｹ ｲｸﾔ</t>
  </si>
  <si>
    <t>ﾃﾗﾀﾞ ｱｷﾋﾛ</t>
  </si>
  <si>
    <t>ｺﾊﾞﾔｼ ｱﾂﾔ</t>
  </si>
  <si>
    <t>ｷﾑﾗ ﾘｭｳｾｲ</t>
  </si>
  <si>
    <t>ｺｻﾄ ｹｲﾀ</t>
  </si>
  <si>
    <t>ｶｸﾀﾆ ﾄｼﾔ</t>
  </si>
  <si>
    <t>ﾅｶﾑﾗ ｼｭｳﾄ</t>
  </si>
  <si>
    <t>ﾊﾞﾝﾉ ｺｳｷ</t>
  </si>
  <si>
    <t>ﾜﾀﾅﾍﾞ ﾘｮｳﾀ</t>
  </si>
  <si>
    <t>ﾅｲﾄｳ ﾘｭｳｼﾞﾝ</t>
  </si>
  <si>
    <t>ﾋｼﾀﾞ ｺｳﾀﾛｳ</t>
  </si>
  <si>
    <t>ｽｽﾞｷ ｼｭｳ</t>
  </si>
  <si>
    <t>ｷﾀﾉ ﾀｸﾏ</t>
  </si>
  <si>
    <t>ｼﾝﾀﾆ ｶｽﾞｷ</t>
  </si>
  <si>
    <t>ﾏﾂﾓﾄ ｶｽﾞﾕｷ</t>
  </si>
  <si>
    <t>ｱｷﾔﾏ ﾊﾙﾋｺ</t>
  </si>
  <si>
    <t>ｱﾜﾀ ﾖｳｽｹ</t>
  </si>
  <si>
    <t>ｳﾒﾀﾞ ｼｭﾝﾔ</t>
  </si>
  <si>
    <t>ｻｲﾄｳ ﾕｳﾀ</t>
  </si>
  <si>
    <t>ﾊﾗﾔ ｾｲﾘｭｳ</t>
  </si>
  <si>
    <t>ﾋｮｳﾄﾞｳ ｹﾝ</t>
  </si>
  <si>
    <t>ﾌｶﾂ ﾖｼﾋﾄ</t>
  </si>
  <si>
    <t>ﾌﾅｿｺ ﾉﾘﾕｷ</t>
  </si>
  <si>
    <t>ﾏﾀﾉ ﾕｳｽｹ</t>
  </si>
  <si>
    <t>ｵｶｼﾞﾏ ｲﾁｿﾞｳ</t>
  </si>
  <si>
    <t>ﾔﾏｻﾞｷ ｹｲﾘｭｳ</t>
  </si>
  <si>
    <t>ｳｽｲ ﾕｳﾄ</t>
  </si>
  <si>
    <t>土屋　智仁</t>
    <rPh sb="0" eb="2">
      <t>ツチヤ</t>
    </rPh>
    <phoneticPr fontId="1"/>
  </si>
  <si>
    <t>小野　和希</t>
    <rPh sb="4" eb="5">
      <t>ノゾミ</t>
    </rPh>
    <phoneticPr fontId="1"/>
  </si>
  <si>
    <t>千葉県</t>
    <rPh sb="0" eb="2">
      <t>チバ</t>
    </rPh>
    <phoneticPr fontId="1"/>
  </si>
  <si>
    <t>様式Ⅲ　明細書</t>
    <rPh sb="0" eb="2">
      <t>ヨウシキ</t>
    </rPh>
    <rPh sb="4" eb="7">
      <t>メイサイショ</t>
    </rPh>
    <phoneticPr fontId="1"/>
  </si>
  <si>
    <t>様式Ⅳ　ﾁｰﾑｴﾝﾄﾘｰ</t>
    <rPh sb="0" eb="2">
      <t>ヨウシキ</t>
    </rPh>
    <phoneticPr fontId="1"/>
  </si>
  <si>
    <t>全日本大学駅伝選考会</t>
    <rPh sb="0" eb="3">
      <t>ゼンニホン</t>
    </rPh>
    <rPh sb="3" eb="5">
      <t>ダイガク</t>
    </rPh>
    <rPh sb="5" eb="7">
      <t>エキデン</t>
    </rPh>
    <rPh sb="7" eb="10">
      <t>センコウカイ</t>
    </rPh>
    <phoneticPr fontId="1"/>
  </si>
  <si>
    <t>マネージャー名</t>
    <rPh sb="6" eb="7">
      <t>メイ</t>
    </rPh>
    <phoneticPr fontId="1"/>
  </si>
  <si>
    <t>マネージャー名　ﾌﾘｶﾞﾅ</t>
    <rPh sb="6" eb="7">
      <t>メイ</t>
    </rPh>
    <rPh sb="7" eb="8">
      <t>ムメイ</t>
    </rPh>
    <phoneticPr fontId="1"/>
  </si>
  <si>
    <t>申込責任者氏名　ﾌﾘｶﾞﾅ</t>
    <rPh sb="0" eb="2">
      <t>モウシコミ</t>
    </rPh>
    <rPh sb="2" eb="5">
      <t>セキニンシャ</t>
    </rPh>
    <rPh sb="5" eb="7">
      <t>シメイ</t>
    </rPh>
    <phoneticPr fontId="1"/>
  </si>
  <si>
    <t>申込責任者氏名</t>
    <rPh sb="0" eb="2">
      <t>モウシコミ</t>
    </rPh>
    <rPh sb="2" eb="5">
      <t>セキニンシャ</t>
    </rPh>
    <rPh sb="5" eb="7">
      <t>シメイ</t>
    </rPh>
    <phoneticPr fontId="1"/>
  </si>
  <si>
    <t>申込責任者名</t>
    <rPh sb="0" eb="2">
      <t>モウシコミ</t>
    </rPh>
    <rPh sb="2" eb="5">
      <t>セキニンシャ</t>
    </rPh>
    <rPh sb="5" eb="6">
      <t>メイ</t>
    </rPh>
    <phoneticPr fontId="1"/>
  </si>
  <si>
    <t>参加資格</t>
    <rPh sb="0" eb="2">
      <t>サンカ</t>
    </rPh>
    <rPh sb="2" eb="4">
      <t>シカク</t>
    </rPh>
    <phoneticPr fontId="1"/>
  </si>
  <si>
    <t>参加標準記録（記録有効期間）：10000m 33 分 00 秒 00（2017 年 4 月 1 日～2018 年 9 月 5 日）を満たしていること</t>
    <rPh sb="66" eb="67">
      <t>ミ</t>
    </rPh>
    <phoneticPr fontId="1"/>
  </si>
  <si>
    <t>記録</t>
    <rPh sb="0" eb="2">
      <t>キロク</t>
    </rPh>
    <phoneticPr fontId="1"/>
  </si>
  <si>
    <t>自己記録</t>
    <rPh sb="0" eb="2">
      <t>ジコ</t>
    </rPh>
    <rPh sb="2" eb="4">
      <t>キロク</t>
    </rPh>
    <phoneticPr fontId="1"/>
  </si>
  <si>
    <t>立花　悠馬</t>
  </si>
  <si>
    <t>小倉　航弥</t>
  </si>
  <si>
    <t>五十川　碧</t>
  </si>
  <si>
    <t>梅村　開斗</t>
  </si>
  <si>
    <t>大澤　優</t>
  </si>
  <si>
    <t>鍋島　大騎</t>
  </si>
  <si>
    <t>大久保　瑠星</t>
  </si>
  <si>
    <t>白神　雄大</t>
  </si>
  <si>
    <t>大久利　龍太郎</t>
  </si>
  <si>
    <t>高見澤　草大</t>
  </si>
  <si>
    <t>吉野　敬太郎</t>
  </si>
  <si>
    <t>谷口　怜央</t>
  </si>
  <si>
    <t>柴田　峻佑</t>
  </si>
  <si>
    <t>岡村　圭祐</t>
  </si>
  <si>
    <t>加藤　誉晴</t>
  </si>
  <si>
    <t>長江　祐汰</t>
  </si>
  <si>
    <t>安藤　孝浩</t>
  </si>
  <si>
    <t>大澤　友裕</t>
  </si>
  <si>
    <t>岡野　秀彬</t>
  </si>
  <si>
    <t>髙橋　公貴</t>
  </si>
  <si>
    <t>冨田　凌佑</t>
  </si>
  <si>
    <t>中村　聡宏</t>
  </si>
  <si>
    <t>加藤　貴之</t>
  </si>
  <si>
    <t>鈴木　崚也</t>
  </si>
  <si>
    <t>佐治　啓亮</t>
  </si>
  <si>
    <t>大草　雅史</t>
  </si>
  <si>
    <t>三田　薫</t>
  </si>
  <si>
    <t>小杉　友寛</t>
  </si>
  <si>
    <t>林　時生</t>
  </si>
  <si>
    <t>髙橋　直希</t>
  </si>
  <si>
    <t>尾嶋　匠海</t>
  </si>
  <si>
    <t>鈴木　健一朗</t>
  </si>
  <si>
    <t>菅沼　秀太郎</t>
  </si>
  <si>
    <t>吉山　剛</t>
  </si>
  <si>
    <t>中川　修汰</t>
  </si>
  <si>
    <t>林　怜央</t>
  </si>
  <si>
    <t>宇野　理斗</t>
  </si>
  <si>
    <t>村井　駿太</t>
  </si>
  <si>
    <t>浦西　佑輔</t>
  </si>
  <si>
    <t>久野　岳土</t>
  </si>
  <si>
    <t>長縄　貴史</t>
  </si>
  <si>
    <t>広垣　智也</t>
  </si>
  <si>
    <t>塚本　文汰</t>
  </si>
  <si>
    <t>神谷　智紀</t>
  </si>
  <si>
    <t>岡和田　三太</t>
  </si>
  <si>
    <t>市川　大雅</t>
  </si>
  <si>
    <t>内山　輝一</t>
  </si>
  <si>
    <t>安達　太陽</t>
  </si>
  <si>
    <t>花輪　駿也</t>
  </si>
  <si>
    <t>吉川　尚典</t>
  </si>
  <si>
    <t>居森　圭哉</t>
  </si>
  <si>
    <t>袴田　侑希</t>
  </si>
  <si>
    <t>佐藤　祐杜</t>
  </si>
  <si>
    <t>小川　真誉</t>
  </si>
  <si>
    <t>赤尾　亮</t>
  </si>
  <si>
    <t>大場　稜斗</t>
  </si>
  <si>
    <t>長瀬　博哉</t>
  </si>
  <si>
    <t>辻川　侑馬</t>
  </si>
  <si>
    <t>辻野　到磨</t>
  </si>
  <si>
    <t>横川　葵</t>
  </si>
  <si>
    <t>長谷川　翔大</t>
  </si>
  <si>
    <t>伊藤　祐貴</t>
  </si>
  <si>
    <t>両角　祐哉</t>
  </si>
  <si>
    <t>伊藤　史苑</t>
  </si>
  <si>
    <t>若浜　大揮</t>
  </si>
  <si>
    <t>牛山　直哉</t>
  </si>
  <si>
    <t>大垣内　祐希</t>
  </si>
  <si>
    <t>神田　勝也</t>
  </si>
  <si>
    <t>久保田　崇義</t>
  </si>
  <si>
    <t>小島　佑一朗</t>
  </si>
  <si>
    <t>寺西　恒介</t>
  </si>
  <si>
    <t>中瀬　央貴</t>
  </si>
  <si>
    <t>中山　凱</t>
  </si>
  <si>
    <t>丸山　裕史</t>
  </si>
  <si>
    <t>山本　恭兵</t>
  </si>
  <si>
    <t>渡部　龍征</t>
  </si>
  <si>
    <t>井口　里岳</t>
  </si>
  <si>
    <t>一柳　光司</t>
  </si>
  <si>
    <t>岡崎　涼太</t>
  </si>
  <si>
    <t>奧田　秀</t>
  </si>
  <si>
    <t>金谷　崇就</t>
  </si>
  <si>
    <t>倉家　隼人</t>
  </si>
  <si>
    <t>澤田　順平</t>
  </si>
  <si>
    <t>戸田　巧</t>
  </si>
  <si>
    <t>土井　勇人</t>
  </si>
  <si>
    <t>中塚　拓己</t>
  </si>
  <si>
    <t>松永　和真</t>
  </si>
  <si>
    <t>山川　碧輝</t>
  </si>
  <si>
    <t>山下　智生</t>
  </si>
  <si>
    <t>渡辺　涼也</t>
  </si>
  <si>
    <t>佐合　奏音</t>
  </si>
  <si>
    <t>小田切　拓真</t>
  </si>
  <si>
    <t>奥村　龍星</t>
  </si>
  <si>
    <t>新垣　秀則</t>
  </si>
  <si>
    <t>柚原　義輝</t>
  </si>
  <si>
    <t>小嶋　将史</t>
  </si>
  <si>
    <t>蔵 啓太</t>
  </si>
  <si>
    <t>諏訪 玄樹</t>
  </si>
  <si>
    <t>水野 裕貴</t>
  </si>
  <si>
    <t>ﾀﾁﾊﾞﾅ ﾕｳﾏ</t>
  </si>
  <si>
    <t>ｵｸﾞﾗ ｺｳﾔ</t>
  </si>
  <si>
    <t>ｲｿｶﾞﾜ ｱｵ</t>
  </si>
  <si>
    <t>ｳﾒﾑﾗ ｶｲﾄ</t>
  </si>
  <si>
    <t>ｵｵｻﾜ ﾕｳ</t>
  </si>
  <si>
    <t>ﾅﾍﾞｼﾏ ﾀﾞｲｷ</t>
  </si>
  <si>
    <t>ｵｵｸﾎﾞ ﾘｭｳｾｲ</t>
  </si>
  <si>
    <t>ｼﾗｶﾞ ﾕｳﾀﾞｲ</t>
  </si>
  <si>
    <t>ｵｵｸﾘ ﾘｭｳﾀﾛｳ</t>
  </si>
  <si>
    <t>ﾀｶﾐｻﾞﾜ ｿｳﾀ</t>
  </si>
  <si>
    <t>ﾖｼﾉ ﾕｷﾀﾛｳ</t>
  </si>
  <si>
    <t>ﾀﾆｸﾞﾁ ﾚｵ</t>
  </si>
  <si>
    <t>ｼﾊﾞﾀ ｼｭﾝｽｹ</t>
  </si>
  <si>
    <t>ｵｶﾑﾗ ｹｲｽｹ</t>
  </si>
  <si>
    <t>ｶﾄｳ ﾀｶﾊﾙ</t>
  </si>
  <si>
    <t>ﾅｶﾞｴ ﾕｳﾀ</t>
  </si>
  <si>
    <t>ｱﾝﾄﾞｳ ﾀｶﾋﾛ</t>
  </si>
  <si>
    <t>ｵｵｻﾞﾜ ﾄﾓﾋﾛ</t>
  </si>
  <si>
    <t>ｵｶﾉ ﾋﾃﾞｱｷ</t>
  </si>
  <si>
    <t>ﾀｶﾊｼ ｺｳｷ</t>
  </si>
  <si>
    <t>ﾄﾐﾀ ﾘｮｳｽｹ</t>
  </si>
  <si>
    <t>ﾅｶﾑﾗ ﾄｼﾋﾛ</t>
  </si>
  <si>
    <t>ｶﾄｳ ﾀｶﾕｷ</t>
  </si>
  <si>
    <t>ｽｽﾞｷ ﾀｶﾔ</t>
  </si>
  <si>
    <t>ｻｼﾞ ｹｲｽｹ</t>
  </si>
  <si>
    <t>ｵｵｸｻ ﾏｻｼ</t>
  </si>
  <si>
    <t>ﾐﾀ ｶｵﾙ</t>
  </si>
  <si>
    <t>ｺｽｷﾞ ﾄﾓﾋﾛ</t>
  </si>
  <si>
    <t>ﾊﾔｼ ﾄｷｵ</t>
  </si>
  <si>
    <t>ﾀｶﾊｼ ﾅｵｷ</t>
  </si>
  <si>
    <t>ｵｼﾞﾏ ﾀｸﾐ</t>
  </si>
  <si>
    <t>ｽｽﾞｷ ｹﾝｲﾁﾛｳ</t>
  </si>
  <si>
    <t>ｽｶﾞﾇﾏ ｼｭｳﾀﾛｳ</t>
  </si>
  <si>
    <t>ﾖｼﾔﾏ ｺﾞｳ</t>
  </si>
  <si>
    <t>ﾅｶｶﾞﾜ ｼｭｳﾀ</t>
  </si>
  <si>
    <t>ﾊﾔｼ ﾚｵ</t>
  </si>
  <si>
    <t>ｳﾉ ﾏｻﾄ</t>
  </si>
  <si>
    <t>ﾑﾗｲ ｼｭﾝﾀ</t>
  </si>
  <si>
    <t>ｳﾗﾆｼ ﾕｳｽｹ</t>
  </si>
  <si>
    <t>ｸﾉ ｶﾞｸﾄ</t>
  </si>
  <si>
    <t>ﾅｶﾞﾅﾜ ﾀｶﾌﾐ</t>
  </si>
  <si>
    <t>ﾋﾛｶﾞｷ ﾄﾓﾔ</t>
  </si>
  <si>
    <t>ﾂｶﾓﾄ ﾌﾞﾝﾀ</t>
  </si>
  <si>
    <t>ｶﾐﾔ ﾄﾓｷ</t>
  </si>
  <si>
    <t>ｵｶﾜﾀﾞ ｻﾝﾀ</t>
  </si>
  <si>
    <t>ｲﾁｶﾜ ﾀｲｶﾞ</t>
  </si>
  <si>
    <t>ｳﾁﾔﾏ ｷｲﾁ</t>
  </si>
  <si>
    <t>ｱﾀﾞﾁ ﾀｲﾖｳ</t>
  </si>
  <si>
    <t>ﾊﾅﾜ ｼｭﾝﾔ</t>
  </si>
  <si>
    <t>ﾖｼｶﾜ ﾅｵﾉﾘ</t>
  </si>
  <si>
    <t>ｲﾓﾘ ｹｲﾔ</t>
  </si>
  <si>
    <t>ﾊｶﾏﾀ ﾕｳｷ</t>
  </si>
  <si>
    <t>ｻﾄｳ ﾕｳﾄ</t>
  </si>
  <si>
    <t>ｵｶﾞﾜ ﾏﾖ</t>
  </si>
  <si>
    <t>ｱｶｵ ﾘｮｳ</t>
  </si>
  <si>
    <t>ｵｵﾊﾞ ﾘｮｳﾄ</t>
  </si>
  <si>
    <t>ﾅｶﾞｾ ﾋﾛﾔ</t>
  </si>
  <si>
    <t>ﾂｼﾞｶﾜ ﾕｳﾏ</t>
  </si>
  <si>
    <t>ﾂｼﾞﾉ ﾄｳﾏ</t>
  </si>
  <si>
    <t>ﾖｺｶﾜ ｱｵｲ</t>
  </si>
  <si>
    <t>ﾊｾｶﾞﾜ ｼｮｳﾀ</t>
  </si>
  <si>
    <t>ﾓﾛｽﾞﾐ ﾕｳﾔ</t>
  </si>
  <si>
    <t>ｲﾄｳ ｼｵﾝ</t>
  </si>
  <si>
    <t>ﾜｶﾊﾏ ﾀﾞｲｷ</t>
  </si>
  <si>
    <t>ｳｼﾔﾏ ﾅｵﾔ</t>
  </si>
  <si>
    <t>ｵｵｶﾞｲﾄ ﾕｳｷ</t>
  </si>
  <si>
    <t>ｶﾝﾀﾞ ﾏｻﾔ</t>
  </si>
  <si>
    <t>ｸﾎﾞﾀ ﾀｶﾖｼ</t>
  </si>
  <si>
    <t>ｺｼﾞﾏ ﾕｳｲﾁﾛｳ</t>
  </si>
  <si>
    <t>ﾃﾗﾆｼ ｺｳｽｹ</t>
  </si>
  <si>
    <t>ﾅｶｾ ﾋﾛﾀｶ</t>
  </si>
  <si>
    <t>ﾅｶﾔﾏ ｶｲ</t>
  </si>
  <si>
    <t>ﾏﾙﾔﾏ ﾕｳｼﾞ</t>
  </si>
  <si>
    <t>ﾔﾏﾓﾄ ｷｮｳﾍｲ</t>
  </si>
  <si>
    <t>ﾜﾀﾅﾍﾞ ﾘｭｳｾｲ</t>
  </si>
  <si>
    <t>ｲｸﾞﾁ ﾘｶﾞｸ</t>
  </si>
  <si>
    <t>ｲﾁﾔﾅｷﾞ ｺｳｼﾞ</t>
  </si>
  <si>
    <t>ｵｶｻﾞｷ ﾘｮｳﾀ</t>
  </si>
  <si>
    <t>ｵｸﾀﾞ ｽｸﾞﾙ</t>
  </si>
  <si>
    <t>ｶﾅﾔ ﾀｶﾅﾘ</t>
  </si>
  <si>
    <t>ｸﾗｹ ﾊﾔﾄ</t>
  </si>
  <si>
    <t>ｻﾜﾀﾞ ｼﾞｭﾝﾍﾟｲ</t>
  </si>
  <si>
    <t>ﾄﾀﾞ ﾀｸﾐ</t>
  </si>
  <si>
    <t>ﾄﾞｲ ﾕｳﾄ</t>
  </si>
  <si>
    <t>ﾅｶﾂｶ ﾀｸﾐ</t>
  </si>
  <si>
    <t>ﾏﾂﾅｶﾞ ｶｽﾞﾏ</t>
  </si>
  <si>
    <t>ﾔﾏｶﾜ ｱｵｷ</t>
  </si>
  <si>
    <t>ﾔﾏｼﾀ ﾄﾓﾔ</t>
  </si>
  <si>
    <t>ﾜﾀﾅﾍﾞ ﾘｮｳﾔ</t>
  </si>
  <si>
    <t>ｻｺﾞｳ ｿｳﾄ</t>
  </si>
  <si>
    <t>ｵﾀﾞｷﾞﾘ ﾀｸﾏ</t>
  </si>
  <si>
    <t>ｵｸﾑﾗ ﾘｭｳｾｲ</t>
  </si>
  <si>
    <t>ｼﾝｶﾞｷ ﾋﾃﾞﾉﾘ</t>
  </si>
  <si>
    <t>ﾕﾊﾗ ﾖｼｷ</t>
  </si>
  <si>
    <t>ｺｼﾞﾏ ﾏｻﾌﾐ</t>
  </si>
  <si>
    <t>ｸﾗ ｹｲﾀ</t>
  </si>
  <si>
    <t>ｽﾜ ｹﾞﾝｷ</t>
  </si>
  <si>
    <t>ﾐｽﾞﾉ ﾕｳｷ</t>
  </si>
  <si>
    <t>○</t>
  </si>
  <si>
    <t>A</t>
  </si>
  <si>
    <t>B</t>
  </si>
  <si>
    <t>C</t>
  </si>
  <si>
    <t>D</t>
  </si>
  <si>
    <t>E</t>
  </si>
  <si>
    <t>F</t>
  </si>
  <si>
    <t>G</t>
  </si>
  <si>
    <t>H</t>
  </si>
  <si>
    <t>I</t>
  </si>
  <si>
    <t>J</t>
  </si>
  <si>
    <t>K</t>
  </si>
  <si>
    <t>L</t>
  </si>
  <si>
    <t>M</t>
  </si>
  <si>
    <t>N</t>
  </si>
  <si>
    <t>O</t>
  </si>
  <si>
    <t>P</t>
  </si>
  <si>
    <t>Q</t>
  </si>
  <si>
    <t>R</t>
  </si>
  <si>
    <t>S</t>
  </si>
  <si>
    <t>20100</t>
  </si>
  <si>
    <t>T</t>
  </si>
  <si>
    <t>3000m</t>
  </si>
  <si>
    <t>01000</t>
  </si>
  <si>
    <t>OP5000m</t>
  </si>
  <si>
    <t>011001</t>
  </si>
  <si>
    <t>072001</t>
  </si>
  <si>
    <t>084001</t>
  </si>
  <si>
    <t>088001</t>
  </si>
  <si>
    <t>094001</t>
  </si>
  <si>
    <t>093001</t>
  </si>
  <si>
    <t>岐阜経済大学</t>
    <rPh sb="0" eb="6">
      <t>ギフケイザイダイガク</t>
    </rPh>
    <phoneticPr fontId="18"/>
  </si>
  <si>
    <t>松本　扶弥</t>
  </si>
  <si>
    <t>ﾏﾂﾓﾄ ﾌﾐ</t>
  </si>
  <si>
    <t>山神　銘鈴</t>
  </si>
  <si>
    <t>ﾔﾏｶﾞﾐ ﾒｲﾘﾝ</t>
  </si>
  <si>
    <t>鋤柄　友香</t>
  </si>
  <si>
    <t>ｽｷｶﾞﾗ ﾕｶ</t>
  </si>
  <si>
    <t>成田　瑠菜</t>
  </si>
  <si>
    <t>ﾅﾘﾀ ﾙﾅ</t>
  </si>
  <si>
    <t>中田　寛乃</t>
  </si>
  <si>
    <t>ﾅｶﾀﾞ ﾋﾛﾉ</t>
  </si>
  <si>
    <t>石川　楓</t>
  </si>
  <si>
    <t>ｲｼｶﾜ ｶｴﾃﾞ</t>
  </si>
  <si>
    <t>高見　香澄</t>
  </si>
  <si>
    <t>ﾀｶﾐ ｶｽﾐ</t>
  </si>
  <si>
    <t>神谷　もも</t>
  </si>
  <si>
    <t>ｶﾐﾔ ﾓﾓ</t>
  </si>
  <si>
    <t>園原　晶</t>
  </si>
  <si>
    <t>ｿﾉﾊﾗ ｱｷﾗ</t>
  </si>
  <si>
    <t>藤井　彩夏</t>
  </si>
  <si>
    <t>ﾌｼﾞｲ ｻｲｶ</t>
  </si>
  <si>
    <t>髙野　愛華</t>
  </si>
  <si>
    <t>ﾀｶﾉ ｱｲｶ</t>
  </si>
  <si>
    <t>清水　雪花</t>
  </si>
  <si>
    <t>ｼﾐｽﾞ ﾕｷｶ</t>
  </si>
  <si>
    <t>宇野　佑紀</t>
  </si>
  <si>
    <t>ｳﾉ ﾕｳｷ</t>
  </si>
  <si>
    <t>稲葉　早恵</t>
  </si>
  <si>
    <t>ｲﾅﾊﾞ ｻｴ</t>
  </si>
  <si>
    <t>柏谷　美空</t>
  </si>
  <si>
    <t>ｶｼﾜﾔ ﾐｸ</t>
  </si>
  <si>
    <t>吉村　月乃</t>
  </si>
  <si>
    <t>ﾖｼﾑﾗ ﾂｷﾉ</t>
  </si>
  <si>
    <t>星野　楓香</t>
  </si>
  <si>
    <t>ﾎｼﾉ ﾌｳｶ</t>
  </si>
  <si>
    <t>加藤　美桜子</t>
  </si>
  <si>
    <t>ｶﾄｳ ﾐｵｺ</t>
  </si>
  <si>
    <t>中川　琴絵</t>
  </si>
  <si>
    <t>ﾅｶｶﾞﾜ ｺﾄｴ</t>
  </si>
  <si>
    <t>水谷　早希</t>
  </si>
  <si>
    <t>ﾐｽﾞﾀﾆ ｻｷ</t>
  </si>
  <si>
    <t>今碇　真未</t>
  </si>
  <si>
    <t>ｲﾏｲｶﾘ ﾏﾐ</t>
  </si>
  <si>
    <t>井上　香穂</t>
  </si>
  <si>
    <t>ｲﾉｳｴ ｶﾎ</t>
  </si>
  <si>
    <t>佐藤　圭那子</t>
  </si>
  <si>
    <t>ｻﾄｳ ｶﾅｺ</t>
  </si>
  <si>
    <t>竹下　悠香</t>
  </si>
  <si>
    <t>ﾀｹｼﾀ ﾊﾙｶ</t>
  </si>
  <si>
    <t>岸野　志歩</t>
  </si>
  <si>
    <t>ｷｼﾉ ｼﾎ</t>
  </si>
  <si>
    <t>杉山　さり</t>
  </si>
  <si>
    <t>ｽｷﾞﾔﾏ ｻﾘ</t>
  </si>
  <si>
    <t>掛川　栞</t>
  </si>
  <si>
    <t>ｶｹｶﾞﾜ ｼｵﾘ</t>
  </si>
  <si>
    <t>清原　ひかる</t>
  </si>
  <si>
    <t>ｷﾖﾊﾗ ﾋｶﾙ</t>
  </si>
  <si>
    <t>山下　南帆</t>
  </si>
  <si>
    <t>ﾔﾏｼﾀ ﾅﾎ</t>
  </si>
  <si>
    <t>澤田　萌乃</t>
  </si>
  <si>
    <t>ｻﾜﾀﾞ ﾓｴﾉ</t>
  </si>
  <si>
    <t>桐山　菜奈子</t>
  </si>
  <si>
    <t>ｷﾘﾔﾏ ﾅﾅｺ</t>
  </si>
  <si>
    <t>松浦　藍子</t>
  </si>
  <si>
    <t>ﾏﾂｳﾗ ｱｲｺ</t>
  </si>
  <si>
    <t>桐木　文咲</t>
  </si>
  <si>
    <t>ｷﾘｷ ｱﾔｻ</t>
  </si>
  <si>
    <t>山口　葉菜</t>
  </si>
  <si>
    <t>ﾔﾏｸﾞﾁ ﾊﾅ</t>
  </si>
  <si>
    <t>大田　杏香</t>
  </si>
  <si>
    <t>ｵｵﾀ ｷｮｳｶ</t>
  </si>
  <si>
    <t>田中　槙</t>
  </si>
  <si>
    <t>ﾀﾅｶ ﾏｷ</t>
  </si>
  <si>
    <t>齊藤　慧子</t>
  </si>
  <si>
    <t>ｻｲﾄｳ ｹｲｺ</t>
  </si>
  <si>
    <t>河合　李胡</t>
  </si>
  <si>
    <t>ｶﾜｲ ﾘｺ</t>
  </si>
  <si>
    <t>谷川　真優</t>
  </si>
  <si>
    <t>ﾀﾆｶﾜ ﾏﾕ</t>
  </si>
  <si>
    <t>垣内　美紀</t>
  </si>
  <si>
    <t>ｶｲﾄ ﾐｷ</t>
  </si>
  <si>
    <t>山田　明日香</t>
  </si>
  <si>
    <t>ﾔﾏﾀﾞ ｱｽｶ</t>
  </si>
  <si>
    <t>杉山　莉聖</t>
  </si>
  <si>
    <t>ｽｷﾞﾔﾏ ﾘｾ</t>
  </si>
  <si>
    <t>直井　陽奈</t>
  </si>
  <si>
    <t>ﾅｵｲ ﾊﾙﾅ</t>
  </si>
  <si>
    <t>浅野　奈穂</t>
  </si>
  <si>
    <t>ｱｻﾉ ﾅﾎ</t>
  </si>
  <si>
    <t>渡部　琴子</t>
  </si>
  <si>
    <t>ﾜﾀﾅﾍﾞ ｺﾄｺ</t>
  </si>
  <si>
    <t>水漉　菜穂子</t>
  </si>
  <si>
    <t>ﾐｽﾞｺｼ ﾅﾎｺ</t>
  </si>
  <si>
    <t>古市　穂乃佳</t>
  </si>
  <si>
    <t>ﾌﾙｲﾁ ﾎﾉｶ</t>
  </si>
  <si>
    <t>佐伯　穂乃香</t>
  </si>
  <si>
    <t>ｻｴｷ ﾎﾉｶ</t>
  </si>
  <si>
    <t>扇谷　結愛</t>
  </si>
  <si>
    <t>ｵｵｷﾞﾀﾞﾆ ﾕｳｱ</t>
  </si>
  <si>
    <t>平山　未来</t>
  </si>
  <si>
    <t>ﾋﾗﾔﾏ ﾐｸ</t>
  </si>
  <si>
    <t>伊藤　美穂</t>
  </si>
  <si>
    <t>ｲﾄｳ ﾐﾎ</t>
  </si>
  <si>
    <t>松葉　みなみ</t>
  </si>
  <si>
    <t>ﾏﾂﾊﾞ ﾐﾅﾐ</t>
  </si>
  <si>
    <t>山本　希羽</t>
  </si>
  <si>
    <t>ﾔﾏﾓﾄ ｷﾜ</t>
  </si>
  <si>
    <t>新貝　桃子</t>
  </si>
  <si>
    <t>ｼﾝｶｲ ﾓﾓｺ</t>
  </si>
  <si>
    <t>中世古　祥恵</t>
  </si>
  <si>
    <t>ﾅｶｾｺ ｻﾁｴ</t>
  </si>
  <si>
    <t>鈴木　輝</t>
  </si>
  <si>
    <t>ｽｽﾞｷ ｷﾗﾘ</t>
  </si>
  <si>
    <t>野崎　まりん</t>
  </si>
  <si>
    <t>ﾉｻﾞｷ ﾏﾘﾝ</t>
  </si>
  <si>
    <t>服部　愛美</t>
  </si>
  <si>
    <t>ﾊｯﾄﾘ ﾏﾅﾐ</t>
  </si>
  <si>
    <t>出口　瑞歩</t>
  </si>
  <si>
    <t>ﾃﾞｸﾞﾁ ﾐｽﾞﾎ</t>
  </si>
  <si>
    <t>栢　愛莉</t>
  </si>
  <si>
    <t>ｶﾔ ｱｲﾘ</t>
  </si>
  <si>
    <t>太田　千夏</t>
  </si>
  <si>
    <t>ｵｵﾀ ﾁﾅﾂ</t>
  </si>
  <si>
    <t>木俣　穂香</t>
  </si>
  <si>
    <t>ｷﾏﾀ ﾎﾉｶ</t>
  </si>
  <si>
    <t>九谷　葉月</t>
  </si>
  <si>
    <t>ｸﾀﾆ ﾊﾂﾞｷ</t>
  </si>
  <si>
    <t>中川　晴菜</t>
  </si>
  <si>
    <t>ﾅｶｶﾞﾜ ﾊﾙﾅ</t>
  </si>
  <si>
    <t>西田　圭那</t>
  </si>
  <si>
    <t>ﾆｼﾀﾞ ｶﾅ</t>
  </si>
  <si>
    <t>丹羽　智未</t>
  </si>
  <si>
    <t>ﾆﾜ ﾄﾓﾐ</t>
  </si>
  <si>
    <t>梅谷　沙代</t>
  </si>
  <si>
    <t>角見　結美</t>
  </si>
  <si>
    <t>ｶｸﾐ ﾕｳﾐ</t>
  </si>
  <si>
    <t>磯村　江里</t>
  </si>
  <si>
    <t>ｲｿﾑﾗ ｴﾘ</t>
  </si>
  <si>
    <t>加藤　由樹子</t>
  </si>
  <si>
    <t>ｶﾄｳ ﾕｷｺ</t>
  </si>
  <si>
    <t>原田　あすか</t>
  </si>
  <si>
    <t>ﾊﾗﾀﾞ ｱｽｶ</t>
  </si>
  <si>
    <t>今井　理香子</t>
  </si>
  <si>
    <t>ｲﾏｲ ﾘｶｺ</t>
  </si>
  <si>
    <t>大藏　伊織</t>
  </si>
  <si>
    <t>ﾌｶﾐｽﾞ ﾘﾎ</t>
  </si>
  <si>
    <t>藤井　琴</t>
  </si>
  <si>
    <t>ﾌｼﾞｲ ｺﾄ</t>
  </si>
  <si>
    <t>ﾜﾀﾞ ﾅﾂﾐ</t>
  </si>
  <si>
    <t>大野　綾音</t>
  </si>
  <si>
    <t>ｵｵﾉ ｱﾔﾈ</t>
  </si>
  <si>
    <t>大町　ゆい</t>
  </si>
  <si>
    <t>ｵｵﾏﾁ ﾕｲ</t>
  </si>
  <si>
    <t>奥村　夏妃</t>
  </si>
  <si>
    <t>ｵｸﾑﾗ ﾅﾂｷ</t>
  </si>
  <si>
    <t>加藤　晶</t>
  </si>
  <si>
    <t>ｶﾄｳ ｱｷﾗ</t>
  </si>
  <si>
    <t>佐藤　眞子</t>
  </si>
  <si>
    <t>ｻﾄｳ ﾏｺ</t>
  </si>
  <si>
    <t>西原　琳</t>
  </si>
  <si>
    <t>ﾆｼﾊﾗ ﾘﾝ</t>
  </si>
  <si>
    <t>丹羽　菜々子</t>
  </si>
  <si>
    <t>ﾆﾜ ﾅﾅｺ</t>
  </si>
  <si>
    <t>平下　美波</t>
  </si>
  <si>
    <t>ﾋﾗｼﾀ ﾐﾅﾐ</t>
  </si>
  <si>
    <t>水野　瑛梨</t>
  </si>
  <si>
    <t>ﾐｽﾞﾉ ｴﾘ</t>
  </si>
  <si>
    <t>淺野　紗綺</t>
  </si>
  <si>
    <t>ｱｻﾉ ｻｷ</t>
  </si>
  <si>
    <t>伊藤　麻有</t>
  </si>
  <si>
    <t>ｲﾄｳ ﾏﾕ</t>
  </si>
  <si>
    <t>臼田　菜々美</t>
  </si>
  <si>
    <t>ｳｽﾀﾞ ﾅﾅﾐ</t>
  </si>
  <si>
    <t>金田　紗耶乃</t>
  </si>
  <si>
    <t>ｶﾅﾀﾞ ｻﾔﾉ</t>
  </si>
  <si>
    <t>小玉　りえ</t>
  </si>
  <si>
    <t>ｺﾀﾞﾏ ﾘｴ</t>
  </si>
  <si>
    <t>榊原　梨子</t>
  </si>
  <si>
    <t>ｻｶｷﾊﾞﾗ ﾘｺ</t>
  </si>
  <si>
    <t>佐々木　萌</t>
  </si>
  <si>
    <t>ｻｻｷ ﾓｴ</t>
  </si>
  <si>
    <t>中﨑　仁絵</t>
  </si>
  <si>
    <t>ﾅｶｻﾞｷ ﾋﾄｴ</t>
  </si>
  <si>
    <t>原　侑子</t>
  </si>
  <si>
    <t>ﾊﾗ ﾕｳｺ</t>
  </si>
  <si>
    <t>水谷　美咲</t>
  </si>
  <si>
    <t>ﾐｽﾞﾀﾆ ﾐｻｷ</t>
  </si>
  <si>
    <t>八木　穂乃花</t>
  </si>
  <si>
    <t>ﾔｷﾞ ﾎﾉｶ</t>
  </si>
  <si>
    <t>安田　侑紗</t>
  </si>
  <si>
    <t>ﾔｽﾀﾞ ｱﾘｻ</t>
  </si>
  <si>
    <t>横井　ゆな</t>
  </si>
  <si>
    <t>ﾖｺｲ ﾕﾅ</t>
  </si>
  <si>
    <t>生駒　志穂</t>
  </si>
  <si>
    <t>ｲｺﾏ ｼﾎ</t>
  </si>
  <si>
    <t>太田　実花</t>
  </si>
  <si>
    <t>ｵｵﾀ ﾐｶ</t>
  </si>
  <si>
    <t>大野　百花</t>
  </si>
  <si>
    <t>ｵｵﾉ ﾓﾓｶ</t>
  </si>
  <si>
    <t>大橋　愛実</t>
  </si>
  <si>
    <t>ｵｵﾊｼ ﾏﾅﾐ</t>
  </si>
  <si>
    <t>影山　杏</t>
  </si>
  <si>
    <t>ｶｹﾞﾔﾏ ｱﾝ</t>
  </si>
  <si>
    <t>北川　和</t>
  </si>
  <si>
    <t>ｷﾀｶﾞﾜ ﾉﾄﾞｶ</t>
  </si>
  <si>
    <t>久保田　世菜</t>
  </si>
  <si>
    <t>ｸﾎﾞﾀ ｾﾅ</t>
  </si>
  <si>
    <t>菰田　梨香子</t>
  </si>
  <si>
    <t>ｺﾓﾀﾞ ﾘｶｺ</t>
  </si>
  <si>
    <t>近藤　七海</t>
  </si>
  <si>
    <t>ｺﾝﾄﾞｳ ﾅﾅﾐ</t>
  </si>
  <si>
    <t>清水　美里</t>
  </si>
  <si>
    <t>ｼﾐｽﾞ ﾐｻﾄ</t>
  </si>
  <si>
    <t>玉田　歩未</t>
  </si>
  <si>
    <t>ﾀﾏﾀﾞ ｱﾕﾐ</t>
  </si>
  <si>
    <t>内藤　未彩</t>
  </si>
  <si>
    <t>ﾅｲﾄｳ ﾐｱ</t>
  </si>
  <si>
    <t>本藤　歩</t>
  </si>
  <si>
    <t>ﾎﾝﾄﾞｳ ｱﾕﾑ</t>
  </si>
  <si>
    <t>森田　祐美</t>
  </si>
  <si>
    <t>ﾓﾘﾀ ﾕﾐ</t>
  </si>
  <si>
    <t>横山　綾香</t>
  </si>
  <si>
    <t>ﾖｺﾔﾏ ｱﾔｶ</t>
  </si>
  <si>
    <t>藤井　亜子</t>
  </si>
  <si>
    <t>ﾌｼﾞｲ ｱｺ</t>
  </si>
  <si>
    <t>宮崎　玲菜</t>
  </si>
  <si>
    <t>ﾐﾔｻﾞｷ ﾚｲﾅ</t>
  </si>
  <si>
    <t>山中　今日香</t>
  </si>
  <si>
    <t>ﾔﾏﾅｶ ｷｮｳｶ</t>
  </si>
  <si>
    <t>金尾　南実</t>
  </si>
  <si>
    <t>ｶﾅｵ ﾐﾅﾐ</t>
  </si>
  <si>
    <t>陶山　朋伽</t>
  </si>
  <si>
    <t>ｽﾔﾏ ﾄﾓｶ</t>
  </si>
  <si>
    <t>山佐　氷貴</t>
  </si>
  <si>
    <t>ﾔﾏｻ ﾋﾀﾞｶ</t>
  </si>
  <si>
    <t>手島　萌乃</t>
  </si>
  <si>
    <t>ﾃｼﾏ ﾓｴﾉ</t>
  </si>
  <si>
    <t>多賀　みこと</t>
  </si>
  <si>
    <t>ﾀｶﾞ ﾐｺﾄ</t>
  </si>
  <si>
    <t>小島　一乃</t>
  </si>
  <si>
    <t>ｺｼﾞﾏ ｶｽﾞﾉ</t>
  </si>
  <si>
    <t>髙間　汐美</t>
  </si>
  <si>
    <t>ﾀｶﾏ ｼｵﾐ</t>
  </si>
  <si>
    <t>加藤　綾菜</t>
  </si>
  <si>
    <t>ｶﾄｳ ｱﾔﾅ</t>
  </si>
  <si>
    <t>田口　史佳</t>
  </si>
  <si>
    <t>ﾀｸﾞﾁ ﾌﾐｶ</t>
  </si>
  <si>
    <t>青木　恵理</t>
  </si>
  <si>
    <t>ｱｵｷ ｴﾘ</t>
  </si>
  <si>
    <t>松浦　咲笑</t>
  </si>
  <si>
    <t>ﾏﾂｳﾗ ｻｴ</t>
  </si>
  <si>
    <t>馬込　千帆</t>
  </si>
  <si>
    <t>ﾏｺﾞﾒ ﾁﾎ</t>
  </si>
  <si>
    <t>川口　寿里菜</t>
  </si>
  <si>
    <t>ｶﾜｸﾞﾁ ｼﾞｭﾘﾅ</t>
  </si>
  <si>
    <t>栗崎　涼子</t>
  </si>
  <si>
    <t>ｸﾘｻｷ ﾘｮｳｺ</t>
  </si>
  <si>
    <t>飯田　有香</t>
  </si>
  <si>
    <t>ｲｲﾀﾞ ﾕｶ</t>
  </si>
  <si>
    <t>袴田　愛莉菜</t>
  </si>
  <si>
    <t>ﾊｶﾏﾀ ｱﾘﾅ</t>
  </si>
  <si>
    <t>鈴木　映里奈</t>
  </si>
  <si>
    <t>ｽｽﾞｷ ｴﾘﾅ</t>
  </si>
  <si>
    <t>鈴木　愛海</t>
  </si>
  <si>
    <t>ｽｽﾞｷ ｱｲﾐ</t>
  </si>
  <si>
    <t>市川　くるみ</t>
  </si>
  <si>
    <t>ｲﾁｶﾜ ｸﾙﾐ</t>
  </si>
  <si>
    <t>坂本　唯</t>
  </si>
  <si>
    <t>ｻｶﾓﾄ ﾕｲ</t>
  </si>
  <si>
    <t>池谷　菜摘</t>
  </si>
  <si>
    <t>ｲｹﾔ ﾅﾂﾐ</t>
  </si>
  <si>
    <t>萩原　那緒</t>
  </si>
  <si>
    <t>ﾊｷﾞﾜﾗ ﾅｵ</t>
  </si>
  <si>
    <t>藤浪　茉央</t>
  </si>
  <si>
    <t>ﾌｼﾞﾅﾐ ﾏｵ</t>
  </si>
  <si>
    <t>鈴木　結花</t>
  </si>
  <si>
    <t>金森　彩葉</t>
  </si>
  <si>
    <t>ｶﾅﾓﾘ ｱﾔﾊ</t>
  </si>
  <si>
    <t>米澤　詩織</t>
  </si>
  <si>
    <t>ﾖﾈｻﾞﾜ ｼｵﾘ</t>
  </si>
  <si>
    <t>天羽　桜子</t>
  </si>
  <si>
    <t>ｱﾓｳ ｻｸﾗｺ</t>
  </si>
  <si>
    <t>比嘉　観寿妃</t>
  </si>
  <si>
    <t>ﾋｶﾞ ﾐｽﾞｷ</t>
  </si>
  <si>
    <t>林　望乃佳　</t>
  </si>
  <si>
    <t>ﾊﾔｼ ﾉﾉｶ</t>
  </si>
  <si>
    <t>西山　遥香</t>
  </si>
  <si>
    <t>ﾆｼﾔﾏ ﾊﾙｶ</t>
  </si>
  <si>
    <t>佐藤　美里</t>
  </si>
  <si>
    <t>ｻﾄｳ ﾐｻﾄ</t>
  </si>
  <si>
    <t>坂下　良奈</t>
  </si>
  <si>
    <t>ｻｶｼﾀ ﾗﾅ</t>
  </si>
  <si>
    <t>山下　紗季</t>
  </si>
  <si>
    <t>ﾔﾏｼﾀ ｻｷ</t>
  </si>
  <si>
    <t>辻　有咲</t>
  </si>
  <si>
    <t>ﾂｼﾞ ｱﾘｻ</t>
  </si>
  <si>
    <t>服部　花奈</t>
  </si>
  <si>
    <t>ﾊｯﾄﾘ ﾊﾙﾅ</t>
  </si>
  <si>
    <t>平床　杏実</t>
  </si>
  <si>
    <t>ﾋﾗﾄｺ ｱﾐ</t>
  </si>
  <si>
    <t>青島　祐実</t>
  </si>
  <si>
    <t>ｱｵｼﾏ ﾕﾐ</t>
  </si>
  <si>
    <t>西川　千遥</t>
  </si>
  <si>
    <t>ﾆｼｶﾜ ﾁﾊﾙ</t>
  </si>
  <si>
    <t>金城　かれん</t>
  </si>
  <si>
    <t>ｷﾝｼﾞｮｳ ｶﾚﾝ</t>
  </si>
  <si>
    <t>安藤　魅羽</t>
  </si>
  <si>
    <t>ｱﾝﾄﾞｳ ﾐｳ</t>
  </si>
  <si>
    <t>下原　渚</t>
  </si>
  <si>
    <t>ｼﾓﾊﾗ ﾅｷﾞｻ</t>
  </si>
  <si>
    <t>加藤　優果</t>
  </si>
  <si>
    <t>ｶﾄｳ ﾕｳｶ</t>
  </si>
  <si>
    <t>山田　愛海郁</t>
  </si>
  <si>
    <t>ﾔﾏﾀﾞ ｴﾐｶ</t>
  </si>
  <si>
    <t>北村　愛</t>
  </si>
  <si>
    <t>ｷﾀﾑﾗ ｱｲ</t>
  </si>
  <si>
    <t>岩川　奈々萠</t>
  </si>
  <si>
    <t>榊原　海紗</t>
  </si>
  <si>
    <t>瀧川　寛子</t>
  </si>
  <si>
    <t>ﾀｷｶﾞﾜ ﾋﾛｺ</t>
  </si>
  <si>
    <t>天城　帆乃香</t>
  </si>
  <si>
    <t>ｱﾏｷﾞ ﾎﾉｶ</t>
  </si>
  <si>
    <t>近藤　彩加</t>
  </si>
  <si>
    <t>ｺﾝﾄﾞｳ ｱﾔｶ</t>
  </si>
  <si>
    <t>菅嶋　悠乃</t>
  </si>
  <si>
    <t>ｽｶﾞｼﾞﾏ ﾊﾙﾉ</t>
  </si>
  <si>
    <t>高橋　郁乃</t>
  </si>
  <si>
    <t>ﾀｶﾊｼ ｲｸﾉ</t>
  </si>
  <si>
    <t>宮田　伊毬</t>
  </si>
  <si>
    <t>ﾐﾔﾀﾞ ｲﾏﾘ</t>
  </si>
  <si>
    <t>宮本　薫</t>
  </si>
  <si>
    <t>ﾐﾔﾓﾄ ｶｵﾙ</t>
  </si>
  <si>
    <t>光部　凪沙</t>
  </si>
  <si>
    <t>ｺｳﾍﾞ ﾅｷﾞｻ</t>
  </si>
  <si>
    <t>権田　結希</t>
  </si>
  <si>
    <t>ｺﾞﾝﾀﾞ ﾕｳｷ</t>
  </si>
  <si>
    <t>杉浦　穂乃加</t>
  </si>
  <si>
    <t>ｽｷﾞｳﾗ ﾎﾉｶ</t>
  </si>
  <si>
    <t>橋田　梨乃</t>
  </si>
  <si>
    <t>ﾊｼﾀﾞ ﾘﾉ</t>
  </si>
  <si>
    <t>今村　瑞穂</t>
  </si>
  <si>
    <t>ｲﾏﾑﾗ ﾐｽﾞﾎ</t>
  </si>
  <si>
    <t>川口　叙樹</t>
  </si>
  <si>
    <t>ｶﾜｸﾞﾁ ﾐﾂｷ</t>
  </si>
  <si>
    <t>髙木　優子</t>
  </si>
  <si>
    <t>ﾀｶｷ ﾕｳｺ</t>
  </si>
  <si>
    <t>鶴井　美里</t>
  </si>
  <si>
    <t>ﾂﾙｲ ﾐｻﾄ</t>
  </si>
  <si>
    <t>森川　絵美子</t>
  </si>
  <si>
    <t>ﾓﾘｶﾜ ｴﾐｺ</t>
  </si>
  <si>
    <t>飯嶌　あかり</t>
  </si>
  <si>
    <t>ｲｲｼﾞﾏ ｱｶﾘ</t>
  </si>
  <si>
    <t>澤田　華慧</t>
  </si>
  <si>
    <t>ｻﾜﾀﾞ ﾊﾅｴ</t>
  </si>
  <si>
    <t>佐藤　百花</t>
  </si>
  <si>
    <t>ｻﾄｳ ﾓﾓｶ</t>
  </si>
  <si>
    <t>山本　実友菜</t>
  </si>
  <si>
    <t>ﾔﾏﾓﾄ ﾐﾕﾅ</t>
  </si>
  <si>
    <t>明星　光</t>
  </si>
  <si>
    <t>ｱｹﾎﾞｼ ﾋｶﾙ</t>
  </si>
  <si>
    <t>齊藤　彩佳</t>
  </si>
  <si>
    <t>ｻｲﾄｳ ｱﾔｶ</t>
  </si>
  <si>
    <t>玉木　理菜</t>
  </si>
  <si>
    <t>ﾀﾏｷ ﾘﾅ</t>
  </si>
  <si>
    <t>田村　芽生</t>
  </si>
  <si>
    <t>ﾀﾑﾗ ﾒｲ</t>
  </si>
  <si>
    <t>長屋　美月</t>
  </si>
  <si>
    <t>ﾅｶﾞﾔ ﾐﾂｷ</t>
  </si>
  <si>
    <t>牧　すずな</t>
  </si>
  <si>
    <t>ﾏｷ ｽｽﾞﾅ</t>
  </si>
  <si>
    <t>大谷　菜々子</t>
  </si>
  <si>
    <t>ｵｵﾀﾆ ﾅﾅｺ</t>
  </si>
  <si>
    <t>木下　真由香</t>
  </si>
  <si>
    <t>ｷﾉｼﾀ ﾏﾕｶ</t>
  </si>
  <si>
    <t>後藤　梨奈</t>
  </si>
  <si>
    <t>ｺﾞﾄｳ ﾘﾅ</t>
  </si>
  <si>
    <t>迫間　香葉</t>
  </si>
  <si>
    <t>ｻｺﾏ ｶﾖ</t>
  </si>
  <si>
    <t>豊永　香音</t>
  </si>
  <si>
    <t>ﾄﾖﾅｶﾞ ｶﾉﾝ</t>
  </si>
  <si>
    <t>夏目　蒼衣</t>
  </si>
  <si>
    <t>ﾅﾂﾒ ｱｵｲ</t>
  </si>
  <si>
    <t>本間　汐音</t>
  </si>
  <si>
    <t>ﾎﾝﾏ ｼｵﾝ</t>
  </si>
  <si>
    <t>水野　桃奈</t>
  </si>
  <si>
    <t>ﾐｽﾞﾉ ﾓﾓﾅ</t>
  </si>
  <si>
    <t>矢来　舞香</t>
  </si>
  <si>
    <t>ﾔｷﾞ ﾏｲｶ</t>
  </si>
  <si>
    <t>矢島　風香</t>
  </si>
  <si>
    <t>ﾔｼﾞﾏ ﾌｳｶ</t>
  </si>
  <si>
    <t>吉村　奈々</t>
  </si>
  <si>
    <t>ﾖｼﾑﾗ ﾅﾅ</t>
  </si>
  <si>
    <t>糟谷　友里</t>
  </si>
  <si>
    <t>ｶｽﾔ ﾕﾘ</t>
  </si>
  <si>
    <t>髙田　彩佳</t>
  </si>
  <si>
    <t>ﾀｶﾀ ｱﾔｶ</t>
  </si>
  <si>
    <t>富田　理子</t>
  </si>
  <si>
    <t>ﾄﾐﾀ ﾘｺ</t>
  </si>
  <si>
    <t>南部　珠璃</t>
  </si>
  <si>
    <t>ﾅﾝﾌﾞ ｼﾞｭﾘ</t>
  </si>
  <si>
    <t>石本　瞳</t>
  </si>
  <si>
    <t>ｲｼﾓﾄ ﾋﾄﾐ</t>
  </si>
  <si>
    <t>浦田　晏那</t>
  </si>
  <si>
    <t>ｳﾗﾀ ｱﾝﾅ</t>
  </si>
  <si>
    <t>古藤　寧々</t>
  </si>
  <si>
    <t>ｺﾄｳ ﾈﾈ</t>
  </si>
  <si>
    <t>藤本　咲良</t>
  </si>
  <si>
    <t>ﾌｼﾞﾓﾄ ｻﾗ</t>
  </si>
  <si>
    <t>堀田　葉月</t>
  </si>
  <si>
    <t>ﾎﾘﾀ ﾊﾂｷ</t>
  </si>
  <si>
    <t>増田　奈緒</t>
  </si>
  <si>
    <t>ﾏｽﾀﾞ ﾅｵ</t>
  </si>
  <si>
    <t>清水　はる</t>
  </si>
  <si>
    <t>ｼﾐｽﾞ ﾊﾙ</t>
  </si>
  <si>
    <t>千野　美幸</t>
  </si>
  <si>
    <t>ﾁﾉ ﾐﾕｷ</t>
  </si>
  <si>
    <t>河合　裕野</t>
  </si>
  <si>
    <t>ｶﾜｲ ﾋﾛﾉ</t>
  </si>
  <si>
    <t>立見　真央</t>
  </si>
  <si>
    <t>ﾀﾂﾐ ﾏｵ</t>
  </si>
  <si>
    <t>近藤　沙南</t>
  </si>
  <si>
    <t>ｺﾝﾄﾞｳ ｻﾅ</t>
  </si>
  <si>
    <t>端山　陽向</t>
  </si>
  <si>
    <t>ﾊﾔﾏ ﾋﾅﾀ</t>
  </si>
  <si>
    <t>伊藤　瑠莉彩</t>
  </si>
  <si>
    <t>ｲﾄｳ ﾙﾘｱ</t>
  </si>
  <si>
    <t>猪岡　真帆</t>
  </si>
  <si>
    <t>ｲｵｶ ﾏﾎ</t>
  </si>
  <si>
    <t>平野　栞菜</t>
  </si>
  <si>
    <t>ﾋﾗﾉ ｶﾝﾅ</t>
  </si>
  <si>
    <t>神谷　優希</t>
  </si>
  <si>
    <t>ｶﾐﾔ ﾕｳｷ</t>
  </si>
  <si>
    <t>髙瀬　唯奈</t>
  </si>
  <si>
    <t>ﾀｶｾ ﾕｲﾅ</t>
  </si>
  <si>
    <t>柴﨑　五月</t>
  </si>
  <si>
    <t>ｼﾊﾞｻｷ ﾒｲ</t>
  </si>
  <si>
    <t>鈴木　朱音</t>
  </si>
  <si>
    <t>ｽｽﾞｷ ｱｶﾈ</t>
  </si>
  <si>
    <t>永島　美紀</t>
  </si>
  <si>
    <t>ﾅｶﾞｼﾏ ﾐｷ</t>
  </si>
  <si>
    <t>富岡　実乃梨</t>
  </si>
  <si>
    <t>ﾄﾐｵｶ ﾐﾉﾘ</t>
  </si>
  <si>
    <t>八木　明梨</t>
  </si>
  <si>
    <t>ﾔｷﾞ ｱｶﾘ</t>
  </si>
  <si>
    <t>橋　あぐり</t>
  </si>
  <si>
    <t>ﾊｼ ｱｸﾞﾘ</t>
  </si>
  <si>
    <t>山田　美慶</t>
  </si>
  <si>
    <t>志村　和香奈</t>
  </si>
  <si>
    <t>ｼﾑﾗ ﾜｶﾅ</t>
  </si>
  <si>
    <t>宮田　早記</t>
  </si>
  <si>
    <t>ﾐﾔﾀ ｻｷ</t>
  </si>
  <si>
    <t>板倉　左奈</t>
  </si>
  <si>
    <t>ｲﾀｸﾗ ｻﾅ</t>
  </si>
  <si>
    <t>外山　明日夏</t>
  </si>
  <si>
    <t>ﾄﾔﾏ ｱｽｶ</t>
  </si>
  <si>
    <t>中野　華映</t>
  </si>
  <si>
    <t>ﾅｶﾉ ﾊﾅｴ</t>
  </si>
  <si>
    <t>森　野々花</t>
  </si>
  <si>
    <t>ﾓﾘ ﾉﾉｶ</t>
  </si>
  <si>
    <t>吉田　瑠那</t>
  </si>
  <si>
    <t>ﾖｼﾀﾞ ﾙﾅ</t>
  </si>
  <si>
    <t>前田　乙乃</t>
  </si>
  <si>
    <t>ﾏｴﾀﾞ ｵﾄﾉ</t>
  </si>
  <si>
    <t>祖父江　真衣</t>
  </si>
  <si>
    <t>ｿﾌﾞｴ ﾏｲ</t>
  </si>
  <si>
    <t>大坪　恵</t>
  </si>
  <si>
    <t>ｵｵﾂﾎﾞ ﾒｸﾞﾐ</t>
  </si>
  <si>
    <t>髙橋　未奈</t>
  </si>
  <si>
    <t>ﾀｶﾊｼ ﾐﾅ</t>
  </si>
  <si>
    <t>浅井　瑞貴</t>
  </si>
  <si>
    <t>ｱｻｲ ﾐｽﾞｷ</t>
  </si>
  <si>
    <t>宮下　優</t>
  </si>
  <si>
    <t>ﾐﾔｼﾀ ﾕｳｶ</t>
  </si>
  <si>
    <t>蜷川　真由</t>
  </si>
  <si>
    <t>ﾆﾅｶﾞﾜ ﾏﾕ</t>
  </si>
  <si>
    <t>安藤　優美子</t>
  </si>
  <si>
    <t>ｱﾝﾄﾞｳ ﾕﾐｺ</t>
  </si>
  <si>
    <t>山本　樹音</t>
  </si>
  <si>
    <t>ﾔﾏﾓﾄ ｼﾞｭﾈ</t>
  </si>
  <si>
    <t>中内　彩虹</t>
  </si>
  <si>
    <t>ﾅｶｳﾁ ｱﾔｺ</t>
  </si>
  <si>
    <t>松尾　有紗</t>
  </si>
  <si>
    <t>ﾏﾂｵ ｱﾘｻ</t>
  </si>
  <si>
    <t>神谷　亜依</t>
  </si>
  <si>
    <t>ｶﾐﾔ ｱｲ</t>
  </si>
  <si>
    <t>宍戸　萌百伽</t>
  </si>
  <si>
    <t>ｼｼﾄﾞ ﾓﾓｶ</t>
  </si>
  <si>
    <t>久米　陽奏子</t>
  </si>
  <si>
    <t>ｸﾒ ﾋﾅｺ</t>
  </si>
  <si>
    <t>加藤　亜季</t>
  </si>
  <si>
    <t>ｶﾄｳ ｱｷ</t>
  </si>
  <si>
    <t>山田　桃子</t>
  </si>
  <si>
    <t>ﾔﾏﾀﾞ ﾓﾓｺ</t>
  </si>
  <si>
    <t>髙石　真央</t>
  </si>
  <si>
    <t>ﾀｶｲｼ ﾏｵ</t>
  </si>
  <si>
    <t>柴田　寛子</t>
  </si>
  <si>
    <t>ｼﾊﾞﾀ ﾋﾛｺ</t>
  </si>
  <si>
    <t>飯塚　寿音</t>
  </si>
  <si>
    <t>ｲｲﾂﾞｶ ﾋｻﾈ</t>
  </si>
  <si>
    <t>山本　彩加</t>
  </si>
  <si>
    <t>ﾔﾏﾓﾄ ｱﾔｶ</t>
  </si>
  <si>
    <t>鈴木　水悠</t>
  </si>
  <si>
    <t>ｽｽﾞｷ ﾐﾕｳ</t>
  </si>
  <si>
    <t>木邨　天香</t>
  </si>
  <si>
    <t>ｷﾑﾗ ﾃﾝｶ</t>
  </si>
  <si>
    <t>直井　美紗子</t>
  </si>
  <si>
    <t>ﾅｵｲ ﾐｻｺ</t>
  </si>
  <si>
    <t>尾関　祐子</t>
  </si>
  <si>
    <t>ｵｾﾞｷ ﾕｳｺ</t>
  </si>
  <si>
    <t>桜井　菜緒</t>
  </si>
  <si>
    <t>ｻｸﾗｲ ﾅｵ</t>
  </si>
  <si>
    <t>田嶋　詩</t>
  </si>
  <si>
    <t>ﾀｼﾞﾏ ｳﾀ</t>
  </si>
  <si>
    <t>小泉　加緒莉</t>
  </si>
  <si>
    <t>ｺｲｽﾞﾐ ｶｵﾘ</t>
  </si>
  <si>
    <t>清水　夏波</t>
  </si>
  <si>
    <t>ｼﾐｽﾞ ﾅﾅﾐ</t>
  </si>
  <si>
    <t>木俣　結子</t>
  </si>
  <si>
    <t>ｷﾏﾀ ﾕｲｺ</t>
  </si>
  <si>
    <t>三浦　紗瑛</t>
  </si>
  <si>
    <t>ﾐｳﾗ ｻｴ</t>
  </si>
  <si>
    <t>藤田　ゆうか</t>
  </si>
  <si>
    <t>ﾌｼﾞﾀ ﾕｳｶ</t>
  </si>
  <si>
    <t>磯貝　萌々子</t>
  </si>
  <si>
    <t>ｲｿｶﾞｲ ﾓﾓｺ</t>
  </si>
  <si>
    <t>吉田　有美香</t>
  </si>
  <si>
    <t>ﾖｼﾀﾞ ﾕﾐｶ</t>
  </si>
  <si>
    <t>中川　晴子</t>
  </si>
  <si>
    <t>ﾅｶｶﾞﾜ ﾊﾙｺ</t>
  </si>
  <si>
    <t>丹羽　遥香</t>
  </si>
  <si>
    <t>ﾆﾜ ﾊﾙｶ</t>
  </si>
  <si>
    <t>長谷川　詩歩</t>
  </si>
  <si>
    <t>ﾊｾｶﾞﾜ ｼﾎ</t>
  </si>
  <si>
    <t>伊藤　夢乃</t>
  </si>
  <si>
    <t>ｲﾄｳ ﾕﾒﾉ</t>
  </si>
  <si>
    <t>川邉　のぞみ</t>
  </si>
  <si>
    <t>ｶﾜﾍﾞ ﾉｿﾞﾐ</t>
  </si>
  <si>
    <t>近藤　由梨</t>
  </si>
  <si>
    <t>ｺﾝﾄﾞｳ ﾕﾘ</t>
  </si>
  <si>
    <t>斉藤　栞</t>
  </si>
  <si>
    <t>ｻｲﾄｳ ｼｵﾘ</t>
  </si>
  <si>
    <t>徳永　菜津美</t>
  </si>
  <si>
    <t>ﾄｸﾅｶﾞ ﾅﾂﾐ</t>
  </si>
  <si>
    <t>黒川　ももか</t>
  </si>
  <si>
    <t>ｸﾛｶﾜ ﾓﾓｶ</t>
  </si>
  <si>
    <t>塩崎　葵</t>
  </si>
  <si>
    <t>ｼｵｻﾞｷ ｱｵｲ</t>
  </si>
  <si>
    <t>志和　真純</t>
  </si>
  <si>
    <t>ｼﾜ ﾏｽﾐ</t>
  </si>
  <si>
    <t>徳永　香子</t>
  </si>
  <si>
    <t>ﾄｸﾅｶﾞ ｷｮｳｺ</t>
  </si>
  <si>
    <t>向井　智香</t>
  </si>
  <si>
    <t>ﾑｶｲ ﾁｶ</t>
  </si>
  <si>
    <t>加世田　梨花</t>
  </si>
  <si>
    <t>ｶｾﾀﾞ ﾘｶ</t>
  </si>
  <si>
    <t>加藤　綾華</t>
  </si>
  <si>
    <t>ｶﾄｳ ｱﾔｶ</t>
  </si>
  <si>
    <t>小森　星七</t>
  </si>
  <si>
    <t>ｺﾓﾘ ｾﾅ</t>
  </si>
  <si>
    <t>井上　葉南</t>
  </si>
  <si>
    <t>ｲﾉｳｴ ﾊﾅ</t>
  </si>
  <si>
    <t>鴨志田　海来</t>
  </si>
  <si>
    <t>ｶﾓｼﾀﾞ ﾐﾗｲ</t>
  </si>
  <si>
    <t>近藤　望未</t>
  </si>
  <si>
    <t>ｺﾝﾄﾞｳ ﾉｿﾞﾐ</t>
  </si>
  <si>
    <t>高松　智美ムセンビ</t>
  </si>
  <si>
    <t>ﾀｶﾏﾂ ﾄﾓﾐﾑｾﾝﾋﾞ</t>
  </si>
  <si>
    <t>藤ケ森　美晴</t>
  </si>
  <si>
    <t>ﾌｼﾞｶﾞﾓﾘ ﾐﾊﾙ</t>
  </si>
  <si>
    <t>松澤　綾音</t>
  </si>
  <si>
    <t>ﾏﾂｻﾞﾜ ｱﾔﾈ</t>
  </si>
  <si>
    <t>水澤　唯菜</t>
  </si>
  <si>
    <t>ﾐｽﾞｻﾜ ﾕﾅ</t>
  </si>
  <si>
    <t>山口　真由子</t>
  </si>
  <si>
    <t>ﾔﾏｸﾞﾁ ﾏﾕｺ</t>
  </si>
  <si>
    <t>和田　有菜</t>
  </si>
  <si>
    <t>ﾜﾀﾞ ﾕﾅ</t>
  </si>
  <si>
    <t>中出　里央</t>
  </si>
  <si>
    <t>ﾅｶﾃﾞ ﾘｵ</t>
  </si>
  <si>
    <t>中川　優芽</t>
  </si>
  <si>
    <t>ﾅｶｶﾞﾜ ﾕﾒ</t>
  </si>
  <si>
    <t>井内　月野</t>
  </si>
  <si>
    <t>ｲｳﾁ ﾂｷﾉ</t>
  </si>
  <si>
    <t>高野　史帆</t>
  </si>
  <si>
    <t>ﾀｶﾉ ｼﾎ</t>
  </si>
  <si>
    <t>林　夏月</t>
  </si>
  <si>
    <t>ﾊﾔｼ ｶﾂﾞｷ</t>
  </si>
  <si>
    <t>梶野　香子</t>
  </si>
  <si>
    <t>ｶｼﾞﾉ ｶｺ</t>
  </si>
  <si>
    <t>杉山　世梨奈</t>
  </si>
  <si>
    <t>ｽｷﾞﾔﾏ ｾﾘﾅ</t>
  </si>
  <si>
    <t>平良　さき</t>
  </si>
  <si>
    <t>ﾀｲﾗ ｻｷ</t>
  </si>
  <si>
    <t>中井　香那</t>
  </si>
  <si>
    <t>ﾅｶｲ ｶﾅ</t>
  </si>
  <si>
    <t>水野　舞音</t>
  </si>
  <si>
    <t>ﾐｽﾞﾉ ﾏﾉﾝ</t>
  </si>
  <si>
    <t>安達　萌乃</t>
  </si>
  <si>
    <t>ｱﾀﾞﾁ ﾓｴﾉ</t>
  </si>
  <si>
    <t>川野　伶奈</t>
  </si>
  <si>
    <t>ｶﾜﾉ ﾚｲﾅ</t>
  </si>
  <si>
    <t>鈴木　悠紀</t>
  </si>
  <si>
    <t>ｽｽﾞｷ ﾕｷ</t>
  </si>
  <si>
    <t>玉田　唯</t>
  </si>
  <si>
    <t>ﾀﾏﾀﾞ ﾕｲ</t>
  </si>
  <si>
    <t>田村　有利奈</t>
  </si>
  <si>
    <t>ﾀﾑﾗ ﾕﾘﾅ</t>
  </si>
  <si>
    <t>冨田　瑞海</t>
  </si>
  <si>
    <t>ﾄﾐﾀ ﾀﾏﾐ</t>
  </si>
  <si>
    <t>中村　向日葵</t>
  </si>
  <si>
    <t>ﾅｶﾑﾗ ﾋﾏﾜﾘ</t>
  </si>
  <si>
    <t>平子　侑</t>
  </si>
  <si>
    <t>ﾋﾗｺ ﾕｳ</t>
  </si>
  <si>
    <t>石浦　藍里</t>
  </si>
  <si>
    <t>ｲｼｳﾗ ｱｲﾘ</t>
  </si>
  <si>
    <t>小林　聖</t>
  </si>
  <si>
    <t>ｺﾊﾞﾔｼ ｱｷﾗ</t>
  </si>
  <si>
    <t>今野　絵梨香</t>
  </si>
  <si>
    <t>ｺﾝﾉ ｴﾘｶ</t>
  </si>
  <si>
    <t>白木　七星</t>
  </si>
  <si>
    <t>ｼﾗｷ ﾅﾅｾ</t>
  </si>
  <si>
    <t>水野　花</t>
  </si>
  <si>
    <t>ﾐｽﾞﾉ ﾊﾅ</t>
  </si>
  <si>
    <t>宮城　亜美</t>
  </si>
  <si>
    <t>ﾐﾔｷﾞ ｱﾐ</t>
  </si>
  <si>
    <t>浅野　紗希</t>
  </si>
  <si>
    <t>岸野　明日香</t>
  </si>
  <si>
    <t>ｷｼﾉ ｱｽｶ</t>
  </si>
  <si>
    <t>奥村　亞弓</t>
  </si>
  <si>
    <t>ｵｸﾑﾗ ｱﾕﾐ</t>
  </si>
  <si>
    <t>西村　歩</t>
  </si>
  <si>
    <t>ﾆｼﾑﾗ ｱﾕﾐ</t>
  </si>
  <si>
    <t>林　優希</t>
  </si>
  <si>
    <t>ﾊﾔｼ ﾕｷ</t>
  </si>
  <si>
    <t>中島　百合菜</t>
  </si>
  <si>
    <t>ﾅｶｼﾞﾏ ﾕﾘﾅ</t>
  </si>
  <si>
    <t>林　由希乃</t>
  </si>
  <si>
    <t>ﾊﾔｼ ﾕｷﾉ</t>
  </si>
  <si>
    <t>黒田　千恵</t>
  </si>
  <si>
    <t>ｸﾛﾀﾞ ﾁｴ</t>
  </si>
  <si>
    <t>松本　清香</t>
  </si>
  <si>
    <t>ﾏﾂﾓﾄ ｷﾖｶ</t>
  </si>
  <si>
    <t>岩橋　咲幸</t>
  </si>
  <si>
    <t>ｲﾜﾊｼ ｻﾕｷ</t>
  </si>
  <si>
    <t>髙森　帆南</t>
  </si>
  <si>
    <t>伊藤　百花</t>
  </si>
  <si>
    <t>ｲﾄｳ ﾓﾓｶ</t>
  </si>
  <si>
    <t>大橋　佑佳里</t>
  </si>
  <si>
    <t>ｵｵﾊｼ ﾕｶﾘ</t>
  </si>
  <si>
    <t>須田　遥日</t>
  </si>
  <si>
    <t>ｽﾀﾞ ﾊﾙｶ</t>
  </si>
  <si>
    <t>大場　瑞生</t>
  </si>
  <si>
    <t>ｵｵﾊﾞ ﾐｽﾞｷ</t>
  </si>
  <si>
    <t>黒川　紗椰</t>
  </si>
  <si>
    <t>ｸﾛｶﾜ ｻﾔ</t>
  </si>
  <si>
    <t>八木田　沙椰</t>
  </si>
  <si>
    <t>ﾔｷﾞﾀ ｻﾔ</t>
  </si>
  <si>
    <t>瀬川　真帆</t>
  </si>
  <si>
    <t>ｾｶﾞﾜ ﾏﾎ</t>
  </si>
  <si>
    <t>矢崎　晴子</t>
  </si>
  <si>
    <t>ﾔｻﾞｷ ﾊﾙｺ</t>
  </si>
  <si>
    <t>相澤　蘭</t>
  </si>
  <si>
    <t>ｱｲｻﾞﾜ ﾗﾝ</t>
  </si>
  <si>
    <t>加藤　楓</t>
  </si>
  <si>
    <t>ｶﾄｳ ｶｴﾃﾞ</t>
  </si>
  <si>
    <t>齋能　奏音</t>
  </si>
  <si>
    <t>ｻｲﾉｳ ｶﾅﾈ</t>
  </si>
  <si>
    <t>佐藤　琴美</t>
  </si>
  <si>
    <t>ｻﾄｳ ｺﾄﾐ</t>
  </si>
  <si>
    <t>黒木　花菜</t>
  </si>
  <si>
    <t>ｸﾛｷ ﾊﾅ</t>
  </si>
  <si>
    <t>大坂　美月</t>
  </si>
  <si>
    <t>ｵｵｻｶ ﾐﾂﾞｷ</t>
  </si>
  <si>
    <t>塩多　未幸</t>
    <rPh sb="0" eb="2">
      <t>シオタ</t>
    </rPh>
    <rPh sb="3" eb="4">
      <t>ミ</t>
    </rPh>
    <rPh sb="4" eb="5">
      <t>サチ</t>
    </rPh>
    <phoneticPr fontId="18"/>
  </si>
  <si>
    <t>ｼｵﾀ ﾐﾕｷ</t>
  </si>
  <si>
    <t>弓削田　アユミ</t>
    <rPh sb="0" eb="3">
      <t>ユゲタ</t>
    </rPh>
    <phoneticPr fontId="18"/>
  </si>
  <si>
    <t>ﾕｹﾞﾀ ｱﾕﾐ</t>
  </si>
  <si>
    <t>伊与田　絢音</t>
  </si>
  <si>
    <t>ｲﾖﾀﾞ ｱﾔﾈ</t>
  </si>
  <si>
    <t>神谷　優奈</t>
  </si>
  <si>
    <t>ｶﾐﾔ ﾕｳﾅ</t>
  </si>
  <si>
    <t>松井　葉奈</t>
  </si>
  <si>
    <t>ﾏﾂｲ ﾊﾅ</t>
  </si>
  <si>
    <t>奥谷　静里</t>
  </si>
  <si>
    <t>ｵｸﾔ ｼｽﾞﾘ</t>
  </si>
  <si>
    <t>堺　公香</t>
  </si>
  <si>
    <t>ｻｶｲ ｷﾐｶ</t>
  </si>
  <si>
    <t>寺田　美希</t>
  </si>
  <si>
    <t>ﾃﾗﾀﾞ ﾐｷ</t>
  </si>
  <si>
    <t>江嵜　陽香</t>
  </si>
  <si>
    <t>ｴｻｷ ﾊﾙｶ</t>
  </si>
  <si>
    <t>髙木　瑞花</t>
  </si>
  <si>
    <t>ﾀｶｷﾞ ﾐｽﾞｶ</t>
  </si>
  <si>
    <t>古川　芽依</t>
  </si>
  <si>
    <t>ﾌﾙｶﾜ ﾒｲ</t>
  </si>
  <si>
    <t>伊藤　彩夏</t>
  </si>
  <si>
    <t>ｲﾄｳ ｱﾔｶ</t>
  </si>
  <si>
    <t>岩瀬　映伊美</t>
  </si>
  <si>
    <t>ｲﾜｾ ｴｲﾐ</t>
  </si>
  <si>
    <t>前村　絢音</t>
  </si>
  <si>
    <t>ﾏｴﾑﾗ ｱﾔﾈ</t>
  </si>
  <si>
    <t>松坂　果歩</t>
  </si>
  <si>
    <t>ﾏﾂｻｶ ｶﾎ</t>
  </si>
  <si>
    <t>渡邉　明花</t>
  </si>
  <si>
    <t>ﾜﾀﾅﾍﾞ ﾊﾙｶ</t>
  </si>
  <si>
    <t>山根 詩乃</t>
  </si>
  <si>
    <t>ﾔﾏﾈ ｼﾉ</t>
  </si>
  <si>
    <t>浅野　玲奈</t>
  </si>
  <si>
    <t>ｱｻﾉ ﾚｲﾅ</t>
  </si>
  <si>
    <t>鈴木　唯菜</t>
  </si>
  <si>
    <t>ｽｽﾞｷ ﾕｲﾅ</t>
  </si>
  <si>
    <t>山本　菜緒</t>
  </si>
  <si>
    <t>ﾔﾏﾓﾄ ﾅｵ</t>
  </si>
  <si>
    <t>稲岡　菜月</t>
  </si>
  <si>
    <t>ｲﾅｵｶ ﾅﾂｷ</t>
  </si>
  <si>
    <t>芝田　凪紗</t>
  </si>
  <si>
    <t>ｼﾊﾞﾀ ﾅｷﾞｻ</t>
  </si>
  <si>
    <t>田中　優帆</t>
  </si>
  <si>
    <t>ﾀﾅｶ ﾕｳﾎ</t>
  </si>
  <si>
    <t>森野　舞花</t>
  </si>
  <si>
    <t>ﾓﾘﾉ ﾏｲｶ</t>
  </si>
  <si>
    <t>佐野　紗智子</t>
  </si>
  <si>
    <t>ｻﾉ ｻﾁｺ</t>
  </si>
  <si>
    <t>畑　祐希</t>
  </si>
  <si>
    <t>ﾊﾀ ﾕｳｷ</t>
  </si>
  <si>
    <t>福岡　花恋</t>
  </si>
  <si>
    <t>ﾌｸｵｶ ｶﾚﾝ</t>
  </si>
  <si>
    <t>榊原　瑠美</t>
  </si>
  <si>
    <t>ｻｶｷﾊﾞﾗ ﾙﾐ</t>
  </si>
  <si>
    <t>鈴木　里音</t>
  </si>
  <si>
    <t>ｽｽﾞｷ ﾘｵﾝ</t>
  </si>
  <si>
    <t>塩内　裕与</t>
  </si>
  <si>
    <t>ｼｵｳﾁ ﾏｻﾖ</t>
  </si>
  <si>
    <t>三矢　ひとみ</t>
  </si>
  <si>
    <t>ﾐﾂﾔ ﾋﾄﾐ</t>
  </si>
  <si>
    <t>伊藤　果生</t>
  </si>
  <si>
    <t>ｲﾄｳ ｶｵ</t>
  </si>
  <si>
    <t>足立　早希</t>
  </si>
  <si>
    <t>ｱﾀﾞﾁ ｻｷ</t>
  </si>
  <si>
    <t>伊豫田　歩</t>
  </si>
  <si>
    <t>ｲﾖﾀﾞ ｱﾕﾐ</t>
  </si>
  <si>
    <t>藤﨑　朱音</t>
  </si>
  <si>
    <t>ﾌｼﾞｻｷ ｱﾔﾈ</t>
  </si>
  <si>
    <t>宮田　真希</t>
  </si>
  <si>
    <t>ﾐﾔﾀ ﾏｷ</t>
  </si>
  <si>
    <t>中村　ななみ</t>
  </si>
  <si>
    <t>ﾅｶﾑﾗ ﾅﾅﾐ</t>
  </si>
  <si>
    <t>中根　瑠香</t>
  </si>
  <si>
    <t>ﾅｶﾈ ﾙｶ</t>
  </si>
  <si>
    <t>棚橋　実加</t>
  </si>
  <si>
    <t>ﾀﾅﾊｼ ﾐｶ</t>
  </si>
  <si>
    <t>淺川　慶乃</t>
  </si>
  <si>
    <t>ｱｻｶﾜ ﾖｼﾉ</t>
  </si>
  <si>
    <t>加藤　友里</t>
  </si>
  <si>
    <t>ｶﾄｳ ﾕﾘ</t>
  </si>
  <si>
    <t>竹林　美佐紀</t>
  </si>
  <si>
    <t>ﾀｹﾊﾞﾔｼ ﾐｻｷ</t>
  </si>
  <si>
    <t>曽場尾　菜摘</t>
  </si>
  <si>
    <t>ｿﾊﾞｵ ﾅﾂﾐ</t>
  </si>
  <si>
    <t>山本　紗也華</t>
  </si>
  <si>
    <t>ﾔﾏﾓﾄ ｻﾔｶ</t>
  </si>
  <si>
    <t>玉城　萌華</t>
  </si>
  <si>
    <t>ﾀﾏｷ ﾓｴｶ</t>
  </si>
  <si>
    <t>原　まひる</t>
  </si>
  <si>
    <t>ﾊﾗ ﾏﾋﾙ</t>
  </si>
  <si>
    <t>松本　悠里</t>
  </si>
  <si>
    <t>ﾏﾂﾓﾄ ﾕｳﾘ</t>
  </si>
  <si>
    <t>河合　菜穂</t>
  </si>
  <si>
    <t>ｶﾜｲ ﾅﾎ</t>
  </si>
  <si>
    <t>山崎　杏実</t>
  </si>
  <si>
    <t>ﾔﾏｻﾞｷ ｱﾐ</t>
  </si>
  <si>
    <t>佐野　文香</t>
  </si>
  <si>
    <t>ｻﾉ ﾌﾐｶ</t>
  </si>
  <si>
    <t>岡田　花</t>
  </si>
  <si>
    <t>ｵｶﾀﾞ ﾊﾅ</t>
  </si>
  <si>
    <t>山田　沙樹</t>
  </si>
  <si>
    <t>ﾔﾏﾀﾞ ｻｷ</t>
  </si>
  <si>
    <t>川合　若奈</t>
  </si>
  <si>
    <t>ｶﾜｲ ﾜｶﾅ</t>
  </si>
  <si>
    <t>名倉　舞子</t>
  </si>
  <si>
    <t>ﾅｸﾞﾗ ﾏｲｺ</t>
  </si>
  <si>
    <t>杉浦　奈央</t>
  </si>
  <si>
    <t>ｽｷﾞｳﾗ ﾅｵ</t>
  </si>
  <si>
    <t>野中　小夏</t>
  </si>
  <si>
    <t>ﾉﾅｶ ｺﾅﾂ</t>
  </si>
  <si>
    <t>安原　愛美</t>
  </si>
  <si>
    <t>ﾔｽﾊﾗ ﾏﾅﾐ</t>
  </si>
  <si>
    <t>川口　紗枝</t>
  </si>
  <si>
    <t>ｶﾜｸﾞﾁ ｻｴ</t>
  </si>
  <si>
    <t>寺尾　理恵子</t>
  </si>
  <si>
    <t>ﾃﾗｵ ﾘｴｺ</t>
  </si>
  <si>
    <t>宮崎　葵衣</t>
  </si>
  <si>
    <t>ﾐﾔｻﾞｷ ｱｵｲ</t>
  </si>
  <si>
    <t>木股　摩奈</t>
  </si>
  <si>
    <t>ｷﾏﾀ ﾏﾅ</t>
  </si>
  <si>
    <t>神山　千鶴</t>
  </si>
  <si>
    <t>ｺｳﾔﾏ ﾁﾂﾞﾙ</t>
  </si>
  <si>
    <t>下山田　絢香</t>
  </si>
  <si>
    <t>ｼﾓﾔﾏﾀﾞ ｱﾔｶ</t>
  </si>
  <si>
    <t>鈴木　美帆</t>
  </si>
  <si>
    <t>ｽｽﾞｷ ﾐﾎ</t>
  </si>
  <si>
    <t>都築　茜音</t>
  </si>
  <si>
    <t>ﾂﾂﾞｷ ｱｶﾈ</t>
  </si>
  <si>
    <t>杉田　亜優</t>
  </si>
  <si>
    <t>ｽｷﾞﾀ ｱﾕ</t>
  </si>
  <si>
    <t>青木　里紗</t>
  </si>
  <si>
    <t>ｱｵｷ ﾘｻ</t>
  </si>
  <si>
    <t>幅　菜摘</t>
  </si>
  <si>
    <t>ﾊﾊﾞ ﾅﾂﾐ</t>
  </si>
  <si>
    <t>平林　京華</t>
  </si>
  <si>
    <t>ﾋﾗﾊﾞﾔｼ ｷｮｳｶ</t>
  </si>
  <si>
    <t>鈴木　彩加</t>
  </si>
  <si>
    <t>ｽｽﾞｷ ｱﾔｶ</t>
  </si>
  <si>
    <t>中村　美公</t>
  </si>
  <si>
    <t>ﾅｶﾑﾗ ﾐｸ</t>
  </si>
  <si>
    <t>中村　絵莉夏</t>
  </si>
  <si>
    <t>ﾅｶﾑﾗ ｴﾘｶ</t>
  </si>
  <si>
    <t>有本　琴里</t>
  </si>
  <si>
    <t>ｱﾘﾓﾄ ｺﾄﾘ</t>
  </si>
  <si>
    <t>鎌田　友美</t>
  </si>
  <si>
    <t>ｶﾏﾀ ﾄﾓﾐ</t>
  </si>
  <si>
    <t>澁谷　美紀</t>
  </si>
  <si>
    <t>ｼﾌﾞﾀﾆ ﾐｷ</t>
  </si>
  <si>
    <t>島崎　温香</t>
  </si>
  <si>
    <t>ｼﾏｻｷ ﾉﾄﾞｶ</t>
  </si>
  <si>
    <t>清水　優香</t>
  </si>
  <si>
    <t>ｼﾐｽﾞ ﾕｳｶ</t>
  </si>
  <si>
    <t>森　彩華</t>
  </si>
  <si>
    <t>ﾓﾘ ｱﾔｶ</t>
  </si>
  <si>
    <t>小椋　茜</t>
  </si>
  <si>
    <t>ｵｸﾞﾗ ｱｶﾈ</t>
  </si>
  <si>
    <t>安藤　茜</t>
  </si>
  <si>
    <t>ｱﾝﾄﾞｳ ｱｶﾈ</t>
  </si>
  <si>
    <t>山村　桂子</t>
  </si>
  <si>
    <t>ﾔﾏﾑﾗ ｹｲｺ</t>
  </si>
  <si>
    <t>保田　美春</t>
  </si>
  <si>
    <t>ﾔｽﾀﾞ ﾐﾊﾙ</t>
  </si>
  <si>
    <t>赤尾　沙樹</t>
  </si>
  <si>
    <t>ｱｶｵ ｻｷ</t>
  </si>
  <si>
    <t>山肥田　萌</t>
  </si>
  <si>
    <t>ﾔﾏﾋﾀﾞ ﾓｴ</t>
  </si>
  <si>
    <t>宮川　詩央</t>
  </si>
  <si>
    <t>ﾐﾔｶﾞﾜ ｼｵ</t>
  </si>
  <si>
    <t>岩本　千聡</t>
  </si>
  <si>
    <t>ｲﾜﾓﾄ ﾁｻﾄ</t>
  </si>
  <si>
    <t>高梨　亜美</t>
  </si>
  <si>
    <t>ﾀｶﾅｼ ｱﾐ</t>
  </si>
  <si>
    <t>浦野　多恵</t>
  </si>
  <si>
    <t>ｳﾗﾉ ﾀｴ</t>
  </si>
  <si>
    <t>松浦　すみれ</t>
  </si>
  <si>
    <t>ﾏﾂｳﾗ ｽﾐﾚ</t>
  </si>
  <si>
    <t>有ヶ谷　真由</t>
  </si>
  <si>
    <t>ｱﾘｶﾞﾔ ﾏﾕ</t>
  </si>
  <si>
    <t>堀田　明里</t>
  </si>
  <si>
    <t>ﾎﾘﾀ ｱｶﾘ</t>
  </si>
  <si>
    <t>伊東　和子</t>
  </si>
  <si>
    <t>ｲﾄｳ ﾜｺ</t>
  </si>
  <si>
    <t>岩田　未来</t>
  </si>
  <si>
    <t>ｲﾜﾀ ﾐｸ</t>
  </si>
  <si>
    <t>小野　有里奈</t>
  </si>
  <si>
    <t>ｵﾉ ﾕﾘﾅ</t>
  </si>
  <si>
    <t>小池　梨央</t>
  </si>
  <si>
    <t>ｺｲｹ ﾘｵ</t>
  </si>
  <si>
    <t>島田　花</t>
  </si>
  <si>
    <t>ｼﾏﾀﾞ ﾊﾅ</t>
  </si>
  <si>
    <t>竹口　いづみ</t>
  </si>
  <si>
    <t>ﾀｹｸﾞﾁ ｲﾂﾞﾐ</t>
  </si>
  <si>
    <t>戸田　小百合</t>
  </si>
  <si>
    <t>ﾄﾀﾞ ｻﾕﾘ</t>
  </si>
  <si>
    <t>花田　幸奈</t>
  </si>
  <si>
    <t>ﾊﾅﾀﾞ ｻﾁﾅ</t>
  </si>
  <si>
    <t>廣瀬　希波</t>
  </si>
  <si>
    <t>ﾋﾛｾ ｷﾜ</t>
  </si>
  <si>
    <t>樋渡　亜湖</t>
  </si>
  <si>
    <t>ﾋﾜﾀﾞｼ ｱｺ</t>
  </si>
  <si>
    <t>宮永　和葉</t>
  </si>
  <si>
    <t>ﾐﾔﾅｶﾞ ｶｽﾞﾊ</t>
  </si>
  <si>
    <t>村瀬　文香</t>
  </si>
  <si>
    <t>ﾑﾗｾ ｱﾔｶ</t>
  </si>
  <si>
    <t>山崎　佑華</t>
  </si>
  <si>
    <t>ﾔﾏｻﾞｷ ﾕｳｶ</t>
  </si>
  <si>
    <t>安藤　由莉那</t>
  </si>
  <si>
    <t>ｱﾝﾄﾞｳ ﾕﾘﾅ</t>
  </si>
  <si>
    <t>植木　愛</t>
  </si>
  <si>
    <t>ｳｴｷ ﾏﾅ</t>
  </si>
  <si>
    <t>大藏　麻未</t>
  </si>
  <si>
    <t>ｵｵｸﾗ ｱｻﾐ</t>
  </si>
  <si>
    <t>加藤　莉奈</t>
  </si>
  <si>
    <t>ｶﾄｳ ﾘﾅ</t>
  </si>
  <si>
    <t>蕪木　美月</t>
  </si>
  <si>
    <t>ｶﾌﾞﾗｷ ﾐﾂﾞｷ</t>
  </si>
  <si>
    <t>川嶋　莉奈</t>
  </si>
  <si>
    <t>ｶﾜｼﾏ ﾘﾅ</t>
  </si>
  <si>
    <t>木村　優花</t>
  </si>
  <si>
    <t>ｷﾑﾗ ﾕｶ</t>
  </si>
  <si>
    <t>小島　理恵</t>
  </si>
  <si>
    <t>ｺｼﾞﾏ ﾘｴ</t>
  </si>
  <si>
    <t>佐藤　華純</t>
  </si>
  <si>
    <t>ｻﾄｳ ｶｽﾐ</t>
  </si>
  <si>
    <t>野田　万琴</t>
  </si>
  <si>
    <t>ﾉﾀﾞ ﾏｺﾄ</t>
  </si>
  <si>
    <t>東　亜沙奈</t>
  </si>
  <si>
    <t>ﾋｶﾞｼ ｱｻﾅ</t>
  </si>
  <si>
    <t>平澤　有希</t>
  </si>
  <si>
    <t>ﾋﾗｻﾜ ﾕｷ</t>
  </si>
  <si>
    <t>堀田　雪乃</t>
  </si>
  <si>
    <t>ﾎｯﾀ ﾕｷﾉ</t>
  </si>
  <si>
    <t>青山　由依</t>
  </si>
  <si>
    <t>ｱｵﾔﾏ ﾕｲ</t>
  </si>
  <si>
    <t>石川県</t>
    <rPh sb="0" eb="2">
      <t>イシカワ</t>
    </rPh>
    <rPh sb="2" eb="3">
      <t>ケン</t>
    </rPh>
    <phoneticPr fontId="2"/>
  </si>
  <si>
    <t>愛知県</t>
    <rPh sb="0" eb="2">
      <t>アイチ</t>
    </rPh>
    <rPh sb="2" eb="3">
      <t>ケン</t>
    </rPh>
    <phoneticPr fontId="2"/>
  </si>
  <si>
    <t>100001476</t>
  </si>
  <si>
    <t>100001477</t>
  </si>
  <si>
    <t>100001478</t>
  </si>
  <si>
    <t>100001479</t>
  </si>
  <si>
    <t>100001480</t>
  </si>
  <si>
    <t>100001481</t>
  </si>
  <si>
    <t>100001482</t>
  </si>
  <si>
    <t>100001483</t>
  </si>
  <si>
    <t>100001484</t>
  </si>
  <si>
    <t>100001485</t>
  </si>
  <si>
    <t>100001486</t>
  </si>
  <si>
    <t>100001487</t>
  </si>
  <si>
    <t>100001488</t>
  </si>
  <si>
    <t>100001489</t>
  </si>
  <si>
    <t>100001490</t>
  </si>
  <si>
    <t>100001491</t>
  </si>
  <si>
    <t>100001492</t>
  </si>
  <si>
    <t>100001493</t>
  </si>
  <si>
    <t>100001494</t>
  </si>
  <si>
    <t>100001495</t>
  </si>
  <si>
    <t>100001496</t>
  </si>
  <si>
    <t>100001497</t>
  </si>
  <si>
    <t>北村　弘晃</t>
  </si>
  <si>
    <t>榎本　渉</t>
  </si>
  <si>
    <t>倉渕　吉崇</t>
  </si>
  <si>
    <t>松江　薫</t>
  </si>
  <si>
    <t>永井　大貴</t>
  </si>
  <si>
    <t>都竹　将史</t>
  </si>
  <si>
    <t>大脇　文宏</t>
  </si>
  <si>
    <t>森　佑太</t>
  </si>
  <si>
    <t>筒井　良一</t>
  </si>
  <si>
    <t>山中　智貴</t>
  </si>
  <si>
    <t>武藤　篤</t>
  </si>
  <si>
    <t>長内　祐樹</t>
  </si>
  <si>
    <t>仲松　正人</t>
  </si>
  <si>
    <t>鈴木　遥也</t>
  </si>
  <si>
    <t>前田　章吾</t>
  </si>
  <si>
    <t>三林　拓登</t>
  </si>
  <si>
    <t>岩井　幸太郎</t>
  </si>
  <si>
    <t>大島　健吾</t>
  </si>
  <si>
    <t>服部　鷹昌</t>
  </si>
  <si>
    <t>宮原　慎</t>
  </si>
  <si>
    <t>三木　大輔</t>
  </si>
  <si>
    <t>石崎　龍之介</t>
  </si>
  <si>
    <t>ｷﾀﾑﾗ ﾋﾛｱｷ</t>
  </si>
  <si>
    <t>ｴﾉﾓﾄ ﾜﾀﾙ</t>
  </si>
  <si>
    <t>ｸﾗﾌﾞﾁ ﾖｼﾀｶ</t>
  </si>
  <si>
    <t>ﾏﾂｴ ｶｵﾙ</t>
  </si>
  <si>
    <t>ﾅｶﾞｲ ﾀﾞｲｷ</t>
  </si>
  <si>
    <t>ﾂﾂﾞｸ ﾏｻﾌﾐ</t>
  </si>
  <si>
    <t>ｵｵﾜｷ ﾌﾐﾋﾛ</t>
  </si>
  <si>
    <t>ﾓﾘ ﾕｳﾀ</t>
  </si>
  <si>
    <t>ﾂﾂｲ ﾘｮｳｲﾁ</t>
  </si>
  <si>
    <t>ﾔﾏﾅｶ ﾄﾓｷ</t>
  </si>
  <si>
    <t>ﾑﾄｳ ｱﾂｼ</t>
  </si>
  <si>
    <t>ｵｻﾅｲ ﾕｳｷ</t>
  </si>
  <si>
    <t>ﾅｶﾏﾂ ﾏｻﾋﾄ</t>
  </si>
  <si>
    <t>ｽｽﾞｷ ﾊﾙﾔ</t>
  </si>
  <si>
    <t>ﾏｴﾀﾞ ｼｮｳｺﾞ</t>
  </si>
  <si>
    <t>ﾐﾂﾊﾞﾔｼ ﾀｸﾄ</t>
  </si>
  <si>
    <t>ｲﾜｲ ｺｳﾀﾛｳ</t>
  </si>
  <si>
    <t>ｵｵｼﾏ ｹﾝｺﾞ</t>
  </si>
  <si>
    <t>ﾊｯﾄﾘ ﾀｶﾏｻ</t>
  </si>
  <si>
    <t>ﾐﾔﾊﾗ ｼﾝ</t>
  </si>
  <si>
    <t>ﾐﾂｷ ﾀﾞｲｽｹ</t>
  </si>
  <si>
    <t>ｲｼｻﾞｷ ﾘｭｳﾉｽｹ</t>
  </si>
  <si>
    <t>福澤　二千翔</t>
  </si>
  <si>
    <t>ﾌｸｻﾞﾜ ﾆﾁｶ</t>
  </si>
  <si>
    <t>林　明日香</t>
  </si>
  <si>
    <t>ﾊﾔｼ ｱｽｶ</t>
  </si>
  <si>
    <t>中溝　莉緒</t>
  </si>
  <si>
    <t>ﾅｶﾐｿﾞ ﾘｵ</t>
  </si>
  <si>
    <t>山城　柚芽</t>
  </si>
  <si>
    <t>ﾔﾏｼﾛ ﾕﾒ</t>
  </si>
  <si>
    <t>岡田　理沙</t>
  </si>
  <si>
    <t>ｵｶﾀﾞ ﾘｻ</t>
  </si>
  <si>
    <t>井上　実咲</t>
  </si>
  <si>
    <t>ｲﾉｳｴ ﾐｻｷ</t>
  </si>
  <si>
    <t>増田　幸奈</t>
  </si>
  <si>
    <t>ﾏｽﾀﾞ ﾕｷﾅ</t>
  </si>
  <si>
    <t>河村　美月</t>
  </si>
  <si>
    <t>髙橋　愛</t>
  </si>
  <si>
    <t>ﾀｶﾊｼ ｱｲ</t>
  </si>
  <si>
    <t>古畑　桃子</t>
  </si>
  <si>
    <t>ﾌﾙﾊﾀ ﾓﾓｺ</t>
  </si>
  <si>
    <t>ｶﾜﾑﾗ ﾐﾂﾞｷ</t>
  </si>
  <si>
    <t>藤井　颯人</t>
  </si>
  <si>
    <t>ﾌｼﾞｲ ﾊﾔﾄ</t>
  </si>
  <si>
    <t>100001498</t>
  </si>
  <si>
    <t>100001499</t>
  </si>
  <si>
    <t>100001500</t>
  </si>
  <si>
    <t>100001501</t>
  </si>
  <si>
    <t>100001502</t>
  </si>
  <si>
    <t>100001503</t>
  </si>
  <si>
    <t>100001504</t>
  </si>
  <si>
    <t>内藤　大貴</t>
  </si>
  <si>
    <t>ﾅｲﾄｳ ﾀﾞｲｷ</t>
  </si>
  <si>
    <t>川藤　汰貴</t>
  </si>
  <si>
    <t>ｶﾜﾌｼﾞ ﾀｲｷ</t>
  </si>
  <si>
    <t>望月　悠斗</t>
  </si>
  <si>
    <t>ﾓﾁﾂﾞｷ ﾕｳﾄ</t>
  </si>
  <si>
    <t>宮川　勇人</t>
  </si>
  <si>
    <t>ﾐﾔｶﾞﾜ ﾕｳﾄ</t>
  </si>
  <si>
    <t>築野　凌</t>
  </si>
  <si>
    <t>ﾂｸﾉ ﾘｮｳ</t>
  </si>
  <si>
    <t>鈴木　雄友</t>
  </si>
  <si>
    <t>ｽｽﾞｷ ﾕｳｽｹ</t>
  </si>
  <si>
    <t>室野　早苗</t>
  </si>
  <si>
    <t>ﾑﾛﾉ ｻﾅｴ</t>
  </si>
  <si>
    <t>徳永　萌花</t>
  </si>
  <si>
    <t>ﾄｸﾅｶﾞ ﾓﾓｶ</t>
  </si>
  <si>
    <t>中野　春花</t>
  </si>
  <si>
    <t>ﾅｶﾉ ﾊﾙｶ</t>
  </si>
  <si>
    <t>h</t>
    <phoneticPr fontId="1"/>
  </si>
  <si>
    <t>5000m</t>
    <phoneticPr fontId="1"/>
  </si>
  <si>
    <t>様式Ⅰ（女子）</t>
    <rPh sb="0" eb="2">
      <t>ヨウシキ</t>
    </rPh>
    <rPh sb="4" eb="6">
      <t>ジョシ</t>
    </rPh>
    <phoneticPr fontId="1"/>
  </si>
  <si>
    <t>三菱UFJ銀行　八事支店　普通口座3551198</t>
    <rPh sb="0" eb="2">
      <t>ミツビシ</t>
    </rPh>
    <rPh sb="5" eb="7">
      <t>ギンコウ</t>
    </rPh>
    <rPh sb="8" eb="9">
      <t>ハチ</t>
    </rPh>
    <rPh sb="9" eb="10">
      <t>コト</t>
    </rPh>
    <rPh sb="10" eb="12">
      <t>シテン</t>
    </rPh>
    <rPh sb="13" eb="15">
      <t>フツウ</t>
    </rPh>
    <rPh sb="15" eb="17">
      <t>コウザ</t>
    </rPh>
    <phoneticPr fontId="1"/>
  </si>
  <si>
    <t>東海学生陸上競技連盟 駅伝選考会　係</t>
    <rPh sb="0" eb="10">
      <t>トウカイガクセイリクジョウキョウギレンメイ</t>
    </rPh>
    <phoneticPr fontId="1"/>
  </si>
  <si>
    <t>5000m（3000m）
今年度最高記録</t>
    <rPh sb="13" eb="16">
      <t>コンネンド</t>
    </rPh>
    <rPh sb="16" eb="18">
      <t>サイコウ</t>
    </rPh>
    <rPh sb="18" eb="20">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</si>
</sst>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6" formatCode="&quot;¥&quot;#,##0;[Red]&quot;¥&quot;\-#,##0"/>
    <numFmt numFmtId="42" formatCode="_ &quot;¥&quot;* #,##0_ ;_ &quot;¥&quot;* \-#,##0_ ;_ &quot;¥&quot;* &quot;-&quot;_ ;_ @_ "/>
    <numFmt numFmtId="176" formatCode="0&quot;人&quot;"/>
    <numFmt numFmtId="177" formatCode="0&quot;チーム&quot;"/>
    <numFmt numFmtId="178" formatCode="&quot;¥&quot;#,##0_);[Red]\(&quot;¥&quot;#,##0\)"/>
    <numFmt numFmtId="179" formatCode="#,###"/>
    <numFmt numFmtId="180" formatCode="0_);[Red]\(0\)"/>
    <numFmt numFmtId="181" formatCode="####"/>
  </numFmts>
  <fonts count="4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1"/>
      <color theme="1"/>
      <name val="ＭＳ ゴシック"/>
      <family val="3"/>
      <charset val="128"/>
    </font>
    <font>
      <sz val="11"/>
      <color theme="1"/>
      <name val="メイリオ"/>
      <family val="3"/>
      <charset val="128"/>
    </font>
    <font>
      <sz val="14"/>
      <color theme="1"/>
      <name val="メイリオ"/>
      <family val="3"/>
      <charset val="128"/>
    </font>
    <font>
      <sz val="10"/>
      <color theme="1"/>
      <name val="メイリオ"/>
      <family val="3"/>
      <charset val="128"/>
    </font>
    <font>
      <b/>
      <sz val="10"/>
      <color theme="1"/>
      <name val="メイリオ"/>
      <family val="3"/>
      <charset val="128"/>
    </font>
    <font>
      <sz val="10"/>
      <color theme="1"/>
      <name val="ＭＳ ゴシック"/>
      <family val="3"/>
      <charset val="128"/>
    </font>
    <font>
      <sz val="11"/>
      <name val="ＭＳ Ｐゴシック"/>
      <family val="3"/>
      <charset val="128"/>
    </font>
    <font>
      <sz val="22"/>
      <color theme="1"/>
      <name val="メイリオ"/>
      <family val="3"/>
      <charset val="128"/>
    </font>
    <font>
      <b/>
      <sz val="16"/>
      <color theme="0"/>
      <name val="メイリオ"/>
      <family val="3"/>
      <charset val="128"/>
    </font>
    <font>
      <sz val="11"/>
      <name val="ＭＳ ゴシック"/>
      <family val="3"/>
      <charset val="128"/>
    </font>
    <font>
      <b/>
      <i/>
      <sz val="11"/>
      <color theme="1"/>
      <name val="メイリオ"/>
      <family val="3"/>
      <charset val="128"/>
    </font>
    <font>
      <b/>
      <sz val="11"/>
      <color theme="1"/>
      <name val="メイリオ"/>
      <family val="3"/>
      <charset val="128"/>
    </font>
    <font>
      <b/>
      <sz val="16"/>
      <color theme="1"/>
      <name val="メイリオ"/>
      <family val="3"/>
      <charset val="128"/>
    </font>
    <font>
      <sz val="26"/>
      <color theme="1"/>
      <name val="メイリオ"/>
      <family val="3"/>
      <charset val="128"/>
    </font>
    <font>
      <sz val="11"/>
      <color theme="1"/>
      <name val="ＭＳ Ｐゴシック"/>
      <family val="2"/>
      <charset val="128"/>
      <scheme val="minor"/>
    </font>
    <font>
      <sz val="10"/>
      <color rgb="FFFF0000"/>
      <name val="メイリオ"/>
      <family val="3"/>
      <charset val="128"/>
    </font>
    <font>
      <sz val="22"/>
      <color rgb="FFFF0000"/>
      <name val="メイリオ"/>
      <family val="3"/>
      <charset val="128"/>
    </font>
    <font>
      <b/>
      <sz val="10"/>
      <color rgb="FFFF0000"/>
      <name val="メイリオ"/>
      <family val="3"/>
      <charset val="128"/>
    </font>
    <font>
      <sz val="11"/>
      <color theme="1"/>
      <name val="ＭＳ Ｐゴシック"/>
      <family val="3"/>
      <charset val="128"/>
      <scheme val="minor"/>
    </font>
    <font>
      <sz val="18"/>
      <color theme="1"/>
      <name val="ＭＳ ゴシック"/>
      <family val="3"/>
      <charset val="128"/>
    </font>
    <font>
      <sz val="16"/>
      <color theme="1"/>
      <name val="ＭＳ Ｐゴシック"/>
      <family val="3"/>
      <charset val="128"/>
      <scheme val="minor"/>
    </font>
    <font>
      <sz val="13.5"/>
      <color theme="1"/>
      <name val="ＭＳ Ｐゴシック"/>
      <family val="3"/>
      <charset val="128"/>
      <scheme val="minor"/>
    </font>
    <font>
      <sz val="8"/>
      <color indexed="8"/>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13"/>
      <color theme="1"/>
      <name val="ＭＳ Ｐゴシック"/>
      <family val="3"/>
      <charset val="128"/>
      <scheme val="minor"/>
    </font>
    <font>
      <b/>
      <sz val="11"/>
      <color indexed="81"/>
      <name val="ＭＳ Ｐゴシック"/>
      <family val="3"/>
      <charset val="128"/>
    </font>
    <font>
      <sz val="11"/>
      <color indexed="81"/>
      <name val="ＭＳ Ｐゴシック"/>
      <family val="3"/>
      <charset val="128"/>
    </font>
    <font>
      <b/>
      <u/>
      <sz val="11"/>
      <color indexed="81"/>
      <name val="ＭＳ Ｐゴシック"/>
      <family val="3"/>
      <charset val="128"/>
    </font>
    <font>
      <sz val="14"/>
      <color theme="1"/>
      <name val="ＭＳ ゴシック"/>
      <family val="3"/>
      <charset val="128"/>
    </font>
    <font>
      <sz val="12"/>
      <color theme="1"/>
      <name val="ＭＳ ゴシック"/>
      <family val="3"/>
      <charset val="128"/>
    </font>
    <font>
      <u/>
      <sz val="11"/>
      <color theme="10"/>
      <name val="ＭＳ Ｐゴシック"/>
      <family val="2"/>
      <charset val="128"/>
      <scheme val="minor"/>
    </font>
    <font>
      <u/>
      <sz val="12"/>
      <color theme="10"/>
      <name val="ＭＳ Ｐゴシック"/>
      <family val="2"/>
      <charset val="128"/>
      <scheme val="minor"/>
    </font>
    <font>
      <b/>
      <sz val="9"/>
      <color indexed="81"/>
      <name val="MS P ゴシック"/>
      <family val="3"/>
      <charset val="128"/>
    </font>
    <font>
      <sz val="12"/>
      <color indexed="81"/>
      <name val="MS P ゴシック"/>
      <family val="3"/>
      <charset val="128"/>
    </font>
    <font>
      <sz val="10"/>
      <name val="ＭＳ ゴシック"/>
      <family val="3"/>
      <charset val="128"/>
    </font>
    <font>
      <sz val="16"/>
      <color theme="1"/>
      <name val="メイリオ"/>
      <family val="3"/>
      <charset val="128"/>
    </font>
    <font>
      <sz val="9"/>
      <color indexed="81"/>
      <name val="ＭＳ Ｐゴシック"/>
      <family val="3"/>
      <charset val="128"/>
    </font>
    <font>
      <b/>
      <sz val="9"/>
      <color indexed="81"/>
      <name val="ＭＳ Ｐゴシック"/>
      <family val="3"/>
      <charset val="128"/>
    </font>
    <font>
      <b/>
      <u/>
      <sz val="9"/>
      <color indexed="81"/>
      <name val="ＭＳ Ｐゴシック"/>
      <family val="3"/>
      <charset val="128"/>
    </font>
    <font>
      <sz val="12"/>
      <color theme="1"/>
      <name val="ＭＳ Ｐゴシック"/>
      <family val="2"/>
      <charset val="128"/>
      <scheme val="minor"/>
    </font>
    <font>
      <b/>
      <sz val="12"/>
      <color theme="1"/>
      <name val="メイリオ"/>
      <family val="3"/>
      <charset val="128"/>
    </font>
    <font>
      <b/>
      <sz val="18"/>
      <color theme="1"/>
      <name val="メイリオ"/>
      <family val="3"/>
      <charset val="128"/>
    </font>
    <font>
      <sz val="12"/>
      <name val="ＭＳ 明朝"/>
      <family val="1"/>
      <charset val="128"/>
    </font>
    <font>
      <b/>
      <sz val="14"/>
      <color theme="0"/>
      <name val="メイリオ"/>
      <family val="3"/>
      <charset val="128"/>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33CC"/>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FF6699"/>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bottom/>
      <diagonal/>
    </border>
    <border>
      <left/>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6" fontId="18" fillId="0" borderId="0" applyFont="0" applyFill="0" applyBorder="0" applyAlignment="0" applyProtection="0">
      <alignment vertical="center"/>
    </xf>
    <xf numFmtId="0" fontId="22" fillId="0" borderId="0">
      <alignment vertical="center"/>
    </xf>
    <xf numFmtId="0" fontId="35" fillId="0" borderId="0" applyNumberFormat="0" applyFill="0" applyBorder="0" applyAlignment="0" applyProtection="0">
      <alignment vertical="center"/>
    </xf>
    <xf numFmtId="0" fontId="10" fillId="0" borderId="0"/>
    <xf numFmtId="0" fontId="47" fillId="0" borderId="0"/>
  </cellStyleXfs>
  <cellXfs count="583">
    <xf numFmtId="0" fontId="0" fillId="0" borderId="0" xfId="0">
      <alignment vertical="center"/>
    </xf>
    <xf numFmtId="0" fontId="0" fillId="3" borderId="0" xfId="0" applyFill="1">
      <alignment vertical="center"/>
    </xf>
    <xf numFmtId="0" fontId="4" fillId="3" borderId="0" xfId="0" applyFont="1" applyFill="1">
      <alignment vertical="center"/>
    </xf>
    <xf numFmtId="0" fontId="5" fillId="3" borderId="0" xfId="0" applyFont="1" applyFill="1" applyBorder="1" applyAlignment="1">
      <alignment horizontal="center" vertical="center"/>
    </xf>
    <xf numFmtId="0" fontId="5" fillId="3" borderId="0" xfId="0" applyFont="1" applyFill="1">
      <alignment vertical="center"/>
    </xf>
    <xf numFmtId="0" fontId="0" fillId="3" borderId="0" xfId="0" applyFill="1">
      <alignment vertical="center"/>
    </xf>
    <xf numFmtId="0" fontId="7" fillId="3" borderId="10"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locked="0"/>
    </xf>
    <xf numFmtId="0" fontId="7" fillId="3" borderId="10" xfId="0" applyFont="1" applyFill="1" applyBorder="1">
      <alignment vertical="center"/>
    </xf>
    <xf numFmtId="0" fontId="7" fillId="3" borderId="19" xfId="0" applyNumberFormat="1" applyFont="1" applyFill="1" applyBorder="1" applyProtection="1">
      <alignment vertical="center"/>
      <protection locked="0"/>
    </xf>
    <xf numFmtId="49" fontId="7" fillId="3" borderId="19" xfId="0" applyNumberFormat="1"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locked="0"/>
    </xf>
    <xf numFmtId="0" fontId="7" fillId="3" borderId="63" xfId="0" applyFont="1" applyFill="1" applyBorder="1">
      <alignment vertical="center"/>
    </xf>
    <xf numFmtId="0" fontId="7" fillId="3" borderId="63" xfId="0" applyFont="1" applyFill="1" applyBorder="1" applyAlignment="1" applyProtection="1">
      <alignment horizontal="center" vertical="center"/>
      <protection hidden="1"/>
    </xf>
    <xf numFmtId="49" fontId="7" fillId="3" borderId="4" xfId="0" applyNumberFormat="1" applyFont="1" applyFill="1" applyBorder="1" applyAlignment="1" applyProtection="1">
      <alignment horizontal="center" vertical="center"/>
      <protection locked="0"/>
    </xf>
    <xf numFmtId="0" fontId="4" fillId="0" borderId="0" xfId="0" applyFont="1">
      <alignment vertical="center"/>
    </xf>
    <xf numFmtId="49" fontId="4" fillId="0" borderId="0" xfId="0" applyNumberFormat="1" applyFont="1">
      <alignment vertical="center"/>
    </xf>
    <xf numFmtId="49" fontId="4" fillId="0" borderId="0" xfId="0" applyNumberFormat="1" applyFont="1" applyFill="1" applyBorder="1" applyAlignment="1">
      <alignment horizontal="left"/>
    </xf>
    <xf numFmtId="49" fontId="4" fillId="0" borderId="0" xfId="0" applyNumberFormat="1" applyFont="1" applyFill="1" applyBorder="1">
      <alignment vertical="center"/>
    </xf>
    <xf numFmtId="0" fontId="0" fillId="3" borderId="0" xfId="0" applyFill="1">
      <alignment vertical="center"/>
    </xf>
    <xf numFmtId="0" fontId="4" fillId="0" borderId="0" xfId="0" applyFont="1" applyFill="1" applyBorder="1">
      <alignment vertical="center"/>
    </xf>
    <xf numFmtId="49" fontId="4" fillId="0" borderId="0" xfId="0" applyNumberFormat="1" applyFont="1" applyFill="1" applyBorder="1">
      <alignment vertical="center"/>
    </xf>
    <xf numFmtId="0" fontId="9" fillId="0" borderId="0" xfId="0" applyFont="1" applyFill="1" applyBorder="1">
      <alignment vertical="center"/>
    </xf>
    <xf numFmtId="0" fontId="4" fillId="0" borderId="0" xfId="0" applyFont="1">
      <alignment vertical="center"/>
    </xf>
    <xf numFmtId="0" fontId="4" fillId="0" borderId="0" xfId="0" applyFont="1" applyFill="1" applyBorder="1" applyAlignment="1"/>
    <xf numFmtId="0" fontId="4" fillId="0" borderId="0" xfId="0" applyFont="1" applyFill="1">
      <alignment vertical="center"/>
    </xf>
    <xf numFmtId="0" fontId="4" fillId="5" borderId="1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4" xfId="0" applyFont="1" applyFill="1"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73" xfId="0" applyFont="1" applyBorder="1" applyAlignment="1">
      <alignment horizontal="center" vertical="center"/>
    </xf>
    <xf numFmtId="0" fontId="13" fillId="0" borderId="0" xfId="0" applyFont="1">
      <alignment vertical="center"/>
    </xf>
    <xf numFmtId="49" fontId="13" fillId="0" borderId="0" xfId="0" applyNumberFormat="1" applyFont="1">
      <alignment vertical="center"/>
    </xf>
    <xf numFmtId="49" fontId="13" fillId="0" borderId="0" xfId="0" applyNumberFormat="1" applyFont="1" applyAlignment="1">
      <alignment horizontal="left"/>
    </xf>
    <xf numFmtId="49" fontId="13" fillId="0" borderId="0" xfId="0" applyNumberFormat="1" applyFont="1" applyFill="1" applyAlignment="1"/>
    <xf numFmtId="0" fontId="7" fillId="3" borderId="60" xfId="0" applyNumberFormat="1" applyFont="1" applyFill="1" applyBorder="1" applyProtection="1">
      <alignment vertical="center"/>
      <protection locked="0"/>
    </xf>
    <xf numFmtId="0" fontId="7" fillId="3" borderId="5" xfId="0" applyNumberFormat="1" applyFont="1" applyFill="1" applyBorder="1" applyProtection="1">
      <alignment vertical="center"/>
      <protection locked="0"/>
    </xf>
    <xf numFmtId="0" fontId="7" fillId="3" borderId="10" xfId="0" applyNumberFormat="1" applyFont="1" applyFill="1" applyBorder="1" applyProtection="1">
      <alignment vertical="center"/>
      <protection locked="0"/>
    </xf>
    <xf numFmtId="0" fontId="4" fillId="7" borderId="0" xfId="0" applyFont="1" applyFill="1">
      <alignment vertical="center"/>
    </xf>
    <xf numFmtId="0" fontId="7" fillId="3" borderId="3"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12"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7" fillId="3" borderId="76" xfId="0" applyFont="1" applyFill="1" applyBorder="1" applyAlignment="1" applyProtection="1">
      <alignment horizontal="left" vertical="center"/>
      <protection locked="0"/>
    </xf>
    <xf numFmtId="0" fontId="5" fillId="3" borderId="55" xfId="0" applyFont="1" applyFill="1" applyBorder="1" applyAlignment="1">
      <alignment horizontal="center" vertical="center"/>
    </xf>
    <xf numFmtId="0" fontId="5" fillId="3" borderId="75" xfId="0" applyFont="1" applyFill="1" applyBorder="1" applyAlignment="1">
      <alignment horizontal="center" vertical="center"/>
    </xf>
    <xf numFmtId="49" fontId="5" fillId="3" borderId="28" xfId="0" applyNumberFormat="1" applyFont="1" applyFill="1" applyBorder="1" applyAlignment="1" applyProtection="1">
      <alignment horizontal="center" vertical="center"/>
      <protection locked="0"/>
    </xf>
    <xf numFmtId="0" fontId="15" fillId="3" borderId="15"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4"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49" xfId="0" applyFont="1" applyFill="1" applyBorder="1" applyAlignment="1" applyProtection="1">
      <alignment horizontal="center" vertical="center"/>
    </xf>
    <xf numFmtId="0" fontId="5" fillId="3" borderId="84" xfId="0" applyFont="1" applyFill="1" applyBorder="1" applyAlignment="1">
      <alignment horizontal="center" vertical="center"/>
    </xf>
    <xf numFmtId="0" fontId="0" fillId="3" borderId="0" xfId="0" applyFill="1" applyAlignment="1">
      <alignment horizontal="center" vertical="center"/>
    </xf>
    <xf numFmtId="0" fontId="5" fillId="3" borderId="0" xfId="0" applyFont="1" applyFill="1" applyAlignment="1">
      <alignment horizontal="center" vertical="center"/>
    </xf>
    <xf numFmtId="0" fontId="5" fillId="3" borderId="88" xfId="0" applyFont="1" applyFill="1" applyBorder="1">
      <alignment vertical="center"/>
    </xf>
    <xf numFmtId="0" fontId="0" fillId="3" borderId="0" xfId="0" applyFont="1" applyFill="1">
      <alignment vertical="center"/>
    </xf>
    <xf numFmtId="0" fontId="4" fillId="0" borderId="0" xfId="0" applyNumberFormat="1" applyFont="1">
      <alignment vertical="center"/>
    </xf>
    <xf numFmtId="0" fontId="14" fillId="3" borderId="0" xfId="0" applyFont="1" applyFill="1" applyAlignment="1">
      <alignment horizontal="center" vertical="center"/>
    </xf>
    <xf numFmtId="0" fontId="5" fillId="3" borderId="30" xfId="0" applyFont="1" applyFill="1" applyBorder="1" applyAlignment="1" applyProtection="1">
      <alignment horizontal="center" vertical="center"/>
    </xf>
    <xf numFmtId="0" fontId="0" fillId="3" borderId="88" xfId="0" applyFont="1" applyFill="1" applyBorder="1" applyAlignment="1">
      <alignment horizontal="center" vertical="center"/>
    </xf>
    <xf numFmtId="0" fontId="0" fillId="3" borderId="0" xfId="0" applyFont="1" applyFill="1" applyAlignment="1">
      <alignment horizontal="center" vertical="center"/>
    </xf>
    <xf numFmtId="0" fontId="8" fillId="3" borderId="51" xfId="0" applyFont="1" applyFill="1" applyBorder="1" applyAlignment="1" applyProtection="1">
      <alignment horizontal="center" vertical="center"/>
    </xf>
    <xf numFmtId="0" fontId="0" fillId="3" borderId="0" xfId="0" applyFill="1" applyProtection="1">
      <alignment vertical="center"/>
    </xf>
    <xf numFmtId="0" fontId="8" fillId="3" borderId="6"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8" fillId="3" borderId="0" xfId="0" applyFont="1" applyFill="1" applyProtection="1">
      <alignment vertical="center"/>
    </xf>
    <xf numFmtId="176" fontId="8" fillId="3" borderId="0" xfId="0" applyNumberFormat="1" applyFont="1" applyFill="1" applyProtection="1">
      <alignment vertical="center"/>
    </xf>
    <xf numFmtId="6" fontId="8" fillId="3" borderId="0" xfId="0" applyNumberFormat="1" applyFont="1" applyFill="1" applyProtection="1">
      <alignment vertical="center"/>
    </xf>
    <xf numFmtId="0" fontId="8" fillId="3" borderId="0" xfId="0" applyFont="1" applyFill="1" applyAlignment="1" applyProtection="1">
      <alignment horizontal="center" vertical="center"/>
    </xf>
    <xf numFmtId="0" fontId="8" fillId="3" borderId="0" xfId="0" applyFont="1" applyFill="1" applyBorder="1" applyAlignment="1" applyProtection="1">
      <alignment horizontal="left"/>
    </xf>
    <xf numFmtId="0" fontId="8" fillId="3" borderId="0" xfId="0" applyFont="1" applyFill="1" applyAlignment="1" applyProtection="1">
      <alignment horizontal="left"/>
    </xf>
    <xf numFmtId="0" fontId="8" fillId="3" borderId="0" xfId="0" applyFont="1" applyFill="1" applyAlignment="1" applyProtection="1"/>
    <xf numFmtId="0" fontId="8" fillId="3" borderId="0" xfId="0" applyFont="1" applyFill="1" applyBorder="1" applyAlignment="1" applyProtection="1">
      <alignment horizontal="center" vertical="center"/>
    </xf>
    <xf numFmtId="42" fontId="5" fillId="3" borderId="29" xfId="0" applyNumberFormat="1" applyFont="1" applyFill="1" applyBorder="1">
      <alignment vertical="center"/>
    </xf>
    <xf numFmtId="0" fontId="5" fillId="3" borderId="29" xfId="0" applyFont="1" applyFill="1" applyBorder="1" applyAlignment="1">
      <alignment horizontal="center" vertical="center"/>
    </xf>
    <xf numFmtId="176" fontId="5" fillId="3" borderId="29" xfId="0" applyNumberFormat="1" applyFont="1" applyFill="1" applyBorder="1" applyAlignment="1">
      <alignment horizontal="center" vertical="center"/>
    </xf>
    <xf numFmtId="0" fontId="5" fillId="3" borderId="97" xfId="0" applyFont="1" applyFill="1" applyBorder="1" applyAlignment="1">
      <alignment horizontal="center" vertical="center"/>
    </xf>
    <xf numFmtId="42" fontId="5" fillId="3" borderId="12" xfId="0" applyNumberFormat="1" applyFont="1" applyFill="1" applyBorder="1">
      <alignment vertical="center"/>
    </xf>
    <xf numFmtId="0" fontId="5" fillId="3" borderId="12" xfId="0" applyFont="1" applyFill="1" applyBorder="1" applyAlignment="1">
      <alignment horizontal="center" vertical="center"/>
    </xf>
    <xf numFmtId="177" fontId="5" fillId="3" borderId="12" xfId="0" applyNumberFormat="1" applyFont="1" applyFill="1" applyBorder="1" applyAlignment="1">
      <alignment horizontal="center" vertical="center"/>
    </xf>
    <xf numFmtId="42" fontId="5" fillId="3" borderId="35" xfId="0" applyNumberFormat="1" applyFont="1" applyFill="1" applyBorder="1" applyAlignment="1">
      <alignment horizontal="center" vertical="center"/>
    </xf>
    <xf numFmtId="0" fontId="5" fillId="3" borderId="56"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horizontal="center" vertical="center"/>
    </xf>
    <xf numFmtId="42" fontId="5" fillId="3" borderId="27" xfId="0" applyNumberFormat="1" applyFont="1" applyFill="1" applyBorder="1" applyAlignment="1">
      <alignment horizontal="center" vertical="center"/>
    </xf>
    <xf numFmtId="0" fontId="5" fillId="3" borderId="0" xfId="0" applyFont="1" applyFill="1" applyBorder="1">
      <alignment vertical="center"/>
    </xf>
    <xf numFmtId="42" fontId="5" fillId="3" borderId="0" xfId="0" applyNumberFormat="1" applyFont="1" applyFill="1" applyBorder="1" applyAlignment="1">
      <alignment horizontal="center" vertical="center"/>
    </xf>
    <xf numFmtId="42" fontId="5" fillId="3" borderId="57" xfId="0" applyNumberFormat="1" applyFont="1" applyFill="1" applyBorder="1">
      <alignment vertical="center"/>
    </xf>
    <xf numFmtId="0" fontId="5" fillId="3" borderId="57" xfId="0" applyFont="1" applyFill="1" applyBorder="1" applyAlignment="1">
      <alignment horizontal="center" vertical="center"/>
    </xf>
    <xf numFmtId="176" fontId="5" fillId="3" borderId="57" xfId="0" applyNumberFormat="1" applyFont="1" applyFill="1" applyBorder="1" applyAlignment="1">
      <alignment horizontal="center" vertical="center"/>
    </xf>
    <xf numFmtId="42" fontId="5" fillId="3" borderId="49" xfId="0" applyNumberFormat="1" applyFont="1" applyFill="1" applyBorder="1" applyAlignment="1">
      <alignment horizontal="center"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176" fontId="5" fillId="3" borderId="38" xfId="0" applyNumberFormat="1" applyFont="1" applyFill="1" applyBorder="1">
      <alignment vertical="center"/>
    </xf>
    <xf numFmtId="0" fontId="8" fillId="3" borderId="8" xfId="0" applyFont="1" applyFill="1" applyBorder="1" applyAlignment="1" applyProtection="1">
      <alignment horizontal="center" vertical="center"/>
    </xf>
    <xf numFmtId="0" fontId="8" fillId="3" borderId="51"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49" fontId="13" fillId="10" borderId="0" xfId="0" applyNumberFormat="1" applyFont="1" applyFill="1" applyAlignment="1"/>
    <xf numFmtId="49" fontId="13" fillId="0" borderId="0" xfId="0" applyNumberFormat="1" applyFont="1" applyFill="1" applyAlignment="1">
      <alignment horizontal="left"/>
    </xf>
    <xf numFmtId="0" fontId="19" fillId="3" borderId="3" xfId="0" applyNumberFormat="1"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60" xfId="0" applyNumberFormat="1" applyFont="1" applyFill="1" applyBorder="1" applyProtection="1">
      <alignment vertical="center"/>
      <protection locked="0"/>
    </xf>
    <xf numFmtId="0" fontId="19" fillId="3" borderId="19" xfId="0" applyNumberFormat="1" applyFont="1" applyFill="1" applyBorder="1" applyProtection="1">
      <alignment vertical="center"/>
      <protection locked="0"/>
    </xf>
    <xf numFmtId="49" fontId="19" fillId="3" borderId="19" xfId="0" applyNumberFormat="1" applyFont="1" applyFill="1" applyBorder="1" applyAlignment="1" applyProtection="1">
      <alignment horizontal="center" vertical="center"/>
      <protection locked="0"/>
    </xf>
    <xf numFmtId="0" fontId="19" fillId="3" borderId="5" xfId="0" applyNumberFormat="1" applyFont="1" applyFill="1" applyBorder="1" applyProtection="1">
      <alignment vertical="center"/>
      <protection locked="0"/>
    </xf>
    <xf numFmtId="0" fontId="19" fillId="3" borderId="10" xfId="0" applyNumberFormat="1" applyFont="1" applyFill="1" applyBorder="1" applyProtection="1">
      <alignment vertical="center"/>
      <protection locked="0"/>
    </xf>
    <xf numFmtId="49" fontId="19" fillId="3" borderId="4" xfId="0" applyNumberFormat="1" applyFont="1" applyFill="1" applyBorder="1" applyAlignment="1" applyProtection="1">
      <alignment horizontal="center" vertical="center"/>
      <protection locked="0"/>
    </xf>
    <xf numFmtId="0" fontId="19" fillId="3" borderId="12" xfId="0" applyFont="1" applyFill="1" applyBorder="1" applyAlignment="1" applyProtection="1">
      <alignment horizontal="left" vertical="center"/>
      <protection locked="0"/>
    </xf>
    <xf numFmtId="0" fontId="19" fillId="3" borderId="9" xfId="0" applyFont="1" applyFill="1" applyBorder="1" applyAlignment="1" applyProtection="1">
      <alignment horizontal="left" vertical="center"/>
      <protection locked="0"/>
    </xf>
    <xf numFmtId="0" fontId="19" fillId="3" borderId="76" xfId="0" applyFont="1" applyFill="1" applyBorder="1" applyAlignment="1" applyProtection="1">
      <alignment horizontal="left" vertical="center"/>
      <protection locked="0"/>
    </xf>
    <xf numFmtId="0" fontId="13" fillId="0" borderId="0" xfId="0" applyNumberFormat="1" applyFont="1" applyFill="1" applyAlignment="1">
      <alignment horizontal="left"/>
    </xf>
    <xf numFmtId="0" fontId="4" fillId="4" borderId="0" xfId="0" applyFont="1" applyFill="1">
      <alignment vertical="center"/>
    </xf>
    <xf numFmtId="0" fontId="22" fillId="0" borderId="0" xfId="2">
      <alignment vertical="center"/>
    </xf>
    <xf numFmtId="0" fontId="24" fillId="0" borderId="0" xfId="2" applyFont="1" applyBorder="1" applyAlignment="1"/>
    <xf numFmtId="0" fontId="25" fillId="0" borderId="29" xfId="2" applyFont="1" applyBorder="1" applyAlignment="1">
      <alignment horizontal="center"/>
    </xf>
    <xf numFmtId="0" fontId="22" fillId="0" borderId="0" xfId="2" applyAlignment="1">
      <alignment horizontal="right" vertical="center"/>
    </xf>
    <xf numFmtId="0" fontId="22" fillId="0" borderId="0" xfId="2" applyProtection="1">
      <alignment vertical="center"/>
      <protection locked="0" hidden="1"/>
    </xf>
    <xf numFmtId="0" fontId="22" fillId="0" borderId="0" xfId="2" applyAlignment="1" applyProtection="1">
      <alignment horizontal="right" vertical="center"/>
      <protection locked="0" hidden="1"/>
    </xf>
    <xf numFmtId="0" fontId="22" fillId="0" borderId="29" xfId="2" applyBorder="1" applyAlignment="1" applyProtection="1">
      <alignment vertical="center"/>
      <protection locked="0" hidden="1"/>
    </xf>
    <xf numFmtId="0" fontId="22" fillId="0" borderId="0" xfId="2" applyAlignment="1">
      <alignment horizontal="center" vertical="center"/>
    </xf>
    <xf numFmtId="0" fontId="28" fillId="0" borderId="0" xfId="2" applyFont="1" applyAlignment="1">
      <alignment horizontal="right" vertical="center"/>
    </xf>
    <xf numFmtId="0" fontId="28" fillId="0" borderId="0" xfId="2" applyFont="1" applyAlignment="1"/>
    <xf numFmtId="0" fontId="28" fillId="0" borderId="0" xfId="2" applyFont="1" applyAlignment="1">
      <alignment vertical="center"/>
    </xf>
    <xf numFmtId="0" fontId="22" fillId="0" borderId="0" xfId="2" applyAlignment="1">
      <alignment vertical="center"/>
    </xf>
    <xf numFmtId="0" fontId="5" fillId="3" borderId="0" xfId="0" applyFont="1" applyFill="1" applyBorder="1" applyAlignment="1" applyProtection="1">
      <alignment horizontal="left" vertical="top" wrapText="1"/>
      <protection locked="0"/>
    </xf>
    <xf numFmtId="0" fontId="33" fillId="3" borderId="0" xfId="0" applyFont="1" applyFill="1">
      <alignment vertical="center"/>
    </xf>
    <xf numFmtId="0" fontId="34" fillId="3" borderId="0" xfId="0" applyFont="1" applyFill="1">
      <alignment vertical="center"/>
    </xf>
    <xf numFmtId="0" fontId="36" fillId="3" borderId="0" xfId="3" applyFont="1" applyFill="1">
      <alignment vertical="center"/>
    </xf>
    <xf numFmtId="0" fontId="0" fillId="0" borderId="0" xfId="0" applyAlignment="1">
      <alignment horizontal="left"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top" wrapText="1"/>
      <protection locked="0"/>
    </xf>
    <xf numFmtId="0" fontId="39" fillId="0" borderId="0" xfId="0" applyFont="1">
      <alignment vertical="center"/>
    </xf>
    <xf numFmtId="0" fontId="7" fillId="3" borderId="7"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locked="0"/>
    </xf>
    <xf numFmtId="0" fontId="7" fillId="3" borderId="26" xfId="0" applyFont="1" applyFill="1" applyBorder="1" applyAlignment="1" applyProtection="1">
      <alignment horizontal="left" vertical="center"/>
      <protection locked="0"/>
    </xf>
    <xf numFmtId="0" fontId="7" fillId="3" borderId="79" xfId="0" applyFont="1" applyFill="1" applyBorder="1" applyAlignment="1" applyProtection="1">
      <alignment horizontal="left" vertical="center"/>
      <protection locked="0"/>
    </xf>
    <xf numFmtId="0" fontId="7" fillId="3" borderId="3" xfId="0" applyFont="1" applyFill="1" applyBorder="1">
      <alignment vertical="center"/>
    </xf>
    <xf numFmtId="0" fontId="7" fillId="3" borderId="58" xfId="0" applyNumberFormat="1" applyFont="1" applyFill="1" applyBorder="1" applyProtection="1">
      <alignment vertical="center"/>
      <protection locked="0"/>
    </xf>
    <xf numFmtId="0" fontId="0" fillId="3" borderId="29" xfId="0" applyFill="1" applyBorder="1">
      <alignment vertical="center"/>
    </xf>
    <xf numFmtId="0" fontId="7" fillId="3" borderId="45" xfId="0" applyFont="1" applyFill="1" applyBorder="1" applyAlignment="1" applyProtection="1">
      <alignment horizontal="left" vertical="center"/>
      <protection locked="0"/>
    </xf>
    <xf numFmtId="0" fontId="7" fillId="3" borderId="83" xfId="0" applyFont="1" applyFill="1" applyBorder="1" applyAlignment="1" applyProtection="1">
      <alignment horizontal="left" vertical="center"/>
      <protection locked="0"/>
    </xf>
    <xf numFmtId="0" fontId="7" fillId="3" borderId="51" xfId="0" applyFont="1" applyFill="1" applyBorder="1">
      <alignment vertical="center"/>
    </xf>
    <xf numFmtId="0" fontId="7" fillId="3" borderId="51" xfId="0" applyFont="1" applyFill="1" applyBorder="1" applyAlignment="1" applyProtection="1">
      <alignment horizontal="center" vertical="center"/>
      <protection hidden="1"/>
    </xf>
    <xf numFmtId="0" fontId="7" fillId="3" borderId="7" xfId="0" applyNumberFormat="1" applyFont="1" applyFill="1" applyBorder="1" applyProtection="1">
      <alignment vertical="center"/>
      <protection locked="0"/>
    </xf>
    <xf numFmtId="0" fontId="7" fillId="3" borderId="28" xfId="0" applyNumberFormat="1" applyFont="1" applyFill="1" applyBorder="1" applyProtection="1">
      <alignment vertical="center"/>
      <protection locked="0"/>
    </xf>
    <xf numFmtId="49" fontId="7" fillId="3" borderId="28" xfId="0" applyNumberFormat="1" applyFont="1" applyFill="1" applyBorder="1" applyAlignment="1" applyProtection="1">
      <alignment horizontal="center" vertical="center"/>
      <protection locked="0"/>
    </xf>
    <xf numFmtId="0" fontId="0" fillId="0" borderId="45" xfId="0" applyBorder="1">
      <alignment vertical="center"/>
    </xf>
    <xf numFmtId="0" fontId="44" fillId="3" borderId="0" xfId="0" applyFont="1" applyFill="1">
      <alignment vertical="center"/>
    </xf>
    <xf numFmtId="180" fontId="8" fillId="3" borderId="0" xfId="0" applyNumberFormat="1" applyFont="1" applyFill="1" applyAlignment="1" applyProtection="1">
      <alignment horizontal="center" vertical="center"/>
    </xf>
    <xf numFmtId="181" fontId="24" fillId="0" borderId="0" xfId="2" applyNumberFormat="1" applyFont="1" applyBorder="1" applyAlignment="1" applyProtection="1">
      <protection hidden="1"/>
    </xf>
    <xf numFmtId="0" fontId="0" fillId="3" borderId="0" xfId="0" applyFill="1" applyBorder="1" applyProtection="1">
      <alignment vertical="center"/>
    </xf>
    <xf numFmtId="0" fontId="0" fillId="3" borderId="0" xfId="0" applyFill="1" applyBorder="1">
      <alignment vertical="center"/>
    </xf>
    <xf numFmtId="0" fontId="0" fillId="0" borderId="0" xfId="0" applyBorder="1">
      <alignment vertical="center"/>
    </xf>
    <xf numFmtId="49" fontId="13" fillId="0" borderId="0" xfId="4" applyNumberFormat="1" applyFont="1" applyFill="1" applyAlignment="1">
      <alignment horizontal="left"/>
    </xf>
    <xf numFmtId="49" fontId="13" fillId="0" borderId="0" xfId="5" applyNumberFormat="1" applyFont="1" applyFill="1" applyAlignment="1"/>
    <xf numFmtId="49" fontId="13" fillId="0" borderId="0" xfId="5" applyNumberFormat="1" applyFont="1" applyFill="1" applyAlignment="1">
      <alignment horizontal="left"/>
    </xf>
    <xf numFmtId="49" fontId="13" fillId="0" borderId="0" xfId="4" applyNumberFormat="1" applyFont="1" applyFill="1" applyAlignment="1"/>
    <xf numFmtId="0" fontId="19" fillId="3" borderId="10" xfId="0" applyFont="1" applyFill="1" applyBorder="1">
      <alignment vertical="center"/>
    </xf>
    <xf numFmtId="0" fontId="19" fillId="3" borderId="6" xfId="0" applyFont="1" applyFill="1" applyBorder="1" applyAlignment="1" applyProtection="1">
      <alignment horizontal="center" vertical="center"/>
      <protection hidden="1"/>
    </xf>
    <xf numFmtId="0" fontId="19" fillId="3" borderId="6" xfId="0" applyFont="1" applyFill="1" applyBorder="1" applyAlignment="1" applyProtection="1">
      <alignment horizontal="center" vertical="center"/>
      <protection locked="0"/>
    </xf>
    <xf numFmtId="0" fontId="19" fillId="3" borderId="63" xfId="0" applyFont="1" applyFill="1" applyBorder="1">
      <alignment vertical="center"/>
    </xf>
    <xf numFmtId="49" fontId="19" fillId="3" borderId="4" xfId="0" applyNumberFormat="1" applyFont="1" applyFill="1" applyBorder="1" applyAlignment="1" applyProtection="1">
      <alignment horizontal="center" vertical="center"/>
      <protection locked="0"/>
    </xf>
    <xf numFmtId="0" fontId="19" fillId="3" borderId="63" xfId="0" applyFont="1" applyFill="1" applyBorder="1" applyAlignment="1" applyProtection="1">
      <alignment horizontal="center" vertical="center"/>
      <protection hidden="1"/>
    </xf>
    <xf numFmtId="0" fontId="5" fillId="3" borderId="55" xfId="0" applyFont="1" applyFill="1" applyBorder="1">
      <alignment vertical="center"/>
    </xf>
    <xf numFmtId="49" fontId="13" fillId="0" borderId="0" xfId="0" applyNumberFormat="1" applyFont="1" applyAlignment="1">
      <alignment horizontal="right"/>
    </xf>
    <xf numFmtId="49" fontId="13" fillId="0" borderId="0" xfId="0" applyNumberFormat="1" applyFont="1" applyFill="1" applyAlignment="1">
      <alignment horizontal="right"/>
    </xf>
    <xf numFmtId="0" fontId="13" fillId="0" borderId="0" xfId="0" applyNumberFormat="1" applyFont="1" applyFill="1" applyAlignment="1">
      <alignment horizontal="right"/>
    </xf>
    <xf numFmtId="0" fontId="13" fillId="0" borderId="0" xfId="0" applyFont="1" applyAlignment="1">
      <alignment horizontal="right" vertical="center"/>
    </xf>
    <xf numFmtId="0" fontId="13" fillId="0" borderId="0" xfId="0" applyNumberFormat="1" applyFont="1" applyAlignment="1">
      <alignment horizontal="right" vertical="center"/>
    </xf>
    <xf numFmtId="0" fontId="13" fillId="0" borderId="0" xfId="0" applyFont="1" applyAlignment="1">
      <alignment horizontal="left" vertical="center"/>
    </xf>
    <xf numFmtId="0" fontId="13" fillId="0" borderId="0" xfId="0" applyNumberFormat="1" applyFont="1" applyAlignment="1">
      <alignment horizontal="left" vertical="center"/>
    </xf>
    <xf numFmtId="0" fontId="40" fillId="3" borderId="0" xfId="0" applyFont="1" applyFill="1" applyAlignment="1">
      <alignment horizontal="center" vertical="center"/>
    </xf>
    <xf numFmtId="0" fontId="34" fillId="5" borderId="0" xfId="0" applyFont="1" applyFill="1" applyAlignment="1">
      <alignment horizontal="center" vertical="center"/>
    </xf>
    <xf numFmtId="0" fontId="4" fillId="3" borderId="59" xfId="0" applyFont="1" applyFill="1" applyBorder="1" applyAlignment="1" applyProtection="1">
      <alignment horizontal="center" vertical="center"/>
    </xf>
    <xf numFmtId="0" fontId="4" fillId="3" borderId="38" xfId="0" applyFont="1" applyFill="1" applyBorder="1" applyAlignment="1" applyProtection="1">
      <alignment horizontal="center" vertical="center"/>
    </xf>
    <xf numFmtId="0" fontId="4" fillId="3" borderId="59"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5" fillId="6" borderId="17"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0" fontId="5" fillId="6" borderId="23" xfId="0" applyFont="1" applyFill="1" applyBorder="1" applyAlignment="1" applyProtection="1">
      <alignment horizontal="center" vertical="center"/>
    </xf>
    <xf numFmtId="0" fontId="5" fillId="6" borderId="24" xfId="0" applyFont="1" applyFill="1" applyBorder="1" applyAlignment="1" applyProtection="1">
      <alignment horizontal="center" vertical="center"/>
    </xf>
    <xf numFmtId="0" fontId="5" fillId="6" borderId="13" xfId="0" applyFont="1" applyFill="1" applyBorder="1" applyAlignment="1" applyProtection="1">
      <alignment horizontal="center" vertical="center"/>
    </xf>
    <xf numFmtId="0" fontId="5" fillId="6" borderId="14" xfId="0" applyFont="1" applyFill="1" applyBorder="1" applyAlignment="1" applyProtection="1">
      <alignment horizontal="center" vertical="center"/>
    </xf>
    <xf numFmtId="0" fontId="6" fillId="6" borderId="44" xfId="0" applyFont="1" applyFill="1" applyBorder="1" applyAlignment="1" applyProtection="1">
      <alignment horizontal="center" vertical="center"/>
      <protection locked="0"/>
    </xf>
    <xf numFmtId="0" fontId="6" fillId="6" borderId="45" xfId="0" applyFont="1" applyFill="1" applyBorder="1" applyAlignment="1" applyProtection="1">
      <alignment horizontal="center" vertical="center"/>
      <protection locked="0"/>
    </xf>
    <xf numFmtId="0" fontId="6" fillId="6" borderId="46" xfId="0" applyFont="1" applyFill="1" applyBorder="1" applyAlignment="1" applyProtection="1">
      <alignment horizontal="center" vertical="center"/>
      <protection locked="0"/>
    </xf>
    <xf numFmtId="0" fontId="6" fillId="6" borderId="19" xfId="0" applyFont="1" applyFill="1" applyBorder="1" applyAlignment="1" applyProtection="1">
      <alignment horizontal="center" vertical="center"/>
      <protection locked="0"/>
    </xf>
    <xf numFmtId="0" fontId="6" fillId="6" borderId="26" xfId="0" applyFont="1" applyFill="1" applyBorder="1" applyAlignment="1" applyProtection="1">
      <alignment horizontal="center" vertical="center"/>
      <protection locked="0"/>
    </xf>
    <xf numFmtId="0" fontId="6" fillId="6" borderId="27" xfId="0" applyFont="1" applyFill="1" applyBorder="1" applyAlignment="1" applyProtection="1">
      <alignment horizontal="center" vertical="center"/>
      <protection locked="0"/>
    </xf>
    <xf numFmtId="0" fontId="6" fillId="6" borderId="61" xfId="0" applyFont="1" applyFill="1" applyBorder="1" applyAlignment="1" applyProtection="1">
      <alignment horizontal="center" vertical="center"/>
    </xf>
    <xf numFmtId="0" fontId="6" fillId="6" borderId="53" xfId="0" applyFont="1" applyFill="1" applyBorder="1" applyAlignment="1" applyProtection="1">
      <alignment horizontal="center" vertical="center"/>
    </xf>
    <xf numFmtId="0" fontId="6" fillId="6" borderId="54" xfId="0" applyFont="1" applyFill="1" applyBorder="1" applyAlignment="1" applyProtection="1">
      <alignment horizontal="center" vertical="center"/>
    </xf>
    <xf numFmtId="0" fontId="6" fillId="6" borderId="58" xfId="0" applyFont="1" applyFill="1" applyBorder="1" applyAlignment="1" applyProtection="1">
      <alignment horizontal="center" vertical="center"/>
    </xf>
    <xf numFmtId="0" fontId="6" fillId="6" borderId="29" xfId="0" applyFont="1" applyFill="1" applyBorder="1" applyAlignment="1" applyProtection="1">
      <alignment horizontal="center" vertical="center"/>
    </xf>
    <xf numFmtId="0" fontId="6" fillId="6" borderId="50" xfId="0" applyFont="1" applyFill="1" applyBorder="1" applyAlignment="1" applyProtection="1">
      <alignment horizontal="center" vertical="center"/>
    </xf>
    <xf numFmtId="0" fontId="5" fillId="3" borderId="24" xfId="0" applyFont="1" applyFill="1" applyBorder="1" applyAlignment="1" applyProtection="1">
      <alignment horizontal="center" vertical="center"/>
      <protection locked="0"/>
    </xf>
    <xf numFmtId="0" fontId="5" fillId="3" borderId="32" xfId="0"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44" xfId="0" applyFont="1" applyFill="1" applyBorder="1" applyAlignment="1" applyProtection="1">
      <alignment horizontal="left" vertical="top" wrapText="1"/>
      <protection locked="0"/>
    </xf>
    <xf numFmtId="0" fontId="5" fillId="3" borderId="45" xfId="0" applyFont="1" applyFill="1" applyBorder="1" applyAlignment="1" applyProtection="1">
      <alignment horizontal="left" vertical="top" wrapText="1"/>
      <protection locked="0"/>
    </xf>
    <xf numFmtId="0" fontId="5" fillId="3" borderId="46" xfId="0" applyFont="1" applyFill="1" applyBorder="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5"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26" xfId="0" applyFont="1" applyFill="1" applyBorder="1" applyAlignment="1" applyProtection="1">
      <alignment horizontal="left" vertical="top" wrapText="1"/>
      <protection locked="0"/>
    </xf>
    <xf numFmtId="0" fontId="5" fillId="3" borderId="27" xfId="0" applyFont="1" applyFill="1" applyBorder="1" applyAlignment="1" applyProtection="1">
      <alignment horizontal="left" vertical="top" wrapText="1"/>
      <protection locked="0"/>
    </xf>
    <xf numFmtId="0" fontId="5" fillId="3" borderId="102" xfId="0" applyFont="1" applyFill="1" applyBorder="1" applyAlignment="1" applyProtection="1">
      <alignment horizontal="center" vertical="center"/>
    </xf>
    <xf numFmtId="0" fontId="5" fillId="3" borderId="103" xfId="0" applyFont="1" applyFill="1" applyBorder="1" applyAlignment="1" applyProtection="1">
      <alignment horizontal="center" vertical="center"/>
    </xf>
    <xf numFmtId="49" fontId="5" fillId="3" borderId="1" xfId="0" applyNumberFormat="1" applyFont="1" applyFill="1" applyBorder="1" applyAlignment="1" applyProtection="1">
      <alignment horizontal="center" vertical="center"/>
      <protection locked="0"/>
    </xf>
    <xf numFmtId="49" fontId="5" fillId="3" borderId="31" xfId="0" applyNumberFormat="1" applyFont="1" applyFill="1" applyBorder="1" applyAlignment="1" applyProtection="1">
      <alignment horizontal="center" vertical="center"/>
      <protection locked="0"/>
    </xf>
    <xf numFmtId="0" fontId="34" fillId="8" borderId="0" xfId="0" applyFont="1" applyFill="1" applyAlignment="1">
      <alignment horizontal="center" vertical="center"/>
    </xf>
    <xf numFmtId="0" fontId="34" fillId="11" borderId="0" xfId="0" applyFont="1" applyFill="1" applyAlignment="1">
      <alignment horizontal="center" vertical="center"/>
    </xf>
    <xf numFmtId="0" fontId="34" fillId="12" borderId="0" xfId="0" applyFont="1" applyFill="1" applyAlignment="1">
      <alignment horizontal="center" vertical="center"/>
    </xf>
    <xf numFmtId="0" fontId="4" fillId="3" borderId="0" xfId="0" applyFont="1" applyFill="1" applyAlignment="1">
      <alignment horizontal="center" vertical="center"/>
    </xf>
    <xf numFmtId="0" fontId="5" fillId="3" borderId="29" xfId="0" applyFont="1" applyFill="1" applyBorder="1" applyAlignment="1" applyProtection="1">
      <alignment horizontal="center" vertical="top"/>
      <protection locked="0"/>
    </xf>
    <xf numFmtId="0" fontId="4" fillId="3" borderId="0" xfId="0" applyFont="1" applyFill="1" applyBorder="1" applyAlignment="1" applyProtection="1">
      <alignment horizontal="center"/>
      <protection locked="0"/>
    </xf>
    <xf numFmtId="0" fontId="7" fillId="3" borderId="11"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xf>
    <xf numFmtId="49" fontId="19" fillId="3" borderId="36" xfId="0" applyNumberFormat="1" applyFont="1" applyFill="1" applyBorder="1" applyAlignment="1" applyProtection="1">
      <alignment horizontal="center" vertical="center"/>
      <protection locked="0"/>
    </xf>
    <xf numFmtId="49" fontId="19" fillId="3" borderId="47" xfId="0" applyNumberFormat="1" applyFont="1" applyFill="1" applyBorder="1" applyAlignment="1" applyProtection="1">
      <alignment horizontal="center" vertical="center"/>
      <protection locked="0"/>
    </xf>
    <xf numFmtId="49" fontId="19" fillId="3" borderId="37" xfId="0" applyNumberFormat="1" applyFont="1" applyFill="1" applyBorder="1" applyAlignment="1" applyProtection="1">
      <alignment horizontal="center" vertical="center"/>
      <protection locked="0"/>
    </xf>
    <xf numFmtId="0" fontId="20" fillId="3" borderId="43"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3" borderId="42" xfId="0" applyFont="1" applyFill="1" applyBorder="1" applyAlignment="1" applyProtection="1">
      <alignment horizontal="center" vertical="center"/>
      <protection locked="0"/>
    </xf>
    <xf numFmtId="49" fontId="19" fillId="3" borderId="62" xfId="0" applyNumberFormat="1" applyFont="1" applyFill="1" applyBorder="1" applyAlignment="1" applyProtection="1">
      <alignment horizontal="center" vertical="center"/>
      <protection locked="0"/>
    </xf>
    <xf numFmtId="49" fontId="19" fillId="3" borderId="48" xfId="0" applyNumberFormat="1" applyFont="1" applyFill="1" applyBorder="1" applyAlignment="1" applyProtection="1">
      <alignment horizontal="center" vertical="center"/>
      <protection locked="0"/>
    </xf>
    <xf numFmtId="49" fontId="19" fillId="3" borderId="38" xfId="0" applyNumberFormat="1"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49" fontId="19" fillId="3" borderId="68" xfId="0" applyNumberFormat="1" applyFont="1" applyFill="1" applyBorder="1" applyAlignment="1" applyProtection="1">
      <alignment horizontal="center" vertical="center"/>
      <protection locked="0"/>
    </xf>
    <xf numFmtId="49" fontId="19" fillId="3" borderId="69" xfId="0" applyNumberFormat="1" applyFont="1" applyFill="1" applyBorder="1" applyAlignment="1" applyProtection="1">
      <alignment horizontal="center" vertical="center"/>
      <protection locked="0"/>
    </xf>
    <xf numFmtId="49" fontId="19" fillId="3" borderId="70" xfId="0" applyNumberFormat="1" applyFont="1" applyFill="1" applyBorder="1" applyAlignment="1" applyProtection="1">
      <alignment horizontal="center" vertical="center"/>
      <protection locked="0"/>
    </xf>
    <xf numFmtId="0" fontId="8" fillId="3" borderId="39" xfId="0" applyFont="1" applyFill="1" applyBorder="1" applyAlignment="1" applyProtection="1">
      <alignment horizontal="center" vertical="center"/>
    </xf>
    <xf numFmtId="0" fontId="8" fillId="3" borderId="40" xfId="0" applyFont="1" applyFill="1" applyBorder="1" applyAlignment="1" applyProtection="1">
      <alignment horizontal="center" vertical="center"/>
    </xf>
    <xf numFmtId="0" fontId="8" fillId="3" borderId="41" xfId="0" applyFont="1" applyFill="1" applyBorder="1" applyAlignment="1" applyProtection="1">
      <alignment horizontal="center" vertical="center"/>
    </xf>
    <xf numFmtId="0" fontId="21" fillId="3" borderId="11"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hidden="1"/>
    </xf>
    <xf numFmtId="0" fontId="19" fillId="3" borderId="10" xfId="0" applyFont="1" applyFill="1" applyBorder="1" applyAlignment="1" applyProtection="1">
      <alignment horizontal="center" vertical="center"/>
      <protection hidden="1"/>
    </xf>
    <xf numFmtId="0" fontId="19" fillId="3" borderId="11" xfId="0" applyNumberFormat="1" applyFont="1" applyFill="1" applyBorder="1" applyAlignment="1" applyProtection="1">
      <alignment horizontal="center" vertical="center"/>
      <protection locked="0"/>
    </xf>
    <xf numFmtId="0" fontId="19" fillId="3" borderId="10" xfId="0" applyNumberFormat="1"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19" fillId="3" borderId="76"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19"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6" xfId="0" applyFont="1" applyFill="1" applyBorder="1" applyAlignment="1">
      <alignment horizontal="center" vertical="center"/>
    </xf>
    <xf numFmtId="49" fontId="19" fillId="3" borderId="11" xfId="0" applyNumberFormat="1" applyFont="1" applyFill="1" applyBorder="1" applyAlignment="1" applyProtection="1">
      <alignment horizontal="center" vertical="center"/>
      <protection locked="0"/>
    </xf>
    <xf numFmtId="49" fontId="19" fillId="3" borderId="10" xfId="0" applyNumberFormat="1"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61" xfId="0" applyFont="1" applyFill="1" applyBorder="1" applyAlignment="1" applyProtection="1">
      <alignment horizontal="center" vertical="center"/>
    </xf>
    <xf numFmtId="0" fontId="8" fillId="3" borderId="67"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8" fillId="3" borderId="51"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57" xfId="0" applyFont="1" applyFill="1" applyBorder="1" applyAlignment="1" applyProtection="1">
      <alignment horizontal="center" vertical="center"/>
    </xf>
    <xf numFmtId="0" fontId="8" fillId="3" borderId="49" xfId="0" applyFont="1" applyFill="1" applyBorder="1" applyAlignment="1" applyProtection="1">
      <alignment horizontal="center" vertical="center"/>
    </xf>
    <xf numFmtId="49" fontId="19" fillId="3" borderId="7"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9" fillId="3" borderId="95" xfId="0" applyNumberFormat="1" applyFont="1" applyFill="1" applyBorder="1" applyAlignment="1" applyProtection="1">
      <alignment horizontal="center" vertical="center"/>
      <protection locked="0"/>
    </xf>
    <xf numFmtId="49" fontId="19" fillId="3" borderId="100" xfId="0" applyNumberFormat="1" applyFont="1" applyFill="1" applyBorder="1" applyAlignment="1" applyProtection="1">
      <alignment horizontal="center" vertical="center"/>
      <protection locked="0"/>
    </xf>
    <xf numFmtId="49" fontId="19" fillId="3" borderId="101"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3" borderId="0" xfId="0" applyNumberFormat="1" applyFont="1" applyFill="1" applyBorder="1" applyAlignment="1" applyProtection="1">
      <alignment horizontal="center" vertical="center"/>
      <protection locked="0"/>
    </xf>
    <xf numFmtId="49" fontId="19" fillId="3" borderId="25" xfId="0" applyNumberFormat="1" applyFont="1" applyFill="1" applyBorder="1" applyAlignment="1" applyProtection="1">
      <alignment horizontal="center" vertical="center"/>
      <protection locked="0"/>
    </xf>
    <xf numFmtId="49" fontId="19" fillId="3" borderId="4" xfId="0" applyNumberFormat="1" applyFont="1" applyFill="1" applyBorder="1" applyAlignment="1" applyProtection="1">
      <alignment horizontal="center" vertical="center"/>
      <protection locked="0"/>
    </xf>
    <xf numFmtId="49" fontId="19" fillId="3" borderId="76" xfId="0" applyNumberFormat="1" applyFont="1" applyFill="1" applyBorder="1" applyAlignment="1" applyProtection="1">
      <alignment horizontal="center" vertical="center"/>
      <protection locked="0"/>
    </xf>
    <xf numFmtId="49" fontId="19" fillId="3" borderId="64" xfId="0" applyNumberFormat="1" applyFont="1" applyFill="1" applyBorder="1" applyAlignment="1" applyProtection="1">
      <alignment horizontal="center" vertical="center"/>
      <protection locked="0"/>
    </xf>
    <xf numFmtId="49" fontId="19" fillId="3" borderId="19" xfId="0" applyNumberFormat="1" applyFont="1" applyFill="1" applyBorder="1" applyAlignment="1" applyProtection="1">
      <alignment horizontal="center" vertical="center"/>
      <protection locked="0"/>
    </xf>
    <xf numFmtId="49" fontId="19" fillId="3" borderId="26" xfId="0" applyNumberFormat="1" applyFont="1" applyFill="1" applyBorder="1" applyAlignment="1" applyProtection="1">
      <alignment horizontal="center" vertical="center"/>
      <protection locked="0"/>
    </xf>
    <xf numFmtId="49" fontId="19" fillId="3" borderId="27" xfId="0" applyNumberFormat="1" applyFont="1" applyFill="1" applyBorder="1" applyAlignment="1" applyProtection="1">
      <alignment horizontal="center" vertical="center"/>
      <protection locked="0"/>
    </xf>
    <xf numFmtId="0" fontId="48" fillId="4" borderId="0" xfId="0" applyFont="1" applyFill="1" applyAlignment="1" applyProtection="1">
      <alignment horizontal="center" vertical="center"/>
    </xf>
    <xf numFmtId="0" fontId="8" fillId="3" borderId="43" xfId="0" applyFont="1" applyFill="1" applyBorder="1" applyAlignment="1" applyProtection="1">
      <alignment horizontal="center" vertical="center"/>
    </xf>
    <xf numFmtId="0" fontId="8" fillId="3" borderId="42" xfId="0" applyFont="1" applyFill="1" applyBorder="1" applyAlignment="1" applyProtection="1">
      <alignment horizontal="center" vertical="center"/>
    </xf>
    <xf numFmtId="0" fontId="8" fillId="3" borderId="52" xfId="0" applyFont="1" applyFill="1" applyBorder="1" applyAlignment="1" applyProtection="1">
      <alignment horizontal="center" vertical="center"/>
    </xf>
    <xf numFmtId="0" fontId="8" fillId="3" borderId="54" xfId="0" applyFont="1" applyFill="1" applyBorder="1" applyAlignment="1" applyProtection="1">
      <alignment horizontal="center" vertical="center"/>
    </xf>
    <xf numFmtId="0" fontId="8" fillId="3" borderId="71" xfId="0"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176" fontId="8" fillId="3" borderId="21" xfId="0" applyNumberFormat="1" applyFont="1" applyFill="1" applyBorder="1" applyAlignment="1" applyProtection="1">
      <alignment horizontal="center" vertical="center"/>
    </xf>
    <xf numFmtId="176" fontId="8" fillId="3" borderId="65" xfId="0" applyNumberFormat="1" applyFont="1" applyFill="1" applyBorder="1" applyAlignment="1" applyProtection="1">
      <alignment horizontal="center" vertical="center"/>
    </xf>
    <xf numFmtId="5" fontId="8" fillId="3" borderId="55" xfId="0" applyNumberFormat="1" applyFont="1" applyFill="1" applyBorder="1" applyAlignment="1" applyProtection="1">
      <alignment horizontal="center" vertical="center"/>
    </xf>
    <xf numFmtId="5" fontId="8" fillId="3" borderId="25" xfId="0" applyNumberFormat="1" applyFont="1" applyFill="1" applyBorder="1" applyAlignment="1" applyProtection="1">
      <alignment horizontal="center" vertical="center"/>
    </xf>
    <xf numFmtId="5" fontId="8" fillId="3" borderId="56" xfId="0" applyNumberFormat="1" applyFont="1" applyFill="1" applyBorder="1" applyAlignment="1" applyProtection="1">
      <alignment horizontal="center" vertical="center"/>
    </xf>
    <xf numFmtId="5" fontId="8" fillId="3" borderId="27" xfId="0" applyNumberFormat="1" applyFont="1" applyFill="1" applyBorder="1" applyAlignment="1" applyProtection="1">
      <alignment horizontal="center" vertical="center"/>
    </xf>
    <xf numFmtId="0" fontId="8" fillId="3" borderId="59" xfId="0" applyFont="1" applyFill="1" applyBorder="1" applyAlignment="1" applyProtection="1">
      <alignment horizontal="center" vertical="center"/>
    </xf>
    <xf numFmtId="0" fontId="8" fillId="3" borderId="38"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35" xfId="0" applyFont="1" applyFill="1" applyBorder="1" applyAlignment="1" applyProtection="1">
      <alignment horizontal="center" vertical="center"/>
    </xf>
    <xf numFmtId="0" fontId="5" fillId="3" borderId="0" xfId="0" applyFont="1" applyFill="1" applyAlignment="1">
      <alignment horizontal="center" vertical="center"/>
    </xf>
    <xf numFmtId="0" fontId="5" fillId="3" borderId="59"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17" fillId="3" borderId="52" xfId="0" applyFont="1" applyFill="1" applyBorder="1" applyAlignment="1">
      <alignment horizontal="center" vertical="center" wrapText="1"/>
    </xf>
    <xf numFmtId="0" fontId="17" fillId="3" borderId="53"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55" xfId="0" applyFont="1" applyFill="1" applyBorder="1" applyAlignment="1">
      <alignment horizontal="center" vertical="center"/>
    </xf>
    <xf numFmtId="0" fontId="17" fillId="3" borderId="56"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27"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8"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38"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38" xfId="0" applyFont="1" applyFill="1" applyBorder="1" applyAlignment="1">
      <alignment horizontal="center" vertical="center"/>
    </xf>
    <xf numFmtId="6" fontId="5" fillId="3" borderId="59" xfId="1" applyFont="1" applyFill="1" applyBorder="1" applyAlignment="1">
      <alignment horizontal="right" vertical="center"/>
    </xf>
    <xf numFmtId="6" fontId="5" fillId="3" borderId="48" xfId="1" applyFont="1" applyFill="1" applyBorder="1" applyAlignment="1">
      <alignment horizontal="right" vertical="center"/>
    </xf>
    <xf numFmtId="6" fontId="5" fillId="3" borderId="38" xfId="1" applyFont="1" applyFill="1" applyBorder="1" applyAlignment="1">
      <alignment horizontal="right" vertical="center"/>
    </xf>
    <xf numFmtId="0" fontId="5" fillId="9" borderId="43" xfId="0" applyFont="1" applyFill="1" applyBorder="1" applyAlignment="1">
      <alignment horizontal="center" vertical="center"/>
    </xf>
    <xf numFmtId="0" fontId="5" fillId="9" borderId="65" xfId="0" applyFont="1" applyFill="1" applyBorder="1" applyAlignment="1">
      <alignment horizontal="center" vertical="center"/>
    </xf>
    <xf numFmtId="0" fontId="5" fillId="9" borderId="53" xfId="0" applyFont="1" applyFill="1" applyBorder="1" applyAlignment="1">
      <alignment horizontal="left" vertical="center"/>
    </xf>
    <xf numFmtId="0" fontId="5" fillId="9" borderId="54" xfId="0" applyFont="1" applyFill="1" applyBorder="1" applyAlignment="1">
      <alignment horizontal="left" vertical="center"/>
    </xf>
    <xf numFmtId="0" fontId="5" fillId="9" borderId="26" xfId="0" applyFont="1" applyFill="1" applyBorder="1" applyAlignment="1">
      <alignment horizontal="left" vertical="center"/>
    </xf>
    <xf numFmtId="0" fontId="5" fillId="9" borderId="27" xfId="0" applyFont="1" applyFill="1" applyBorder="1" applyAlignment="1">
      <alignment horizontal="left" vertical="center"/>
    </xf>
    <xf numFmtId="0" fontId="5" fillId="5" borderId="59"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38" xfId="0" applyFont="1" applyFill="1" applyBorder="1" applyAlignment="1">
      <alignment horizontal="center" vertical="center"/>
    </xf>
    <xf numFmtId="0" fontId="5" fillId="3" borderId="48" xfId="0" applyFont="1" applyFill="1" applyBorder="1" applyAlignment="1">
      <alignment horizontal="center" vertical="center"/>
    </xf>
    <xf numFmtId="178" fontId="5" fillId="3" borderId="59" xfId="0" applyNumberFormat="1" applyFont="1" applyFill="1" applyBorder="1" applyAlignment="1">
      <alignment horizontal="right" vertical="center"/>
    </xf>
    <xf numFmtId="178" fontId="5" fillId="3" borderId="38" xfId="0" applyNumberFormat="1" applyFont="1" applyFill="1" applyBorder="1" applyAlignment="1">
      <alignment horizontal="right" vertical="center"/>
    </xf>
    <xf numFmtId="0" fontId="5" fillId="3" borderId="26"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26" xfId="0" applyFont="1" applyFill="1" applyBorder="1" applyAlignment="1">
      <alignment horizontal="center" vertical="center"/>
    </xf>
    <xf numFmtId="0" fontId="6" fillId="8" borderId="0" xfId="0" applyFont="1" applyFill="1" applyAlignment="1">
      <alignment horizontal="center" vertical="center"/>
    </xf>
    <xf numFmtId="0" fontId="5" fillId="3" borderId="29" xfId="0" applyFont="1" applyFill="1" applyBorder="1" applyAlignment="1">
      <alignment horizontal="center" vertical="center"/>
    </xf>
    <xf numFmtId="0" fontId="5" fillId="3" borderId="29" xfId="0" applyNumberFormat="1" applyFont="1" applyFill="1" applyBorder="1" applyAlignment="1">
      <alignment horizontal="center" vertical="center"/>
    </xf>
    <xf numFmtId="0" fontId="0" fillId="3" borderId="0" xfId="0" applyFill="1" applyBorder="1" applyAlignment="1">
      <alignment horizontal="center" vertical="center"/>
    </xf>
    <xf numFmtId="0" fontId="46" fillId="3" borderId="52" xfId="0" applyFont="1" applyFill="1" applyBorder="1" applyAlignment="1" applyProtection="1">
      <alignment horizontal="center"/>
    </xf>
    <xf numFmtId="0" fontId="46" fillId="3" borderId="53" xfId="0" applyFont="1" applyFill="1" applyBorder="1" applyAlignment="1" applyProtection="1">
      <alignment horizontal="center"/>
    </xf>
    <xf numFmtId="0" fontId="46" fillId="3" borderId="54" xfId="0" applyFont="1" applyFill="1" applyBorder="1" applyAlignment="1" applyProtection="1">
      <alignment horizontal="center"/>
    </xf>
    <xf numFmtId="0" fontId="46" fillId="3" borderId="56" xfId="0" applyFont="1" applyFill="1" applyBorder="1" applyAlignment="1" applyProtection="1">
      <alignment horizontal="center"/>
    </xf>
    <xf numFmtId="0" fontId="46" fillId="3" borderId="26" xfId="0" applyFont="1" applyFill="1" applyBorder="1" applyAlignment="1" applyProtection="1">
      <alignment horizontal="center"/>
    </xf>
    <xf numFmtId="0" fontId="46" fillId="3" borderId="27" xfId="0" applyFont="1" applyFill="1" applyBorder="1" applyAlignment="1" applyProtection="1">
      <alignment horizontal="center"/>
    </xf>
    <xf numFmtId="0" fontId="45" fillId="3" borderId="52" xfId="0" applyFont="1" applyFill="1" applyBorder="1" applyAlignment="1" applyProtection="1">
      <alignment horizontal="center" vertical="center"/>
    </xf>
    <xf numFmtId="0" fontId="45" fillId="3" borderId="53" xfId="0" applyFont="1" applyFill="1" applyBorder="1" applyAlignment="1" applyProtection="1">
      <alignment horizontal="center" vertical="center"/>
    </xf>
    <xf numFmtId="0" fontId="45" fillId="3" borderId="54" xfId="0" applyFont="1" applyFill="1" applyBorder="1" applyAlignment="1" applyProtection="1">
      <alignment horizontal="center" vertical="center"/>
    </xf>
    <xf numFmtId="0" fontId="45" fillId="3" borderId="56" xfId="0" applyFont="1" applyFill="1" applyBorder="1" applyAlignment="1" applyProtection="1">
      <alignment horizontal="center" vertical="center"/>
    </xf>
    <xf numFmtId="0" fontId="45" fillId="3" borderId="26" xfId="0" applyFont="1" applyFill="1" applyBorder="1" applyAlignment="1" applyProtection="1">
      <alignment horizontal="center" vertical="center"/>
    </xf>
    <xf numFmtId="0" fontId="45" fillId="3" borderId="27" xfId="0" applyFont="1" applyFill="1" applyBorder="1" applyAlignment="1" applyProtection="1">
      <alignment horizontal="center" vertical="center"/>
    </xf>
    <xf numFmtId="0" fontId="11" fillId="3" borderId="43"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1" fillId="3" borderId="42"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11" xfId="0" applyNumberFormat="1" applyFont="1" applyFill="1" applyBorder="1" applyAlignment="1" applyProtection="1">
      <alignment horizontal="center" vertical="center"/>
      <protection locked="0"/>
    </xf>
    <xf numFmtId="0" fontId="7" fillId="3" borderId="7" xfId="0" applyNumberFormat="1" applyFont="1" applyFill="1" applyBorder="1" applyAlignment="1" applyProtection="1">
      <alignment horizontal="center" vertical="center"/>
      <protection locked="0"/>
    </xf>
    <xf numFmtId="0" fontId="7" fillId="3" borderId="6"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hidden="1"/>
    </xf>
    <xf numFmtId="0" fontId="7" fillId="3" borderId="10" xfId="0" applyNumberFormat="1" applyFont="1" applyFill="1" applyBorder="1" applyAlignment="1" applyProtection="1">
      <alignment horizontal="center" vertical="center"/>
      <protection locked="0"/>
    </xf>
    <xf numFmtId="49" fontId="7" fillId="3" borderId="11" xfId="0" applyNumberFormat="1" applyFont="1" applyFill="1" applyBorder="1" applyAlignment="1" applyProtection="1">
      <alignment horizontal="center" vertical="center"/>
      <protection locked="0"/>
    </xf>
    <xf numFmtId="49" fontId="7" fillId="3" borderId="7"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hidden="1"/>
    </xf>
    <xf numFmtId="0" fontId="7" fillId="3" borderId="10" xfId="0" applyFont="1" applyFill="1" applyBorder="1" applyAlignment="1">
      <alignment horizontal="center" vertical="center"/>
    </xf>
    <xf numFmtId="0" fontId="7" fillId="3" borderId="12"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76" xfId="0" applyFont="1" applyFill="1" applyBorder="1" applyAlignment="1" applyProtection="1">
      <alignment horizontal="center" vertical="center"/>
      <protection locked="0"/>
    </xf>
    <xf numFmtId="49" fontId="7" fillId="3" borderId="36"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protection locked="0"/>
    </xf>
    <xf numFmtId="49" fontId="7" fillId="3" borderId="37" xfId="0" applyNumberFormat="1" applyFont="1" applyFill="1" applyBorder="1" applyAlignment="1" applyProtection="1">
      <alignment horizontal="center" vertical="center"/>
      <protection locked="0"/>
    </xf>
    <xf numFmtId="49" fontId="7" fillId="3" borderId="62" xfId="0" applyNumberFormat="1" applyFont="1" applyFill="1" applyBorder="1" applyAlignment="1" applyProtection="1">
      <alignment horizontal="center" vertical="center"/>
      <protection locked="0"/>
    </xf>
    <xf numFmtId="49" fontId="7" fillId="3" borderId="48" xfId="0" applyNumberFormat="1" applyFont="1" applyFill="1" applyBorder="1" applyAlignment="1" applyProtection="1">
      <alignment horizontal="center" vertical="center"/>
      <protection locked="0"/>
    </xf>
    <xf numFmtId="49" fontId="7" fillId="3" borderId="38" xfId="0" applyNumberFormat="1" applyFont="1" applyFill="1" applyBorder="1" applyAlignment="1" applyProtection="1">
      <alignment horizontal="center" vertical="center"/>
      <protection locked="0"/>
    </xf>
    <xf numFmtId="49" fontId="7" fillId="3" borderId="68" xfId="0" applyNumberFormat="1" applyFont="1" applyFill="1" applyBorder="1" applyAlignment="1" applyProtection="1">
      <alignment horizontal="center" vertical="center"/>
      <protection locked="0"/>
    </xf>
    <xf numFmtId="49" fontId="7" fillId="3" borderId="69" xfId="0" applyNumberFormat="1" applyFont="1" applyFill="1" applyBorder="1" applyAlignment="1" applyProtection="1">
      <alignment horizontal="center" vertical="center"/>
      <protection locked="0"/>
    </xf>
    <xf numFmtId="49" fontId="7" fillId="3" borderId="70" xfId="0" applyNumberFormat="1" applyFont="1" applyFill="1" applyBorder="1" applyAlignment="1" applyProtection="1">
      <alignment horizontal="center" vertical="center"/>
      <protection locked="0"/>
    </xf>
    <xf numFmtId="49" fontId="7" fillId="3" borderId="61" xfId="0" applyNumberFormat="1" applyFont="1" applyFill="1" applyBorder="1" applyAlignment="1" applyProtection="1">
      <alignment horizontal="center" vertical="center"/>
      <protection locked="0"/>
    </xf>
    <xf numFmtId="49" fontId="7" fillId="3" borderId="53" xfId="0" applyNumberFormat="1" applyFont="1" applyFill="1" applyBorder="1" applyAlignment="1" applyProtection="1">
      <alignment horizontal="center" vertical="center"/>
      <protection locked="0"/>
    </xf>
    <xf numFmtId="49" fontId="7" fillId="3" borderId="54" xfId="0" applyNumberFormat="1" applyFont="1" applyFill="1" applyBorder="1" applyAlignment="1" applyProtection="1">
      <alignment horizontal="center" vertical="center"/>
      <protection locked="0"/>
    </xf>
    <xf numFmtId="0" fontId="8" fillId="3" borderId="72" xfId="0" applyFont="1" applyFill="1" applyBorder="1" applyAlignment="1" applyProtection="1">
      <alignment horizontal="center" vertical="center"/>
    </xf>
    <xf numFmtId="49" fontId="7" fillId="3" borderId="10" xfId="0" applyNumberFormat="1"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xf>
    <xf numFmtId="0" fontId="8" fillId="3" borderId="0" xfId="0" applyFont="1" applyFill="1" applyBorder="1" applyAlignment="1" applyProtection="1">
      <alignment horizontal="center" vertical="center"/>
    </xf>
    <xf numFmtId="0" fontId="7" fillId="3" borderId="19"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49" fontId="7" fillId="3" borderId="19" xfId="0" applyNumberFormat="1" applyFont="1" applyFill="1" applyBorder="1" applyAlignment="1" applyProtection="1">
      <alignment horizontal="center" vertical="center"/>
      <protection locked="0"/>
    </xf>
    <xf numFmtId="49" fontId="7" fillId="3" borderId="26" xfId="0" applyNumberFormat="1" applyFont="1" applyFill="1" applyBorder="1" applyAlignment="1" applyProtection="1">
      <alignment horizontal="center" vertical="center"/>
      <protection locked="0"/>
    </xf>
    <xf numFmtId="49" fontId="7" fillId="3" borderId="27" xfId="0" applyNumberFormat="1" applyFont="1" applyFill="1" applyBorder="1" applyAlignment="1" applyProtection="1">
      <alignment horizontal="center" vertical="center"/>
      <protection locked="0"/>
    </xf>
    <xf numFmtId="49" fontId="7" fillId="3" borderId="95" xfId="0" applyNumberFormat="1" applyFont="1" applyFill="1" applyBorder="1" applyAlignment="1" applyProtection="1">
      <alignment horizontal="center" vertical="center"/>
      <protection locked="0"/>
    </xf>
    <xf numFmtId="49" fontId="7" fillId="3" borderId="100" xfId="0" applyNumberFormat="1" applyFont="1" applyFill="1" applyBorder="1" applyAlignment="1" applyProtection="1">
      <alignment horizontal="center" vertical="center"/>
      <protection locked="0"/>
    </xf>
    <xf numFmtId="49" fontId="7" fillId="3" borderId="101" xfId="0" applyNumberFormat="1" applyFont="1" applyFill="1" applyBorder="1" applyAlignment="1" applyProtection="1">
      <alignment horizontal="center" vertical="center"/>
      <protection locked="0"/>
    </xf>
    <xf numFmtId="49" fontId="7" fillId="3" borderId="28"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25" xfId="0" applyNumberFormat="1" applyFont="1" applyFill="1" applyBorder="1" applyAlignment="1" applyProtection="1">
      <alignment horizontal="center" vertical="center"/>
      <protection locked="0"/>
    </xf>
    <xf numFmtId="49" fontId="7" fillId="3" borderId="4" xfId="0" applyNumberFormat="1" applyFont="1" applyFill="1" applyBorder="1" applyAlignment="1" applyProtection="1">
      <alignment horizontal="center" vertical="center"/>
      <protection locked="0"/>
    </xf>
    <xf numFmtId="49" fontId="7" fillId="3" borderId="76" xfId="0" applyNumberFormat="1" applyFont="1" applyFill="1" applyBorder="1" applyAlignment="1" applyProtection="1">
      <alignment horizontal="center" vertical="center"/>
      <protection locked="0"/>
    </xf>
    <xf numFmtId="49" fontId="7" fillId="3" borderId="64" xfId="0" applyNumberFormat="1" applyFont="1" applyFill="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5" fillId="3" borderId="86" xfId="0" applyFont="1" applyFill="1" applyBorder="1" applyAlignment="1" applyProtection="1">
      <alignment horizontal="center" vertical="center"/>
      <protection locked="0"/>
    </xf>
    <xf numFmtId="0" fontId="5" fillId="3" borderId="73" xfId="0" applyFont="1" applyFill="1" applyBorder="1" applyAlignment="1" applyProtection="1">
      <alignment horizontal="center" vertical="center"/>
      <protection locked="0"/>
    </xf>
    <xf numFmtId="0" fontId="5" fillId="3" borderId="52" xfId="0" applyFont="1" applyFill="1" applyBorder="1" applyAlignment="1" applyProtection="1">
      <alignment horizontal="left" vertical="top"/>
      <protection locked="0"/>
    </xf>
    <xf numFmtId="0" fontId="5" fillId="3" borderId="53" xfId="0" applyFont="1" applyFill="1" applyBorder="1" applyAlignment="1" applyProtection="1">
      <alignment horizontal="left" vertical="top"/>
      <protection locked="0"/>
    </xf>
    <xf numFmtId="0" fontId="5" fillId="3" borderId="54" xfId="0" applyFont="1" applyFill="1" applyBorder="1" applyAlignment="1" applyProtection="1">
      <alignment horizontal="left" vertical="top"/>
      <protection locked="0"/>
    </xf>
    <xf numFmtId="0" fontId="5" fillId="3" borderId="55"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25" xfId="0" applyFont="1" applyFill="1" applyBorder="1" applyAlignment="1" applyProtection="1">
      <alignment horizontal="left" vertical="top"/>
      <protection locked="0"/>
    </xf>
    <xf numFmtId="0" fontId="5" fillId="3" borderId="56" xfId="0" applyFont="1" applyFill="1" applyBorder="1" applyAlignment="1" applyProtection="1">
      <alignment horizontal="left" vertical="top"/>
      <protection locked="0"/>
    </xf>
    <xf numFmtId="0" fontId="5" fillId="3" borderId="26" xfId="0" applyFont="1" applyFill="1" applyBorder="1" applyAlignment="1" applyProtection="1">
      <alignment horizontal="left" vertical="top"/>
      <protection locked="0"/>
    </xf>
    <xf numFmtId="0" fontId="5" fillId="3" borderId="27" xfId="0" applyFont="1" applyFill="1" applyBorder="1" applyAlignment="1" applyProtection="1">
      <alignment horizontal="left" vertical="top"/>
      <protection locked="0"/>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18"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0" fontId="5" fillId="3" borderId="78" xfId="0" applyFont="1" applyFill="1" applyBorder="1" applyAlignment="1" applyProtection="1">
      <alignment horizontal="center" vertical="center"/>
    </xf>
    <xf numFmtId="0" fontId="5" fillId="3" borderId="44" xfId="0" applyFont="1" applyFill="1" applyBorder="1" applyAlignment="1" applyProtection="1">
      <alignment horizontal="center" vertical="center"/>
    </xf>
    <xf numFmtId="0" fontId="5" fillId="3" borderId="45" xfId="0" applyFont="1" applyFill="1" applyBorder="1" applyAlignment="1" applyProtection="1">
      <alignment horizontal="center" vertical="center"/>
    </xf>
    <xf numFmtId="0" fontId="5" fillId="3" borderId="83"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79" xfId="0" applyFont="1" applyFill="1" applyBorder="1" applyAlignment="1" applyProtection="1">
      <alignment horizontal="center" vertical="center"/>
    </xf>
    <xf numFmtId="0" fontId="15" fillId="3" borderId="96" xfId="0" applyFont="1" applyFill="1" applyBorder="1" applyAlignment="1">
      <alignment horizontal="center" vertical="center"/>
    </xf>
    <xf numFmtId="0" fontId="15" fillId="3" borderId="72" xfId="0" applyFont="1" applyFill="1" applyBorder="1" applyAlignment="1">
      <alignment horizontal="center" vertical="center"/>
    </xf>
    <xf numFmtId="0" fontId="5" fillId="3" borderId="87"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83"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79"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85" xfId="0" applyFont="1" applyFill="1" applyBorder="1" applyAlignment="1" applyProtection="1">
      <alignment horizontal="center" vertical="center"/>
      <protection locked="0"/>
    </xf>
    <xf numFmtId="0" fontId="14" fillId="3" borderId="77" xfId="0" applyFont="1" applyFill="1" applyBorder="1" applyAlignment="1">
      <alignment horizontal="center" vertical="center"/>
    </xf>
    <xf numFmtId="0" fontId="14" fillId="3" borderId="57" xfId="0" applyFont="1" applyFill="1" applyBorder="1" applyAlignment="1">
      <alignment horizontal="center" vertical="center"/>
    </xf>
    <xf numFmtId="0" fontId="14" fillId="3" borderId="49"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16" xfId="0" applyFont="1" applyFill="1" applyBorder="1" applyAlignment="1">
      <alignment horizontal="center" vertical="center"/>
    </xf>
    <xf numFmtId="0" fontId="5" fillId="3" borderId="11" xfId="0" applyFont="1" applyFill="1" applyBorder="1" applyAlignment="1" applyProtection="1">
      <alignment horizontal="center" vertical="center"/>
      <protection locked="0"/>
    </xf>
    <xf numFmtId="0" fontId="5" fillId="3" borderId="95" xfId="0" applyFont="1" applyFill="1" applyBorder="1" applyAlignment="1" applyProtection="1">
      <alignment horizontal="center" vertical="center"/>
      <protection locked="0"/>
    </xf>
    <xf numFmtId="0" fontId="5" fillId="3" borderId="74" xfId="0" applyFont="1" applyFill="1" applyBorder="1" applyAlignment="1" applyProtection="1">
      <alignment horizontal="center" vertical="center"/>
      <protection locked="0"/>
    </xf>
    <xf numFmtId="0" fontId="5" fillId="3" borderId="94" xfId="0" applyFont="1" applyFill="1" applyBorder="1" applyAlignment="1" applyProtection="1">
      <alignment horizontal="center" vertical="center"/>
      <protection locked="0"/>
    </xf>
    <xf numFmtId="49" fontId="5" fillId="3" borderId="18" xfId="0" applyNumberFormat="1" applyFont="1" applyFill="1" applyBorder="1" applyAlignment="1" applyProtection="1">
      <alignment horizontal="center" vertical="center"/>
      <protection locked="0"/>
    </xf>
    <xf numFmtId="49" fontId="5" fillId="3" borderId="57" xfId="0" applyNumberFormat="1" applyFont="1" applyFill="1" applyBorder="1" applyAlignment="1" applyProtection="1">
      <alignment horizontal="center" vertical="center"/>
      <protection locked="0"/>
    </xf>
    <xf numFmtId="49" fontId="5" fillId="3" borderId="49" xfId="0" applyNumberFormat="1" applyFont="1" applyFill="1" applyBorder="1" applyAlignment="1" applyProtection="1">
      <alignment horizontal="center" vertical="center"/>
      <protection locked="0"/>
    </xf>
    <xf numFmtId="0" fontId="5" fillId="3" borderId="80" xfId="0" applyNumberFormat="1" applyFont="1" applyFill="1" applyBorder="1" applyAlignment="1" applyProtection="1">
      <alignment horizontal="center" vertical="center"/>
      <protection locked="0"/>
    </xf>
    <xf numFmtId="0" fontId="5" fillId="3" borderId="81" xfId="0" applyNumberFormat="1" applyFont="1" applyFill="1" applyBorder="1" applyAlignment="1" applyProtection="1">
      <alignment horizontal="center" vertical="center"/>
      <protection locked="0"/>
    </xf>
    <xf numFmtId="0" fontId="5" fillId="3" borderId="84" xfId="0" applyFont="1" applyFill="1" applyBorder="1" applyAlignment="1">
      <alignment horizontal="center" vertical="center"/>
    </xf>
    <xf numFmtId="0" fontId="5" fillId="3" borderId="85" xfId="0" applyFont="1" applyFill="1" applyBorder="1" applyAlignment="1">
      <alignment horizontal="center" vertical="center"/>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89" xfId="0" applyFont="1" applyFill="1" applyBorder="1" applyAlignment="1" applyProtection="1">
      <alignment horizontal="center" vertical="center"/>
      <protection locked="0"/>
    </xf>
    <xf numFmtId="0" fontId="5" fillId="3" borderId="90" xfId="0" applyFont="1" applyFill="1" applyBorder="1" applyAlignment="1" applyProtection="1">
      <alignment horizontal="center" vertical="center"/>
      <protection locked="0"/>
    </xf>
    <xf numFmtId="0" fontId="5" fillId="3" borderId="91"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15" fillId="3" borderId="17" xfId="0" applyFont="1" applyFill="1" applyBorder="1" applyAlignment="1">
      <alignment horizontal="center" vertical="center"/>
    </xf>
    <xf numFmtId="0" fontId="15" fillId="3" borderId="23"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16" fillId="2" borderId="0" xfId="0" applyFont="1" applyFill="1" applyAlignment="1">
      <alignment horizontal="center" vertical="center"/>
    </xf>
    <xf numFmtId="0" fontId="5" fillId="3" borderId="55" xfId="0" applyFont="1" applyFill="1" applyBorder="1" applyAlignment="1">
      <alignment horizontal="center" vertical="center"/>
    </xf>
    <xf numFmtId="0" fontId="5" fillId="3" borderId="75"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54" xfId="0" applyFont="1" applyFill="1" applyBorder="1" applyAlignment="1">
      <alignment horizontal="center" vertical="center"/>
    </xf>
    <xf numFmtId="0" fontId="15" fillId="3" borderId="2" xfId="0" applyFont="1" applyFill="1" applyBorder="1" applyAlignment="1">
      <alignment horizontal="center" vertical="center"/>
    </xf>
    <xf numFmtId="0" fontId="15" fillId="4" borderId="52" xfId="0" applyFont="1" applyFill="1" applyBorder="1" applyAlignment="1">
      <alignment horizontal="center" vertical="center"/>
    </xf>
    <xf numFmtId="0" fontId="15" fillId="4" borderId="53" xfId="0" applyFont="1" applyFill="1" applyBorder="1" applyAlignment="1">
      <alignment horizontal="center" vertical="center"/>
    </xf>
    <xf numFmtId="0" fontId="15" fillId="4" borderId="54" xfId="0" applyFont="1" applyFill="1" applyBorder="1" applyAlignment="1">
      <alignment horizontal="center" vertical="center"/>
    </xf>
    <xf numFmtId="0" fontId="15" fillId="4" borderId="56"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6" fillId="4" borderId="0" xfId="0" applyFont="1" applyFill="1" applyAlignment="1">
      <alignment horizontal="center" vertical="center"/>
    </xf>
    <xf numFmtId="0" fontId="22" fillId="0" borderId="44" xfId="2" applyBorder="1" applyAlignment="1">
      <alignment horizontal="left" vertical="center"/>
    </xf>
    <xf numFmtId="0" fontId="22" fillId="0" borderId="45" xfId="2" applyBorder="1" applyAlignment="1">
      <alignment horizontal="left" vertical="center"/>
    </xf>
    <xf numFmtId="0" fontId="22" fillId="0" borderId="83" xfId="2" applyBorder="1" applyAlignment="1">
      <alignment horizontal="left" vertical="center"/>
    </xf>
    <xf numFmtId="0" fontId="22" fillId="0" borderId="58" xfId="2" applyBorder="1" applyAlignment="1">
      <alignment horizontal="left" vertical="center"/>
    </xf>
    <xf numFmtId="0" fontId="22" fillId="0" borderId="29" xfId="2" applyBorder="1" applyAlignment="1">
      <alignment horizontal="left" vertical="center"/>
    </xf>
    <xf numFmtId="0" fontId="22" fillId="0" borderId="85" xfId="2" applyBorder="1" applyAlignment="1">
      <alignment horizontal="left" vertical="center"/>
    </xf>
    <xf numFmtId="0" fontId="22" fillId="0" borderId="98" xfId="2" applyBorder="1" applyAlignment="1">
      <alignment horizontal="center" vertical="center"/>
    </xf>
    <xf numFmtId="0" fontId="22" fillId="0" borderId="99" xfId="2" applyBorder="1" applyAlignment="1">
      <alignment horizontal="center" vertical="center"/>
    </xf>
    <xf numFmtId="0" fontId="23" fillId="0" borderId="0" xfId="2" applyFont="1" applyAlignment="1">
      <alignment horizontal="center" vertical="center"/>
    </xf>
    <xf numFmtId="0" fontId="22" fillId="0" borderId="0" xfId="2" applyBorder="1" applyAlignment="1">
      <alignment horizontal="center"/>
    </xf>
    <xf numFmtId="0" fontId="22" fillId="0" borderId="29" xfId="2" applyBorder="1" applyAlignment="1">
      <alignment horizontal="center"/>
    </xf>
    <xf numFmtId="179" fontId="24" fillId="0" borderId="0" xfId="2" applyNumberFormat="1" applyFont="1" applyBorder="1" applyAlignment="1">
      <alignment horizontal="center"/>
    </xf>
    <xf numFmtId="179" fontId="24" fillId="0" borderId="29" xfId="2" applyNumberFormat="1" applyFont="1" applyBorder="1" applyAlignment="1">
      <alignment horizontal="center"/>
    </xf>
    <xf numFmtId="181" fontId="24" fillId="0" borderId="0" xfId="2" applyNumberFormat="1" applyFont="1" applyBorder="1" applyAlignment="1" applyProtection="1">
      <alignment horizontal="center"/>
      <protection hidden="1"/>
    </xf>
    <xf numFmtId="181" fontId="24" fillId="0" borderId="29" xfId="2" applyNumberFormat="1" applyFont="1" applyBorder="1" applyAlignment="1" applyProtection="1">
      <alignment horizontal="center"/>
      <protection hidden="1"/>
    </xf>
    <xf numFmtId="0" fontId="22" fillId="0" borderId="87" xfId="2" applyBorder="1" applyAlignment="1">
      <alignment horizontal="center" vertical="center" wrapText="1"/>
    </xf>
    <xf numFmtId="0" fontId="22" fillId="0" borderId="3" xfId="2" applyBorder="1" applyAlignment="1">
      <alignment horizontal="center" vertical="center" wrapText="1"/>
    </xf>
    <xf numFmtId="0" fontId="22" fillId="0" borderId="44" xfId="2" applyBorder="1" applyAlignment="1">
      <alignment horizontal="center" vertical="center" wrapText="1"/>
    </xf>
    <xf numFmtId="0" fontId="22" fillId="0" borderId="45" xfId="2" applyBorder="1" applyAlignment="1">
      <alignment horizontal="center" vertical="center"/>
    </xf>
    <xf numFmtId="0" fontId="22" fillId="0" borderId="83" xfId="2" applyBorder="1" applyAlignment="1">
      <alignment horizontal="center" vertical="center"/>
    </xf>
    <xf numFmtId="0" fontId="22" fillId="0" borderId="28" xfId="2" applyBorder="1" applyAlignment="1">
      <alignment horizontal="center" vertical="center"/>
    </xf>
    <xf numFmtId="0" fontId="22" fillId="0" borderId="0" xfId="2" applyBorder="1" applyAlignment="1">
      <alignment horizontal="center" vertical="center"/>
    </xf>
    <xf numFmtId="0" fontId="22" fillId="0" borderId="75" xfId="2" applyBorder="1" applyAlignment="1">
      <alignment horizontal="center" vertical="center"/>
    </xf>
    <xf numFmtId="0" fontId="22" fillId="0" borderId="87" xfId="2" applyBorder="1" applyAlignment="1">
      <alignment horizontal="center"/>
    </xf>
    <xf numFmtId="0" fontId="22" fillId="0" borderId="3" xfId="2" applyBorder="1" applyAlignment="1">
      <alignment horizontal="center"/>
    </xf>
    <xf numFmtId="0" fontId="22" fillId="0" borderId="0" xfId="2" applyNumberFormat="1" applyAlignment="1" applyProtection="1">
      <alignment horizontal="left" vertical="center"/>
      <protection locked="0" hidden="1"/>
    </xf>
    <xf numFmtId="0" fontId="22" fillId="0" borderId="0" xfId="2" applyAlignment="1" applyProtection="1">
      <alignment horizontal="left" vertical="center"/>
      <protection hidden="1"/>
    </xf>
    <xf numFmtId="0" fontId="22" fillId="0" borderId="29" xfId="2" applyBorder="1" applyAlignment="1" applyProtection="1">
      <alignment horizontal="center" vertical="center"/>
      <protection locked="0" hidden="1"/>
    </xf>
    <xf numFmtId="0" fontId="22" fillId="0" borderId="1" xfId="2" applyBorder="1" applyAlignment="1">
      <alignment horizontal="center" vertical="center" wrapText="1"/>
    </xf>
    <xf numFmtId="0" fontId="22" fillId="0" borderId="44" xfId="2" applyBorder="1" applyAlignment="1">
      <alignment horizontal="center" vertical="center"/>
    </xf>
    <xf numFmtId="0" fontId="22" fillId="0" borderId="3" xfId="2" applyBorder="1" applyAlignment="1">
      <alignment horizontal="center" vertical="center"/>
    </xf>
    <xf numFmtId="181" fontId="22" fillId="0" borderId="83" xfId="2" applyNumberFormat="1" applyBorder="1" applyAlignment="1">
      <alignment horizontal="center"/>
    </xf>
    <xf numFmtId="181" fontId="22" fillId="0" borderId="3" xfId="2" applyNumberFormat="1" applyBorder="1" applyAlignment="1">
      <alignment horizontal="center"/>
    </xf>
    <xf numFmtId="0" fontId="22" fillId="0" borderId="58" xfId="2" applyNumberFormat="1" applyBorder="1" applyAlignment="1">
      <alignment horizontal="center" vertical="center"/>
    </xf>
    <xf numFmtId="0" fontId="22" fillId="0" borderId="29" xfId="2" applyNumberFormat="1" applyBorder="1" applyAlignment="1">
      <alignment horizontal="center" vertical="center"/>
    </xf>
    <xf numFmtId="0" fontId="22" fillId="0" borderId="85" xfId="2" applyNumberFormat="1" applyBorder="1" applyAlignment="1">
      <alignment horizontal="center" vertical="center"/>
    </xf>
    <xf numFmtId="0" fontId="22" fillId="0" borderId="87" xfId="2" applyBorder="1" applyAlignment="1">
      <alignment horizontal="center" vertical="center"/>
    </xf>
    <xf numFmtId="0" fontId="28" fillId="0" borderId="0" xfId="2" applyFont="1" applyAlignment="1">
      <alignment horizontal="left" vertical="center"/>
    </xf>
    <xf numFmtId="0" fontId="29" fillId="0" borderId="0" xfId="2" applyFont="1" applyAlignment="1">
      <alignment horizontal="right"/>
    </xf>
    <xf numFmtId="0" fontId="22" fillId="0" borderId="44" xfId="2" applyBorder="1" applyAlignment="1" applyProtection="1">
      <alignment horizontal="center"/>
      <protection locked="0" hidden="1"/>
    </xf>
    <xf numFmtId="0" fontId="22" fillId="0" borderId="83" xfId="2" applyBorder="1" applyAlignment="1" applyProtection="1">
      <alignment horizontal="center"/>
      <protection locked="0" hidden="1"/>
    </xf>
    <xf numFmtId="0" fontId="22" fillId="0" borderId="58" xfId="2" applyBorder="1" applyAlignment="1" applyProtection="1">
      <alignment horizontal="center"/>
      <protection locked="0" hidden="1"/>
    </xf>
    <xf numFmtId="0" fontId="22" fillId="0" borderId="85" xfId="2" applyBorder="1" applyAlignment="1" applyProtection="1">
      <alignment horizontal="center"/>
      <protection locked="0" hidden="1"/>
    </xf>
    <xf numFmtId="180" fontId="22" fillId="0" borderId="58" xfId="2" applyNumberFormat="1" applyBorder="1" applyAlignment="1">
      <alignment horizontal="center" vertical="center"/>
    </xf>
    <xf numFmtId="180" fontId="22" fillId="0" borderId="29" xfId="2" applyNumberFormat="1" applyBorder="1" applyAlignment="1">
      <alignment horizontal="center" vertical="center"/>
    </xf>
    <xf numFmtId="180" fontId="22" fillId="0" borderId="85" xfId="2" applyNumberFormat="1" applyBorder="1" applyAlignment="1">
      <alignment horizontal="center" vertical="center"/>
    </xf>
    <xf numFmtId="0" fontId="27" fillId="0" borderId="44" xfId="2" applyFont="1" applyBorder="1" applyAlignment="1">
      <alignment horizontal="center" vertical="center" wrapText="1"/>
    </xf>
    <xf numFmtId="0" fontId="27" fillId="0" borderId="83" xfId="2" applyFont="1" applyBorder="1" applyAlignment="1">
      <alignment horizontal="center" vertical="center"/>
    </xf>
    <xf numFmtId="0" fontId="27" fillId="0" borderId="58" xfId="2" applyFont="1" applyBorder="1" applyAlignment="1">
      <alignment horizontal="center" vertical="center"/>
    </xf>
    <xf numFmtId="0" fontId="27" fillId="0" borderId="85" xfId="2" applyFont="1" applyBorder="1" applyAlignment="1">
      <alignment horizontal="center" vertical="center"/>
    </xf>
    <xf numFmtId="0" fontId="22" fillId="0" borderId="44" xfId="2" applyBorder="1" applyAlignment="1" applyProtection="1">
      <alignment horizontal="center" vertical="center"/>
      <protection hidden="1"/>
    </xf>
    <xf numFmtId="0" fontId="22" fillId="0" borderId="45" xfId="2" applyBorder="1" applyAlignment="1" applyProtection="1">
      <alignment horizontal="center" vertical="center"/>
      <protection hidden="1"/>
    </xf>
    <xf numFmtId="0" fontId="22" fillId="0" borderId="83" xfId="2" applyBorder="1" applyAlignment="1" applyProtection="1">
      <alignment horizontal="center" vertical="center"/>
      <protection hidden="1"/>
    </xf>
    <xf numFmtId="0" fontId="22" fillId="0" borderId="58" xfId="2" applyBorder="1" applyAlignment="1" applyProtection="1">
      <alignment horizontal="center" vertical="center"/>
      <protection hidden="1"/>
    </xf>
    <xf numFmtId="0" fontId="22" fillId="0" borderId="29" xfId="2" applyBorder="1" applyAlignment="1" applyProtection="1">
      <alignment horizontal="center" vertical="center"/>
      <protection hidden="1"/>
    </xf>
    <xf numFmtId="0" fontId="22" fillId="0" borderId="85" xfId="2" applyBorder="1" applyAlignment="1" applyProtection="1">
      <alignment horizontal="center" vertical="center"/>
      <protection hidden="1"/>
    </xf>
    <xf numFmtId="0" fontId="4" fillId="2" borderId="0" xfId="0" applyFont="1" applyFill="1" applyAlignment="1">
      <alignment horizontal="center" vertical="center"/>
    </xf>
    <xf numFmtId="0" fontId="4" fillId="4" borderId="0" xfId="0" applyFont="1" applyFill="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30" xfId="0" applyFont="1" applyFill="1" applyBorder="1" applyAlignment="1">
      <alignment horizontal="center" vertical="center"/>
    </xf>
  </cellXfs>
  <cellStyles count="6">
    <cellStyle name="ハイパーリンク" xfId="3" builtinId="8"/>
    <cellStyle name="通貨" xfId="1" builtinId="7"/>
    <cellStyle name="標準" xfId="0" builtinId="0"/>
    <cellStyle name="標準 2" xfId="2"/>
    <cellStyle name="標準 3" xfId="5"/>
    <cellStyle name="標準 9" xfId="4"/>
  </cellStyles>
  <dxfs count="0"/>
  <tableStyles count="0" defaultTableStyle="TableStyleMedium2" defaultPivotStyle="PivotStyleLight16"/>
  <colors>
    <mruColors>
      <color rgb="FFFF6699"/>
      <color rgb="FFFF33CC"/>
      <color rgb="FFFF7C8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9694;&#20195;&#31038;&#20250;/Downloads/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総括申込書"/>
      <sheetName val="男子名簿"/>
      <sheetName val="女子名簿"/>
      <sheetName val="学校名"/>
      <sheetName val="(後から入力)チームエントリー"/>
      <sheetName val="入力見本"/>
      <sheetName val="学校コード"/>
      <sheetName val="種目名"/>
      <sheetName val="管理者入力"/>
      <sheetName val="Sheet1"/>
      <sheetName val="Sheet2"/>
      <sheetName val="Sheet3"/>
      <sheetName val="県名"/>
      <sheetName val="学連登録"/>
    </sheetNames>
    <sheetDataSet>
      <sheetData sheetId="0"/>
      <sheetData sheetId="1"/>
      <sheetData sheetId="2"/>
      <sheetData sheetId="3"/>
      <sheetData sheetId="4">
        <row r="8">
          <cell r="C8" t="str">
            <v>愛知大学</v>
          </cell>
        </row>
        <row r="9">
          <cell r="C9" t="str">
            <v>愛知医科大学</v>
          </cell>
        </row>
        <row r="10">
          <cell r="C10" t="str">
            <v>愛知学院大学</v>
          </cell>
        </row>
        <row r="11">
          <cell r="C11" t="str">
            <v>愛知教育大学</v>
          </cell>
        </row>
        <row r="12">
          <cell r="C12" t="str">
            <v>愛知県立大学</v>
          </cell>
        </row>
        <row r="13">
          <cell r="C13" t="str">
            <v>愛知工業大学</v>
          </cell>
        </row>
        <row r="14">
          <cell r="C14" t="str">
            <v>愛知淑徳大学</v>
          </cell>
        </row>
        <row r="15">
          <cell r="C15" t="str">
            <v>愛知東邦大学</v>
          </cell>
        </row>
        <row r="16">
          <cell r="C16" t="str">
            <v>岐阜大学</v>
          </cell>
        </row>
        <row r="17">
          <cell r="C17" t="str">
            <v>岐阜経済大学</v>
          </cell>
        </row>
        <row r="18">
          <cell r="C18" t="str">
            <v>岐阜工業高等専門学校</v>
          </cell>
        </row>
        <row r="19">
          <cell r="C19" t="str">
            <v>岐阜聖徳学園大学</v>
          </cell>
        </row>
        <row r="20">
          <cell r="C20" t="str">
            <v>岐阜薬科大学</v>
          </cell>
        </row>
        <row r="21">
          <cell r="C21" t="str">
            <v>近畿大学工業高等専門学校</v>
          </cell>
        </row>
        <row r="22">
          <cell r="C22" t="str">
            <v>金城学院大学</v>
          </cell>
        </row>
        <row r="23">
          <cell r="C23" t="str">
            <v>皇學館大学</v>
          </cell>
        </row>
        <row r="24">
          <cell r="C24" t="str">
            <v>至学館大学</v>
          </cell>
        </row>
        <row r="25">
          <cell r="C25" t="str">
            <v>静岡大学</v>
          </cell>
        </row>
        <row r="26">
          <cell r="C26" t="str">
            <v>静岡県立大学</v>
          </cell>
        </row>
        <row r="27">
          <cell r="C27" t="str">
            <v>静岡産業大学</v>
          </cell>
        </row>
        <row r="28">
          <cell r="C28" t="str">
            <v>椙山女学園大学</v>
          </cell>
        </row>
        <row r="29">
          <cell r="C29" t="str">
            <v>鈴鹿工業高等専門学校</v>
          </cell>
        </row>
        <row r="30">
          <cell r="C30" t="str">
            <v>大同大学</v>
          </cell>
        </row>
        <row r="31">
          <cell r="C31" t="str">
            <v>中京大学</v>
          </cell>
        </row>
        <row r="32">
          <cell r="C32" t="str">
            <v>中京学院大学</v>
          </cell>
        </row>
        <row r="33">
          <cell r="C33" t="str">
            <v>中部大学</v>
          </cell>
        </row>
        <row r="34">
          <cell r="C34" t="str">
            <v>中部学院大学</v>
          </cell>
        </row>
        <row r="35">
          <cell r="C35" t="str">
            <v>東海学園大学</v>
          </cell>
        </row>
        <row r="36">
          <cell r="C36" t="str">
            <v>常葉大学</v>
          </cell>
        </row>
        <row r="37">
          <cell r="C37" t="str">
            <v>鳥羽商船高等専門学校</v>
          </cell>
        </row>
        <row r="38">
          <cell r="C38" t="str">
            <v>豊田工業高等専門学校</v>
          </cell>
        </row>
        <row r="39">
          <cell r="C39" t="str">
            <v>豊橋技術科学大学</v>
          </cell>
        </row>
        <row r="40">
          <cell r="C40" t="str">
            <v>名古屋大学</v>
          </cell>
        </row>
        <row r="41">
          <cell r="C41" t="str">
            <v>名古屋学院大学</v>
          </cell>
        </row>
        <row r="42">
          <cell r="C42" t="str">
            <v>名古屋工業大学</v>
          </cell>
        </row>
        <row r="43">
          <cell r="C43" t="str">
            <v>名古屋市立大学</v>
          </cell>
        </row>
        <row r="44">
          <cell r="C44" t="str">
            <v>南山大学</v>
          </cell>
        </row>
        <row r="45">
          <cell r="C45" t="str">
            <v>日本福祉大学</v>
          </cell>
        </row>
        <row r="46">
          <cell r="C46" t="str">
            <v>沼津工業高等専門学校</v>
          </cell>
        </row>
        <row r="47">
          <cell r="C47" t="str">
            <v>浜松医科大学</v>
          </cell>
        </row>
        <row r="48">
          <cell r="C48" t="str">
            <v>藤田保健衛生大学</v>
          </cell>
        </row>
        <row r="49">
          <cell r="C49" t="str">
            <v>三重大学</v>
          </cell>
        </row>
        <row r="50">
          <cell r="C50" t="str">
            <v>名城大学</v>
          </cell>
        </row>
        <row r="51">
          <cell r="C51" t="str">
            <v>東海大学東海</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grrkiroku@yahoo.co.jp"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E81"/>
  <sheetViews>
    <sheetView tabSelected="1" zoomScaleNormal="100" workbookViewId="0">
      <selection activeCell="D8" sqref="D8:I9"/>
    </sheetView>
  </sheetViews>
  <sheetFormatPr defaultRowHeight="13.5"/>
  <cols>
    <col min="1" max="2" width="9" style="1"/>
    <col min="3" max="3" width="13.125" style="1" customWidth="1"/>
    <col min="4" max="57" width="9" style="1"/>
  </cols>
  <sheetData>
    <row r="1" spans="1:10" s="1" customFormat="1">
      <c r="A1" s="178" t="str">
        <f>CONCATENATE('加盟校情報&amp;大会設定'!G5,'加盟校情報&amp;大会設定'!H5,'加盟校情報&amp;大会設定'!I5,'加盟校情報&amp;大会設定'!J5)&amp;"　申込"</f>
        <v>第36回全日本大学女子駅伝東海地区選考会　申込</v>
      </c>
      <c r="B1" s="178"/>
      <c r="C1" s="178"/>
      <c r="D1" s="178"/>
      <c r="E1" s="178"/>
      <c r="F1" s="178"/>
      <c r="G1" s="178"/>
      <c r="H1" s="178"/>
      <c r="I1" s="178"/>
      <c r="J1" s="178"/>
    </row>
    <row r="2" spans="1:10" s="1" customFormat="1">
      <c r="A2" s="178"/>
      <c r="B2" s="178"/>
      <c r="C2" s="178"/>
      <c r="D2" s="178"/>
      <c r="E2" s="178"/>
      <c r="F2" s="178"/>
      <c r="G2" s="178"/>
      <c r="H2" s="178"/>
      <c r="I2" s="178"/>
      <c r="J2" s="178"/>
    </row>
    <row r="3" spans="1:10" s="1" customFormat="1">
      <c r="A3" s="178"/>
      <c r="B3" s="178"/>
      <c r="C3" s="178"/>
      <c r="D3" s="178"/>
      <c r="E3" s="178"/>
      <c r="F3" s="178"/>
      <c r="G3" s="178"/>
      <c r="H3" s="178"/>
      <c r="I3" s="178"/>
      <c r="J3" s="178"/>
    </row>
    <row r="4" spans="1:10" s="1" customFormat="1">
      <c r="A4" s="178"/>
      <c r="B4" s="178"/>
      <c r="C4" s="178"/>
      <c r="D4" s="178"/>
      <c r="E4" s="178"/>
      <c r="F4" s="178"/>
      <c r="G4" s="178"/>
      <c r="H4" s="178"/>
      <c r="I4" s="178"/>
      <c r="J4" s="178"/>
    </row>
    <row r="5" spans="1:10" s="1" customFormat="1" ht="14.25" thickBot="1">
      <c r="A5" s="2"/>
      <c r="B5" s="2"/>
      <c r="C5" s="2"/>
      <c r="D5" s="2"/>
      <c r="E5" s="2"/>
      <c r="F5" s="2"/>
      <c r="G5" s="2"/>
      <c r="H5" s="2"/>
      <c r="I5" s="2"/>
      <c r="J5" s="2"/>
    </row>
    <row r="6" spans="1:10" s="1" customFormat="1" ht="24.95" customHeight="1">
      <c r="A6" s="2"/>
      <c r="B6" s="199" t="s">
        <v>0</v>
      </c>
      <c r="C6" s="200"/>
      <c r="D6" s="207" t="str">
        <f>IF(D8&gt;0,VLOOKUP(D8,'加盟校情報&amp;大会設定'!$A$3:$B$50,2,0),"")</f>
        <v/>
      </c>
      <c r="E6" s="208"/>
      <c r="F6" s="208"/>
      <c r="G6" s="208"/>
      <c r="H6" s="208"/>
      <c r="I6" s="209"/>
      <c r="J6" s="2"/>
    </row>
    <row r="7" spans="1:10" s="1" customFormat="1" ht="24.95" customHeight="1">
      <c r="A7" s="2"/>
      <c r="B7" s="195"/>
      <c r="C7" s="196"/>
      <c r="D7" s="210"/>
      <c r="E7" s="211"/>
      <c r="F7" s="211"/>
      <c r="G7" s="211"/>
      <c r="H7" s="211"/>
      <c r="I7" s="212"/>
      <c r="J7" s="2"/>
    </row>
    <row r="8" spans="1:10" s="1" customFormat="1" ht="24.95" customHeight="1">
      <c r="A8" s="2"/>
      <c r="B8" s="195" t="s">
        <v>1</v>
      </c>
      <c r="C8" s="196"/>
      <c r="D8" s="201"/>
      <c r="E8" s="202"/>
      <c r="F8" s="202"/>
      <c r="G8" s="202"/>
      <c r="H8" s="202"/>
      <c r="I8" s="203"/>
      <c r="J8" s="2"/>
    </row>
    <row r="9" spans="1:10" s="1" customFormat="1" ht="24.95" customHeight="1" thickBot="1">
      <c r="A9" s="2"/>
      <c r="B9" s="197"/>
      <c r="C9" s="198"/>
      <c r="D9" s="204"/>
      <c r="E9" s="205"/>
      <c r="F9" s="205"/>
      <c r="G9" s="205"/>
      <c r="H9" s="205"/>
      <c r="I9" s="206"/>
      <c r="J9" s="2"/>
    </row>
    <row r="10" spans="1:10" s="1" customFormat="1" ht="14.25" hidden="1" thickBot="1">
      <c r="A10" s="2"/>
      <c r="B10" s="180" t="s">
        <v>2</v>
      </c>
      <c r="C10" s="181"/>
      <c r="D10" s="182" t="str">
        <f>IF(D8&gt;0,VLOOKUP(D8,'加盟校情報&amp;大会設定'!A2:D94,3,0),"")</f>
        <v/>
      </c>
      <c r="E10" s="183"/>
      <c r="F10" s="183"/>
      <c r="G10" s="183"/>
      <c r="H10" s="183"/>
      <c r="I10" s="184"/>
      <c r="J10" s="2"/>
    </row>
    <row r="11" spans="1:10" s="1" customFormat="1" ht="14.25" hidden="1" thickBot="1">
      <c r="A11" s="2"/>
      <c r="B11" s="180" t="s">
        <v>3</v>
      </c>
      <c r="C11" s="181"/>
      <c r="D11" s="182" t="str">
        <f>IF(D8&gt;0,VLOOKUP(D8,'加盟校情報&amp;大会設定'!A2:D94,4,0),"")</f>
        <v/>
      </c>
      <c r="E11" s="183"/>
      <c r="F11" s="183"/>
      <c r="G11" s="183"/>
      <c r="H11" s="183"/>
      <c r="I11" s="184"/>
      <c r="J11" s="2"/>
    </row>
    <row r="12" spans="1:10" s="1" customFormat="1" ht="14.25" hidden="1" thickBot="1">
      <c r="A12" s="2"/>
      <c r="B12" s="180" t="s">
        <v>4</v>
      </c>
      <c r="C12" s="181"/>
      <c r="D12" s="182">
        <v>49</v>
      </c>
      <c r="E12" s="183"/>
      <c r="F12" s="183"/>
      <c r="G12" s="183"/>
      <c r="H12" s="183"/>
      <c r="I12" s="184"/>
      <c r="J12" s="2"/>
    </row>
    <row r="13" spans="1:10" s="1" customFormat="1">
      <c r="A13" s="2"/>
      <c r="B13" s="2"/>
      <c r="C13" s="2"/>
      <c r="D13" s="2"/>
      <c r="E13" s="2"/>
      <c r="F13" s="2"/>
      <c r="G13" s="2"/>
      <c r="H13" s="2"/>
      <c r="I13" s="2"/>
      <c r="J13" s="2"/>
    </row>
    <row r="14" spans="1:10" s="1" customFormat="1" ht="14.25" thickBot="1">
      <c r="A14" s="2"/>
      <c r="B14" s="2"/>
      <c r="C14" s="2"/>
      <c r="D14" s="2"/>
      <c r="E14" s="2"/>
      <c r="F14" s="2"/>
      <c r="G14" s="2"/>
      <c r="H14" s="2"/>
      <c r="I14" s="2"/>
      <c r="J14" s="2"/>
    </row>
    <row r="15" spans="1:10" s="1" customFormat="1" ht="20.100000000000001" customHeight="1">
      <c r="A15" s="2"/>
      <c r="B15" s="191" t="s">
        <v>5038</v>
      </c>
      <c r="C15" s="192"/>
      <c r="D15" s="185" t="str">
        <f>ASC(PHONETIC(D16))</f>
        <v/>
      </c>
      <c r="E15" s="185"/>
      <c r="F15" s="185"/>
      <c r="G15" s="185"/>
      <c r="H15" s="185"/>
      <c r="I15" s="189" t="s">
        <v>5</v>
      </c>
      <c r="J15" s="2"/>
    </row>
    <row r="16" spans="1:10" s="1" customFormat="1" ht="20.100000000000001" customHeight="1">
      <c r="A16" s="2"/>
      <c r="B16" s="186" t="s">
        <v>5037</v>
      </c>
      <c r="C16" s="187"/>
      <c r="D16" s="188"/>
      <c r="E16" s="188"/>
      <c r="F16" s="188"/>
      <c r="G16" s="188"/>
      <c r="H16" s="188"/>
      <c r="I16" s="190"/>
      <c r="J16" s="2"/>
    </row>
    <row r="17" spans="1:10" s="1" customFormat="1" ht="20.100000000000001" customHeight="1">
      <c r="A17" s="2"/>
      <c r="B17" s="186"/>
      <c r="C17" s="187"/>
      <c r="D17" s="188"/>
      <c r="E17" s="188"/>
      <c r="F17" s="188"/>
      <c r="G17" s="188"/>
      <c r="H17" s="188"/>
      <c r="I17" s="190"/>
      <c r="J17" s="2"/>
    </row>
    <row r="18" spans="1:10" s="1" customFormat="1" ht="20.100000000000001" customHeight="1">
      <c r="A18" s="2"/>
      <c r="B18" s="227" t="s">
        <v>8</v>
      </c>
      <c r="C18" s="228"/>
      <c r="D18" s="229"/>
      <c r="E18" s="229"/>
      <c r="F18" s="229"/>
      <c r="G18" s="229"/>
      <c r="H18" s="229"/>
      <c r="I18" s="230"/>
      <c r="J18" s="2"/>
    </row>
    <row r="19" spans="1:10" s="1" customFormat="1" ht="20.100000000000001" customHeight="1">
      <c r="A19" s="2"/>
      <c r="B19" s="186" t="s">
        <v>1165</v>
      </c>
      <c r="C19" s="187"/>
      <c r="D19" s="188" t="str">
        <f>ASC(PHONETIC(D20))</f>
        <v/>
      </c>
      <c r="E19" s="188"/>
      <c r="F19" s="188"/>
      <c r="G19" s="188"/>
      <c r="H19" s="188"/>
      <c r="I19" s="190" t="s">
        <v>5</v>
      </c>
      <c r="J19" s="2"/>
    </row>
    <row r="20" spans="1:10" s="1" customFormat="1" ht="20.100000000000001" customHeight="1">
      <c r="A20" s="2"/>
      <c r="B20" s="186" t="s">
        <v>6</v>
      </c>
      <c r="C20" s="187"/>
      <c r="D20" s="188"/>
      <c r="E20" s="188"/>
      <c r="F20" s="188"/>
      <c r="G20" s="188"/>
      <c r="H20" s="188"/>
      <c r="I20" s="190"/>
      <c r="J20" s="2"/>
    </row>
    <row r="21" spans="1:10" s="1" customFormat="1" ht="20.100000000000001" customHeight="1" thickBot="1">
      <c r="A21" s="2"/>
      <c r="B21" s="193"/>
      <c r="C21" s="194"/>
      <c r="D21" s="213"/>
      <c r="E21" s="213"/>
      <c r="F21" s="213"/>
      <c r="G21" s="213"/>
      <c r="H21" s="213"/>
      <c r="I21" s="214"/>
      <c r="J21" s="2"/>
    </row>
    <row r="22" spans="1:10" s="1" customFormat="1" ht="18.75">
      <c r="A22" s="2"/>
      <c r="B22" s="3"/>
      <c r="C22" s="3"/>
      <c r="D22" s="3"/>
      <c r="E22" s="3"/>
      <c r="F22" s="3"/>
      <c r="G22" s="3"/>
      <c r="H22" s="3"/>
      <c r="I22" s="3"/>
      <c r="J22" s="2"/>
    </row>
    <row r="23" spans="1:10" s="1" customFormat="1" ht="19.5" thickBot="1">
      <c r="A23" s="2"/>
      <c r="B23" s="4"/>
      <c r="C23" s="4"/>
      <c r="D23" s="4"/>
      <c r="E23" s="4"/>
      <c r="F23" s="4"/>
      <c r="G23" s="4"/>
      <c r="H23" s="4"/>
      <c r="I23" s="4"/>
      <c r="J23" s="2"/>
    </row>
    <row r="24" spans="1:10" s="1" customFormat="1" ht="20.100000000000001" customHeight="1">
      <c r="A24" s="2"/>
      <c r="B24" s="191" t="s">
        <v>5039</v>
      </c>
      <c r="C24" s="192"/>
      <c r="D24" s="185" t="str">
        <f>ASC(PHONETIC(D25))</f>
        <v/>
      </c>
      <c r="E24" s="185"/>
      <c r="F24" s="185"/>
      <c r="G24" s="185"/>
      <c r="H24" s="185"/>
      <c r="I24" s="216" t="s">
        <v>5</v>
      </c>
      <c r="J24" s="2"/>
    </row>
    <row r="25" spans="1:10" s="1" customFormat="1" ht="20.100000000000001" customHeight="1">
      <c r="A25" s="2"/>
      <c r="B25" s="186" t="s">
        <v>5040</v>
      </c>
      <c r="C25" s="187"/>
      <c r="D25" s="188"/>
      <c r="E25" s="188"/>
      <c r="F25" s="188"/>
      <c r="G25" s="188"/>
      <c r="H25" s="188"/>
      <c r="I25" s="217"/>
      <c r="J25" s="2"/>
    </row>
    <row r="26" spans="1:10" s="1" customFormat="1" ht="20.100000000000001" customHeight="1" thickBot="1">
      <c r="A26" s="2"/>
      <c r="B26" s="186"/>
      <c r="C26" s="187"/>
      <c r="D26" s="215"/>
      <c r="E26" s="215"/>
      <c r="F26" s="215"/>
      <c r="G26" s="215"/>
      <c r="H26" s="215"/>
      <c r="I26" s="217"/>
      <c r="J26" s="2"/>
    </row>
    <row r="27" spans="1:10" s="1" customFormat="1" ht="20.100000000000001" customHeight="1" thickTop="1">
      <c r="A27" s="2"/>
      <c r="B27" s="227" t="s">
        <v>7</v>
      </c>
      <c r="C27" s="228"/>
      <c r="D27" s="229"/>
      <c r="E27" s="229"/>
      <c r="F27" s="229"/>
      <c r="G27" s="229"/>
      <c r="H27" s="229"/>
      <c r="I27" s="230"/>
      <c r="J27" s="2"/>
    </row>
    <row r="28" spans="1:10" s="1" customFormat="1" ht="20.100000000000001" customHeight="1">
      <c r="A28" s="2"/>
      <c r="B28" s="186" t="s">
        <v>9</v>
      </c>
      <c r="C28" s="187"/>
      <c r="D28" s="229"/>
      <c r="E28" s="229"/>
      <c r="F28" s="229"/>
      <c r="G28" s="229"/>
      <c r="H28" s="229"/>
      <c r="I28" s="230"/>
      <c r="J28" s="2"/>
    </row>
    <row r="29" spans="1:10" s="1" customFormat="1" ht="20.100000000000001" customHeight="1">
      <c r="A29" s="2"/>
      <c r="B29" s="186" t="s">
        <v>10</v>
      </c>
      <c r="C29" s="187"/>
      <c r="D29" s="218"/>
      <c r="E29" s="219"/>
      <c r="F29" s="219"/>
      <c r="G29" s="219"/>
      <c r="H29" s="219"/>
      <c r="I29" s="220"/>
      <c r="J29" s="2"/>
    </row>
    <row r="30" spans="1:10" s="1" customFormat="1" ht="20.100000000000001" customHeight="1">
      <c r="A30" s="2"/>
      <c r="B30" s="186"/>
      <c r="C30" s="187"/>
      <c r="D30" s="221"/>
      <c r="E30" s="222"/>
      <c r="F30" s="222"/>
      <c r="G30" s="222"/>
      <c r="H30" s="222"/>
      <c r="I30" s="223"/>
      <c r="J30" s="2"/>
    </row>
    <row r="31" spans="1:10" s="1" customFormat="1" ht="20.100000000000001" customHeight="1">
      <c r="A31" s="2"/>
      <c r="B31" s="186"/>
      <c r="C31" s="187"/>
      <c r="D31" s="221"/>
      <c r="E31" s="222"/>
      <c r="F31" s="222"/>
      <c r="G31" s="222"/>
      <c r="H31" s="222"/>
      <c r="I31" s="223"/>
      <c r="J31" s="2"/>
    </row>
    <row r="32" spans="1:10" s="1" customFormat="1" ht="20.100000000000001" customHeight="1">
      <c r="A32" s="2"/>
      <c r="B32" s="186"/>
      <c r="C32" s="187"/>
      <c r="D32" s="221"/>
      <c r="E32" s="222"/>
      <c r="F32" s="222"/>
      <c r="G32" s="222"/>
      <c r="H32" s="222"/>
      <c r="I32" s="223"/>
      <c r="J32" s="2"/>
    </row>
    <row r="33" spans="1:10" s="1" customFormat="1" ht="20.100000000000001" customHeight="1" thickBot="1">
      <c r="A33" s="2"/>
      <c r="B33" s="193"/>
      <c r="C33" s="194"/>
      <c r="D33" s="224"/>
      <c r="E33" s="225"/>
      <c r="F33" s="225"/>
      <c r="G33" s="225"/>
      <c r="H33" s="225"/>
      <c r="I33" s="226"/>
      <c r="J33" s="2"/>
    </row>
    <row r="34" spans="1:10" s="21" customFormat="1" ht="20.100000000000001" customHeight="1">
      <c r="A34" s="2"/>
      <c r="B34" s="136"/>
      <c r="C34" s="136"/>
      <c r="D34" s="131"/>
      <c r="E34" s="131"/>
      <c r="F34" s="131"/>
      <c r="G34" s="131"/>
      <c r="H34" s="131"/>
      <c r="I34" s="131"/>
      <c r="J34" s="2"/>
    </row>
    <row r="35" spans="1:10" s="21" customFormat="1" ht="20.100000000000001" customHeight="1">
      <c r="A35" s="2"/>
      <c r="B35" s="234" t="s">
        <v>2860</v>
      </c>
      <c r="C35" s="234"/>
      <c r="D35" s="234"/>
      <c r="E35" s="234"/>
      <c r="F35" s="234"/>
      <c r="G35" s="234"/>
      <c r="H35" s="234"/>
      <c r="I35" s="234"/>
      <c r="J35" s="2"/>
    </row>
    <row r="36" spans="1:10" s="21" customFormat="1" ht="20.100000000000001" customHeight="1">
      <c r="A36" s="2"/>
      <c r="B36" s="136"/>
      <c r="C36" s="136"/>
      <c r="D36" s="236" t="s">
        <v>2839</v>
      </c>
      <c r="E36" s="236"/>
      <c r="F36" s="235" t="str">
        <f>IF(D25&gt;0,D25,"")</f>
        <v/>
      </c>
      <c r="G36" s="235"/>
      <c r="H36" s="235"/>
      <c r="I36" s="137" t="s">
        <v>2840</v>
      </c>
      <c r="J36" s="2"/>
    </row>
    <row r="37" spans="1:10" s="21" customFormat="1" ht="20.100000000000001" customHeight="1">
      <c r="A37" s="2"/>
      <c r="B37" s="136"/>
      <c r="C37" s="136"/>
      <c r="D37" s="131"/>
      <c r="E37" s="131"/>
      <c r="F37" s="131"/>
      <c r="G37" s="131"/>
      <c r="H37" s="131"/>
      <c r="I37" s="131"/>
      <c r="J37" s="2"/>
    </row>
    <row r="38" spans="1:10" s="1" customFormat="1">
      <c r="A38" s="2"/>
      <c r="B38" s="2"/>
      <c r="C38" s="2"/>
      <c r="D38" s="2"/>
      <c r="E38" s="2"/>
      <c r="F38" s="2"/>
      <c r="G38" s="2"/>
      <c r="H38" s="2"/>
      <c r="I38" s="2"/>
      <c r="J38" s="2"/>
    </row>
    <row r="39" spans="1:10" s="1" customFormat="1" ht="17.25">
      <c r="A39" s="2"/>
      <c r="B39" s="132" t="s">
        <v>2827</v>
      </c>
      <c r="C39" s="2"/>
      <c r="D39" s="2"/>
      <c r="E39" s="2"/>
      <c r="F39" s="132" t="s">
        <v>2829</v>
      </c>
      <c r="H39" s="2"/>
      <c r="I39" s="2"/>
      <c r="J39" s="2"/>
    </row>
    <row r="40" spans="1:10" s="1" customFormat="1" ht="14.25">
      <c r="A40" s="2"/>
      <c r="B40" s="179" t="s">
        <v>2828</v>
      </c>
      <c r="C40" s="179"/>
      <c r="D40" s="2"/>
      <c r="E40" s="2"/>
      <c r="F40" s="133" t="s">
        <v>2830</v>
      </c>
      <c r="H40" s="2"/>
      <c r="I40" s="2"/>
      <c r="J40" s="2"/>
    </row>
    <row r="41" spans="1:10" s="1" customFormat="1" ht="14.25">
      <c r="A41" s="2"/>
      <c r="B41" s="233" t="s">
        <v>6300</v>
      </c>
      <c r="C41" s="233"/>
      <c r="D41" s="2"/>
      <c r="E41" s="2"/>
      <c r="F41" s="133" t="s">
        <v>2832</v>
      </c>
      <c r="H41" s="2"/>
      <c r="I41" s="2"/>
      <c r="J41" s="2"/>
    </row>
    <row r="42" spans="1:10" s="1" customFormat="1" ht="14.25">
      <c r="A42" s="2"/>
      <c r="B42" s="231" t="s">
        <v>5034</v>
      </c>
      <c r="C42" s="231"/>
      <c r="D42" s="2"/>
      <c r="E42" s="2"/>
      <c r="F42" s="133" t="s">
        <v>2831</v>
      </c>
      <c r="H42" s="2"/>
      <c r="I42" s="2"/>
      <c r="J42" s="2"/>
    </row>
    <row r="43" spans="1:10" s="1" customFormat="1" ht="14.25">
      <c r="A43" s="2"/>
      <c r="B43" s="232" t="s">
        <v>5035</v>
      </c>
      <c r="C43" s="232"/>
      <c r="D43" s="2"/>
      <c r="E43" s="2"/>
      <c r="F43" s="133" t="s">
        <v>6302</v>
      </c>
      <c r="H43" s="2"/>
      <c r="I43" s="2"/>
      <c r="J43" s="2"/>
    </row>
    <row r="44" spans="1:10" s="1" customFormat="1" ht="14.25">
      <c r="A44" s="2"/>
      <c r="B44" s="133"/>
      <c r="C44" s="2"/>
      <c r="D44" s="2"/>
      <c r="E44" s="2"/>
      <c r="F44" s="133"/>
      <c r="I44" s="154"/>
      <c r="J44" s="2"/>
    </row>
    <row r="45" spans="1:10" s="1" customFormat="1" ht="14.25">
      <c r="A45" s="2"/>
      <c r="B45" s="133"/>
      <c r="C45" s="2"/>
      <c r="D45" s="2"/>
      <c r="E45" s="2"/>
      <c r="F45" s="2"/>
      <c r="G45" s="2"/>
      <c r="H45" s="2"/>
      <c r="I45" s="2"/>
      <c r="J45" s="2"/>
    </row>
    <row r="46" spans="1:10" s="1" customFormat="1" ht="17.25">
      <c r="A46" s="2"/>
      <c r="B46" s="2"/>
      <c r="C46" s="2"/>
      <c r="D46" s="2"/>
      <c r="E46" s="2"/>
      <c r="F46" s="132" t="s">
        <v>2833</v>
      </c>
      <c r="G46" s="2"/>
      <c r="H46" s="2"/>
      <c r="I46" s="2"/>
      <c r="J46" s="2"/>
    </row>
    <row r="47" spans="1:10" s="1" customFormat="1" ht="14.25">
      <c r="A47" s="2"/>
      <c r="B47" s="2"/>
      <c r="C47" s="2"/>
      <c r="D47" s="2"/>
      <c r="E47" s="2"/>
      <c r="F47" s="134" t="s">
        <v>2834</v>
      </c>
      <c r="G47" s="2"/>
      <c r="H47" s="2"/>
      <c r="I47" s="2"/>
      <c r="J47" s="2"/>
    </row>
    <row r="48" spans="1:10" s="1" customFormat="1">
      <c r="A48" s="2"/>
      <c r="B48" s="2"/>
      <c r="C48" s="2"/>
      <c r="D48" s="2"/>
      <c r="E48" s="2"/>
      <c r="F48" s="2"/>
      <c r="G48" s="2"/>
      <c r="H48" s="2"/>
      <c r="I48" s="2"/>
      <c r="J48" s="2"/>
    </row>
    <row r="49" spans="1:10" s="1" customFormat="1">
      <c r="A49" s="2"/>
      <c r="B49" s="2"/>
      <c r="C49" s="2"/>
      <c r="D49" s="2"/>
      <c r="E49" s="2"/>
      <c r="F49" s="2"/>
      <c r="G49" s="2"/>
      <c r="H49" s="2"/>
      <c r="I49" s="2"/>
      <c r="J49" s="2"/>
    </row>
    <row r="50" spans="1:10" s="1" customFormat="1">
      <c r="A50" s="2"/>
      <c r="B50" s="2"/>
      <c r="C50" s="2"/>
      <c r="D50" s="2"/>
      <c r="E50" s="2"/>
      <c r="F50" s="2"/>
      <c r="G50" s="2"/>
      <c r="H50" s="2"/>
      <c r="I50" s="2"/>
      <c r="J50" s="2"/>
    </row>
    <row r="51" spans="1:10" s="1" customFormat="1">
      <c r="A51" s="2"/>
      <c r="B51" s="2"/>
      <c r="C51" s="2"/>
      <c r="D51" s="2"/>
      <c r="E51" s="2"/>
      <c r="F51" s="2"/>
      <c r="G51" s="2"/>
      <c r="H51" s="2"/>
      <c r="I51" s="2"/>
      <c r="J51" s="2"/>
    </row>
    <row r="52" spans="1:10" s="1" customFormat="1">
      <c r="A52" s="2"/>
      <c r="B52" s="2"/>
      <c r="C52" s="2"/>
      <c r="D52" s="2"/>
      <c r="E52" s="2"/>
      <c r="F52" s="2"/>
      <c r="G52" s="2"/>
      <c r="H52" s="2"/>
      <c r="I52" s="2"/>
      <c r="J52" s="2"/>
    </row>
    <row r="53" spans="1:10" s="1" customFormat="1">
      <c r="A53" s="2"/>
      <c r="B53" s="2"/>
      <c r="C53" s="2"/>
      <c r="D53" s="2"/>
      <c r="E53" s="2"/>
      <c r="F53" s="2"/>
      <c r="G53" s="2"/>
      <c r="H53" s="2"/>
      <c r="I53" s="2"/>
      <c r="J53" s="2"/>
    </row>
    <row r="54" spans="1:10" s="1" customFormat="1">
      <c r="A54" s="2"/>
      <c r="B54" s="2"/>
      <c r="C54" s="2"/>
      <c r="D54" s="2"/>
      <c r="E54" s="2"/>
      <c r="F54" s="2"/>
      <c r="G54" s="2"/>
      <c r="H54" s="2"/>
      <c r="I54" s="2"/>
      <c r="J54" s="2"/>
    </row>
    <row r="55" spans="1:10" s="1" customFormat="1">
      <c r="A55" s="2"/>
      <c r="B55" s="2"/>
      <c r="C55" s="2"/>
      <c r="D55" s="2"/>
      <c r="E55" s="2"/>
      <c r="F55" s="2"/>
      <c r="G55" s="2"/>
      <c r="H55" s="2"/>
      <c r="I55" s="2"/>
      <c r="J55" s="2"/>
    </row>
    <row r="56" spans="1:10" s="1" customFormat="1">
      <c r="A56" s="2"/>
      <c r="B56" s="2"/>
      <c r="C56" s="2"/>
      <c r="D56" s="2"/>
      <c r="E56" s="2"/>
      <c r="F56" s="2"/>
      <c r="G56" s="2"/>
      <c r="H56" s="2"/>
      <c r="I56" s="2"/>
      <c r="J56" s="2"/>
    </row>
    <row r="57" spans="1:10" s="1" customFormat="1">
      <c r="A57" s="2"/>
      <c r="B57" s="2"/>
      <c r="C57" s="2"/>
      <c r="D57" s="2"/>
      <c r="E57" s="2"/>
      <c r="F57" s="2"/>
      <c r="G57" s="2"/>
      <c r="H57" s="2"/>
      <c r="I57" s="2"/>
      <c r="J57" s="2"/>
    </row>
    <row r="58" spans="1:10" s="1" customFormat="1">
      <c r="F58" s="2"/>
    </row>
    <row r="59" spans="1:10" s="1" customFormat="1"/>
    <row r="60" spans="1:10" s="1" customFormat="1"/>
    <row r="61" spans="1:10" s="1" customFormat="1"/>
    <row r="62" spans="1:10" s="1" customFormat="1"/>
    <row r="63" spans="1:10" s="1" customFormat="1"/>
    <row r="64" spans="1:10"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sheetData>
  <sheetProtection algorithmName="SHA-512" hashValue="emLK48MAm7dukN3QS8jNkUKBnChw30sg1UxcTI95W046/a1/13tYFutupUe/9YuHKjlnnfaTrQAzziOL440yAA==" saltValue="a31DkyileensY/zxnRW9FQ==" spinCount="100000" sheet="1" objects="1" scenarios="1"/>
  <mergeCells count="41">
    <mergeCell ref="B42:C42"/>
    <mergeCell ref="B43:C43"/>
    <mergeCell ref="B41:C41"/>
    <mergeCell ref="B35:I35"/>
    <mergeCell ref="F36:H36"/>
    <mergeCell ref="D36:E36"/>
    <mergeCell ref="D25:H26"/>
    <mergeCell ref="I24:I26"/>
    <mergeCell ref="D29:I33"/>
    <mergeCell ref="B29:C33"/>
    <mergeCell ref="B18:C18"/>
    <mergeCell ref="B27:C27"/>
    <mergeCell ref="D18:I18"/>
    <mergeCell ref="D27:I27"/>
    <mergeCell ref="B28:C28"/>
    <mergeCell ref="D28:I28"/>
    <mergeCell ref="B24:C24"/>
    <mergeCell ref="B25:C26"/>
    <mergeCell ref="D24:H24"/>
    <mergeCell ref="B8:C9"/>
    <mergeCell ref="B6:C7"/>
    <mergeCell ref="D8:I9"/>
    <mergeCell ref="D6:I7"/>
    <mergeCell ref="D20:H21"/>
    <mergeCell ref="I19:I21"/>
    <mergeCell ref="A1:J4"/>
    <mergeCell ref="B40:C40"/>
    <mergeCell ref="B10:C10"/>
    <mergeCell ref="D10:I10"/>
    <mergeCell ref="B11:C11"/>
    <mergeCell ref="D11:I11"/>
    <mergeCell ref="B12:C12"/>
    <mergeCell ref="D12:I12"/>
    <mergeCell ref="D15:H15"/>
    <mergeCell ref="B16:C17"/>
    <mergeCell ref="D16:H17"/>
    <mergeCell ref="I15:I17"/>
    <mergeCell ref="B15:C15"/>
    <mergeCell ref="B19:C19"/>
    <mergeCell ref="D19:H19"/>
    <mergeCell ref="B20:C21"/>
  </mergeCells>
  <phoneticPr fontId="1"/>
  <dataValidations count="2">
    <dataValidation imeMode="halfKatakana" allowBlank="1" showInputMessage="1" showErrorMessage="1" sqref="D15:H15 D19:H19 D24:H24"/>
    <dataValidation imeMode="halfAlpha" allowBlank="1" showInputMessage="1" showErrorMessage="1" sqref="D27:I27 D18:I18"/>
  </dataValidations>
  <hyperlinks>
    <hyperlink ref="F47" r:id="rId1"/>
  </hyperlinks>
  <pageMargins left="0.7" right="0.7" top="0.75" bottom="0.75" header="0.3" footer="0.3"/>
  <pageSetup paperSize="9" scale="95" fitToHeight="0" orientation="portrait" horizontalDpi="4294967293" verticalDpi="1200"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'加盟校情報&amp;大会設定'!$A$3:$A$47</xm:f>
          </x14:formula1>
          <xm:sqref>D8:I9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57"/>
  <sheetViews>
    <sheetView zoomScale="93" zoomScaleNormal="93" workbookViewId="0">
      <selection activeCell="J26" sqref="J26"/>
    </sheetView>
  </sheetViews>
  <sheetFormatPr defaultRowHeight="13.5"/>
  <cols>
    <col min="1" max="1" width="7.375" style="21" bestFit="1" customWidth="1"/>
    <col min="2" max="2" width="10.5" style="25" bestFit="1" customWidth="1"/>
    <col min="3" max="3" width="16.125" style="25" bestFit="1" customWidth="1"/>
    <col min="4" max="4" width="10.5" style="25" bestFit="1" customWidth="1"/>
    <col min="5" max="5" width="3.5" style="25" bestFit="1" customWidth="1"/>
    <col min="6" max="6" width="13.875" style="25" bestFit="1" customWidth="1"/>
    <col min="7" max="7" width="7.5" style="25" bestFit="1" customWidth="1"/>
    <col min="8" max="9" width="5.5" style="25" bestFit="1" customWidth="1"/>
    <col min="10" max="10" width="9" style="25"/>
    <col min="11" max="11" width="15" style="25" bestFit="1" customWidth="1"/>
    <col min="12" max="12" width="9" style="25"/>
    <col min="13" max="13" width="15" style="25" bestFit="1" customWidth="1"/>
    <col min="14" max="14" width="9" style="25"/>
    <col min="15" max="15" width="15" style="25" bestFit="1" customWidth="1"/>
  </cols>
  <sheetData>
    <row r="1" spans="1:15">
      <c r="A1" s="21" t="s">
        <v>1231</v>
      </c>
      <c r="B1" s="41" t="s">
        <v>42</v>
      </c>
      <c r="C1" s="41" t="s">
        <v>995</v>
      </c>
      <c r="D1" s="41" t="s">
        <v>996</v>
      </c>
      <c r="E1" s="41" t="s">
        <v>997</v>
      </c>
      <c r="F1" s="41" t="s">
        <v>998</v>
      </c>
      <c r="G1" s="41" t="s">
        <v>999</v>
      </c>
      <c r="H1" s="41" t="s">
        <v>4</v>
      </c>
      <c r="I1" s="41" t="s">
        <v>1000</v>
      </c>
      <c r="J1" s="41" t="s">
        <v>1001</v>
      </c>
      <c r="K1" s="41" t="s">
        <v>1002</v>
      </c>
      <c r="L1" s="41" t="s">
        <v>1003</v>
      </c>
      <c r="M1" s="41" t="s">
        <v>1004</v>
      </c>
      <c r="N1" s="41" t="s">
        <v>1005</v>
      </c>
      <c r="O1" s="41"/>
    </row>
    <row r="2" spans="1:15">
      <c r="A2" s="21">
        <v>1</v>
      </c>
      <c r="B2" s="25" t="str">
        <f>'様式Ⅰ(男子)'!H14</f>
        <v/>
      </c>
      <c r="C2" s="25" t="str">
        <f>CONCATENATE('様式Ⅰ(男子)'!D14," (",'様式Ⅰ(男子)'!F14,")")</f>
        <v xml:space="preserve"> ()</v>
      </c>
      <c r="D2" s="25" t="str">
        <f>'様式Ⅰ(男子)'!E14</f>
        <v/>
      </c>
      <c r="E2" s="25">
        <v>1</v>
      </c>
      <c r="F2" s="25">
        <f>基本情報登録!$D$8</f>
        <v>0</v>
      </c>
      <c r="G2" s="25" t="str">
        <f>基本情報登録!$D$10</f>
        <v/>
      </c>
      <c r="H2" s="25" t="e">
        <f>'様式Ⅰ(男子)'!G14</f>
        <v>#N/A</v>
      </c>
      <c r="I2" s="25">
        <f>'様式Ⅰ(男子)'!C14</f>
        <v>0</v>
      </c>
      <c r="J2" s="25" t="str">
        <f>'様式Ⅰ(男子)'!J14</f>
        <v/>
      </c>
      <c r="K2" s="25" t="e">
        <f>'様式Ⅰ(男子)'!N14</f>
        <v>#N/A</v>
      </c>
      <c r="L2" s="25">
        <f>'様式Ⅰ(男子)'!J15</f>
        <v>0</v>
      </c>
      <c r="M2" s="25" t="str">
        <f>'様式Ⅰ(男子)'!N15</f>
        <v/>
      </c>
      <c r="N2" s="25">
        <f>'様式Ⅰ(男子)'!J16</f>
        <v>0</v>
      </c>
      <c r="O2" s="25" t="str">
        <f>'様式Ⅰ(男子)'!N16</f>
        <v/>
      </c>
    </row>
    <row r="3" spans="1:15">
      <c r="A3" s="21">
        <v>2</v>
      </c>
      <c r="B3" s="25" t="str">
        <f>'様式Ⅰ(男子)'!H17</f>
        <v/>
      </c>
      <c r="C3" s="25" t="str">
        <f>CONCATENATE('様式Ⅰ(男子)'!D17," (",'様式Ⅰ(男子)'!F17,")")</f>
        <v xml:space="preserve"> ()</v>
      </c>
      <c r="D3" s="25" t="str">
        <f>'様式Ⅰ(男子)'!E17</f>
        <v/>
      </c>
      <c r="E3" s="25">
        <v>1</v>
      </c>
      <c r="F3" s="25">
        <f>基本情報登録!$D$8</f>
        <v>0</v>
      </c>
      <c r="G3" s="25" t="str">
        <f>基本情報登録!$D$10</f>
        <v/>
      </c>
      <c r="H3" s="25" t="e">
        <f>'様式Ⅰ(男子)'!G17</f>
        <v>#N/A</v>
      </c>
      <c r="I3" s="25">
        <f>'様式Ⅰ(男子)'!C17</f>
        <v>0</v>
      </c>
      <c r="J3" s="25" t="str">
        <f>'様式Ⅰ(男子)'!J17</f>
        <v/>
      </c>
      <c r="K3" s="25" t="e">
        <f>'様式Ⅰ(男子)'!N17</f>
        <v>#N/A</v>
      </c>
      <c r="L3" s="25">
        <f>'様式Ⅰ(男子)'!J18</f>
        <v>0</v>
      </c>
      <c r="M3" s="25" t="str">
        <f>'様式Ⅰ(男子)'!N18</f>
        <v/>
      </c>
      <c r="N3" s="25">
        <f>'様式Ⅰ(男子)'!J19</f>
        <v>0</v>
      </c>
      <c r="O3" s="25" t="str">
        <f>'様式Ⅰ(男子)'!N19</f>
        <v/>
      </c>
    </row>
    <row r="4" spans="1:15">
      <c r="A4" s="21">
        <v>3</v>
      </c>
      <c r="B4" s="25" t="str">
        <f>'様式Ⅰ(男子)'!H20</f>
        <v/>
      </c>
      <c r="C4" s="25" t="str">
        <f>CONCATENATE('様式Ⅰ(男子)'!D20," (",'様式Ⅰ(男子)'!F20,")")</f>
        <v xml:space="preserve"> ()</v>
      </c>
      <c r="D4" s="25" t="str">
        <f>'様式Ⅰ(男子)'!E20</f>
        <v/>
      </c>
      <c r="E4" s="25">
        <v>1</v>
      </c>
      <c r="F4" s="25">
        <f>基本情報登録!$D$8</f>
        <v>0</v>
      </c>
      <c r="G4" s="25" t="str">
        <f>基本情報登録!$D$10</f>
        <v/>
      </c>
      <c r="H4" s="25" t="e">
        <f>'様式Ⅰ(男子)'!G20</f>
        <v>#N/A</v>
      </c>
      <c r="I4" s="25">
        <f>'様式Ⅰ(男子)'!C20</f>
        <v>0</v>
      </c>
      <c r="J4" s="25" t="str">
        <f>'様式Ⅰ(男子)'!J20</f>
        <v/>
      </c>
      <c r="K4" s="25" t="e">
        <f>'様式Ⅰ(男子)'!N20</f>
        <v>#N/A</v>
      </c>
      <c r="L4" s="25">
        <f>'様式Ⅰ(男子)'!J21</f>
        <v>0</v>
      </c>
      <c r="M4" s="25" t="str">
        <f>'様式Ⅰ(男子)'!N21</f>
        <v/>
      </c>
      <c r="N4" s="25">
        <f>'様式Ⅰ(男子)'!J22</f>
        <v>0</v>
      </c>
      <c r="O4" s="25" t="str">
        <f>'様式Ⅰ(男子)'!N22</f>
        <v/>
      </c>
    </row>
    <row r="5" spans="1:15">
      <c r="A5" s="21">
        <v>4</v>
      </c>
      <c r="B5" s="25" t="str">
        <f>'様式Ⅰ(男子)'!H23</f>
        <v/>
      </c>
      <c r="C5" s="25" t="str">
        <f>CONCATENATE('様式Ⅰ(男子)'!D23," (",'様式Ⅰ(男子)'!F23,")")</f>
        <v xml:space="preserve"> ()</v>
      </c>
      <c r="D5" s="25" t="str">
        <f>'様式Ⅰ(男子)'!E23</f>
        <v/>
      </c>
      <c r="E5" s="25">
        <v>1</v>
      </c>
      <c r="F5" s="25">
        <f>基本情報登録!$D$8</f>
        <v>0</v>
      </c>
      <c r="G5" s="25" t="str">
        <f>基本情報登録!$D$10</f>
        <v/>
      </c>
      <c r="H5" s="25" t="e">
        <f>'様式Ⅰ(男子)'!G23</f>
        <v>#N/A</v>
      </c>
      <c r="I5" s="25">
        <f>'様式Ⅰ(男子)'!C23</f>
        <v>0</v>
      </c>
      <c r="J5" s="25" t="str">
        <f>'様式Ⅰ(男子)'!J23</f>
        <v/>
      </c>
      <c r="K5" s="25" t="e">
        <f>'様式Ⅰ(男子)'!N23</f>
        <v>#N/A</v>
      </c>
      <c r="L5" s="25">
        <f>'様式Ⅰ(男子)'!J24</f>
        <v>0</v>
      </c>
      <c r="M5" s="25" t="str">
        <f>'様式Ⅰ(男子)'!N24</f>
        <v/>
      </c>
      <c r="N5" s="25">
        <f>'様式Ⅰ(男子)'!J25</f>
        <v>0</v>
      </c>
      <c r="O5" s="25" t="str">
        <f>'様式Ⅰ(男子)'!N25</f>
        <v/>
      </c>
    </row>
    <row r="6" spans="1:15">
      <c r="A6" s="21">
        <v>5</v>
      </c>
      <c r="B6" s="25" t="str">
        <f>'様式Ⅰ(男子)'!H26</f>
        <v/>
      </c>
      <c r="C6" s="25" t="str">
        <f>CONCATENATE('様式Ⅰ(男子)'!D26," (",'様式Ⅰ(男子)'!F26,")")</f>
        <v xml:space="preserve"> ()</v>
      </c>
      <c r="D6" s="25" t="str">
        <f>'様式Ⅰ(男子)'!E26</f>
        <v/>
      </c>
      <c r="E6" s="25">
        <v>1</v>
      </c>
      <c r="F6" s="25">
        <f>基本情報登録!$D$8</f>
        <v>0</v>
      </c>
      <c r="G6" s="25" t="str">
        <f>基本情報登録!$D$10</f>
        <v/>
      </c>
      <c r="H6" s="25" t="e">
        <f>'様式Ⅰ(男子)'!G26</f>
        <v>#N/A</v>
      </c>
      <c r="I6" s="25">
        <f>'様式Ⅰ(男子)'!C26</f>
        <v>0</v>
      </c>
      <c r="J6" s="25" t="str">
        <f>'様式Ⅰ(男子)'!J26</f>
        <v/>
      </c>
      <c r="K6" s="25" t="e">
        <f>'様式Ⅰ(男子)'!N26</f>
        <v>#N/A</v>
      </c>
      <c r="L6" s="25">
        <f>'様式Ⅰ(男子)'!J27</f>
        <v>0</v>
      </c>
      <c r="M6" s="25" t="str">
        <f>'様式Ⅰ(男子)'!N27</f>
        <v/>
      </c>
      <c r="N6" s="25">
        <f>'様式Ⅰ(男子)'!J28</f>
        <v>0</v>
      </c>
      <c r="O6" s="25" t="str">
        <f>'様式Ⅰ(男子)'!N28</f>
        <v/>
      </c>
    </row>
    <row r="7" spans="1:15">
      <c r="A7" s="21">
        <v>6</v>
      </c>
      <c r="B7" s="25" t="str">
        <f>'様式Ⅰ(男子)'!H29</f>
        <v/>
      </c>
      <c r="C7" s="25" t="str">
        <f>CONCATENATE('様式Ⅰ(男子)'!D29," (",'様式Ⅰ(男子)'!F29,")")</f>
        <v xml:space="preserve"> ()</v>
      </c>
      <c r="D7" s="25" t="str">
        <f>'様式Ⅰ(男子)'!E29</f>
        <v/>
      </c>
      <c r="E7" s="25">
        <v>1</v>
      </c>
      <c r="F7" s="25">
        <f>基本情報登録!$D$8</f>
        <v>0</v>
      </c>
      <c r="G7" s="25" t="str">
        <f>基本情報登録!$D$10</f>
        <v/>
      </c>
      <c r="H7" s="25" t="e">
        <f>'様式Ⅰ(男子)'!G29</f>
        <v>#N/A</v>
      </c>
      <c r="I7" s="25">
        <f>'様式Ⅰ(男子)'!C29</f>
        <v>0</v>
      </c>
      <c r="J7" s="25" t="str">
        <f>'様式Ⅰ(男子)'!J29</f>
        <v/>
      </c>
      <c r="K7" s="25" t="e">
        <f>'様式Ⅰ(男子)'!N29</f>
        <v>#N/A</v>
      </c>
      <c r="L7" s="25">
        <f>'様式Ⅰ(男子)'!J30</f>
        <v>0</v>
      </c>
      <c r="M7" s="25" t="str">
        <f>'様式Ⅰ(男子)'!N30</f>
        <v/>
      </c>
      <c r="N7" s="25">
        <f>'様式Ⅰ(男子)'!J31</f>
        <v>0</v>
      </c>
      <c r="O7" s="25" t="str">
        <f>'様式Ⅰ(男子)'!N31</f>
        <v/>
      </c>
    </row>
    <row r="8" spans="1:15">
      <c r="A8" s="21">
        <v>7</v>
      </c>
      <c r="B8" s="25" t="str">
        <f>'様式Ⅰ(男子)'!H32</f>
        <v/>
      </c>
      <c r="C8" s="25" t="str">
        <f>CONCATENATE('様式Ⅰ(男子)'!D32," (",'様式Ⅰ(男子)'!F32,")")</f>
        <v xml:space="preserve"> ()</v>
      </c>
      <c r="D8" s="25" t="str">
        <f>'様式Ⅰ(男子)'!E32</f>
        <v/>
      </c>
      <c r="E8" s="25">
        <v>1</v>
      </c>
      <c r="F8" s="25">
        <f>基本情報登録!$D$8</f>
        <v>0</v>
      </c>
      <c r="G8" s="25" t="str">
        <f>基本情報登録!$D$10</f>
        <v/>
      </c>
      <c r="H8" s="25" t="e">
        <f>'様式Ⅰ(男子)'!G32</f>
        <v>#N/A</v>
      </c>
      <c r="I8" s="25">
        <f>'様式Ⅰ(男子)'!C32</f>
        <v>0</v>
      </c>
      <c r="J8" s="25" t="str">
        <f>'様式Ⅰ(男子)'!J32</f>
        <v/>
      </c>
      <c r="K8" s="25" t="e">
        <f>'様式Ⅰ(男子)'!N32</f>
        <v>#N/A</v>
      </c>
      <c r="L8" s="25">
        <f>'様式Ⅰ(男子)'!J33</f>
        <v>0</v>
      </c>
      <c r="M8" s="25" t="str">
        <f>'様式Ⅰ(男子)'!N33</f>
        <v/>
      </c>
      <c r="N8" s="25">
        <f>'様式Ⅰ(男子)'!J34</f>
        <v>0</v>
      </c>
      <c r="O8" s="25" t="str">
        <f>'様式Ⅰ(男子)'!N34</f>
        <v/>
      </c>
    </row>
    <row r="9" spans="1:15">
      <c r="A9" s="21">
        <v>8</v>
      </c>
      <c r="B9" s="25" t="str">
        <f>'様式Ⅰ(男子)'!H35</f>
        <v/>
      </c>
      <c r="C9" s="25" t="str">
        <f>CONCATENATE('様式Ⅰ(男子)'!D35," (",'様式Ⅰ(男子)'!F35,")")</f>
        <v xml:space="preserve"> ()</v>
      </c>
      <c r="D9" s="25" t="str">
        <f>'様式Ⅰ(男子)'!E35</f>
        <v/>
      </c>
      <c r="E9" s="25">
        <v>1</v>
      </c>
      <c r="F9" s="25">
        <f>基本情報登録!$D$8</f>
        <v>0</v>
      </c>
      <c r="G9" s="25" t="str">
        <f>基本情報登録!$D$10</f>
        <v/>
      </c>
      <c r="H9" s="25" t="e">
        <f>'様式Ⅰ(男子)'!G35</f>
        <v>#N/A</v>
      </c>
      <c r="I9" s="25">
        <f>'様式Ⅰ(男子)'!C35</f>
        <v>0</v>
      </c>
      <c r="J9" s="25" t="str">
        <f>'様式Ⅰ(男子)'!J35</f>
        <v/>
      </c>
      <c r="K9" s="25" t="e">
        <f>'様式Ⅰ(男子)'!N35</f>
        <v>#N/A</v>
      </c>
      <c r="L9" s="25">
        <f>'様式Ⅰ(男子)'!J36</f>
        <v>0</v>
      </c>
      <c r="M9" s="25" t="str">
        <f>'様式Ⅰ(男子)'!N36</f>
        <v/>
      </c>
      <c r="N9" s="25">
        <f>'様式Ⅰ(男子)'!J37</f>
        <v>0</v>
      </c>
      <c r="O9" s="25" t="str">
        <f>'様式Ⅰ(男子)'!N37</f>
        <v/>
      </c>
    </row>
    <row r="10" spans="1:15">
      <c r="A10" s="21">
        <v>9</v>
      </c>
      <c r="B10" s="25" t="str">
        <f>'様式Ⅰ(男子)'!H38</f>
        <v/>
      </c>
      <c r="C10" s="25" t="str">
        <f>CONCATENATE('様式Ⅰ(男子)'!D38," (",'様式Ⅰ(男子)'!F38,")")</f>
        <v xml:space="preserve"> ()</v>
      </c>
      <c r="D10" s="25" t="str">
        <f>'様式Ⅰ(男子)'!E38</f>
        <v/>
      </c>
      <c r="E10" s="25">
        <v>1</v>
      </c>
      <c r="F10" s="25">
        <f>基本情報登録!$D$8</f>
        <v>0</v>
      </c>
      <c r="G10" s="25" t="str">
        <f>基本情報登録!$D$10</f>
        <v/>
      </c>
      <c r="H10" s="25" t="e">
        <f>'様式Ⅰ(男子)'!G38</f>
        <v>#N/A</v>
      </c>
      <c r="I10" s="25">
        <f>'様式Ⅰ(男子)'!C38</f>
        <v>0</v>
      </c>
      <c r="J10" s="25" t="str">
        <f>'様式Ⅰ(男子)'!J38</f>
        <v/>
      </c>
      <c r="K10" s="25" t="e">
        <f>'様式Ⅰ(男子)'!N38</f>
        <v>#N/A</v>
      </c>
      <c r="L10" s="25">
        <f>'様式Ⅰ(男子)'!J39</f>
        <v>0</v>
      </c>
      <c r="M10" s="25" t="str">
        <f>'様式Ⅰ(男子)'!N39</f>
        <v/>
      </c>
      <c r="N10" s="25">
        <f>'様式Ⅰ(男子)'!J40</f>
        <v>0</v>
      </c>
      <c r="O10" s="25" t="str">
        <f>'様式Ⅰ(男子)'!N40</f>
        <v/>
      </c>
    </row>
    <row r="11" spans="1:15">
      <c r="A11" s="21">
        <v>10</v>
      </c>
      <c r="B11" s="25" t="str">
        <f>'様式Ⅰ(男子)'!H41</f>
        <v/>
      </c>
      <c r="C11" s="25" t="str">
        <f>CONCATENATE('様式Ⅰ(男子)'!D41," (",'様式Ⅰ(男子)'!F41,")")</f>
        <v xml:space="preserve"> ()</v>
      </c>
      <c r="D11" s="25" t="str">
        <f>'様式Ⅰ(男子)'!E41</f>
        <v/>
      </c>
      <c r="E11" s="25">
        <v>1</v>
      </c>
      <c r="F11" s="25">
        <f>基本情報登録!$D$8</f>
        <v>0</v>
      </c>
      <c r="G11" s="25" t="str">
        <f>基本情報登録!$D$10</f>
        <v/>
      </c>
      <c r="H11" s="25" t="e">
        <f>'様式Ⅰ(男子)'!G41</f>
        <v>#N/A</v>
      </c>
      <c r="I11" s="25">
        <f>'様式Ⅰ(男子)'!C41</f>
        <v>0</v>
      </c>
      <c r="J11" s="25" t="str">
        <f>'様式Ⅰ(男子)'!J41</f>
        <v/>
      </c>
      <c r="K11" s="25" t="e">
        <f>'様式Ⅰ(男子)'!N41</f>
        <v>#N/A</v>
      </c>
      <c r="L11" s="25">
        <f>'様式Ⅰ(男子)'!J42</f>
        <v>0</v>
      </c>
      <c r="M11" s="25" t="str">
        <f>'様式Ⅰ(男子)'!N42</f>
        <v/>
      </c>
      <c r="N11" s="25">
        <f>'様式Ⅰ(男子)'!J43</f>
        <v>0</v>
      </c>
      <c r="O11" s="25" t="str">
        <f>'様式Ⅰ(男子)'!N43</f>
        <v/>
      </c>
    </row>
    <row r="12" spans="1:15">
      <c r="A12" s="21">
        <v>11</v>
      </c>
      <c r="B12" s="25" t="str">
        <f>'様式Ⅰ(男子)'!H44</f>
        <v/>
      </c>
      <c r="C12" s="25" t="str">
        <f>CONCATENATE('様式Ⅰ(男子)'!D44," (",'様式Ⅰ(男子)'!F44,")")</f>
        <v xml:space="preserve"> ()</v>
      </c>
      <c r="D12" s="25" t="str">
        <f>'様式Ⅰ(男子)'!E44</f>
        <v/>
      </c>
      <c r="E12" s="25">
        <v>1</v>
      </c>
      <c r="F12" s="25">
        <f>基本情報登録!$D$8</f>
        <v>0</v>
      </c>
      <c r="G12" s="25" t="str">
        <f>基本情報登録!$D$10</f>
        <v/>
      </c>
      <c r="H12" s="25" t="e">
        <f>'様式Ⅰ(男子)'!G44</f>
        <v>#N/A</v>
      </c>
      <c r="I12" s="25">
        <f>'様式Ⅰ(男子)'!C44</f>
        <v>0</v>
      </c>
      <c r="J12" s="25" t="str">
        <f>'様式Ⅰ(男子)'!J44</f>
        <v/>
      </c>
      <c r="K12" s="25" t="e">
        <f>'様式Ⅰ(男子)'!N44</f>
        <v>#N/A</v>
      </c>
      <c r="L12" s="25">
        <f>'様式Ⅰ(男子)'!J45</f>
        <v>0</v>
      </c>
      <c r="M12" s="25" t="str">
        <f>'様式Ⅰ(男子)'!N45</f>
        <v/>
      </c>
      <c r="N12" s="25">
        <f>'様式Ⅰ(男子)'!J46</f>
        <v>0</v>
      </c>
      <c r="O12" s="25" t="str">
        <f>'様式Ⅰ(男子)'!N46</f>
        <v/>
      </c>
    </row>
    <row r="13" spans="1:15">
      <c r="A13" s="21">
        <v>12</v>
      </c>
      <c r="B13" s="25" t="str">
        <f>'様式Ⅰ(男子)'!H47</f>
        <v/>
      </c>
      <c r="C13" s="25" t="str">
        <f>CONCATENATE('様式Ⅰ(男子)'!D47," (",'様式Ⅰ(男子)'!F47,")")</f>
        <v xml:space="preserve"> ()</v>
      </c>
      <c r="D13" s="25" t="str">
        <f>'様式Ⅰ(男子)'!E47</f>
        <v/>
      </c>
      <c r="E13" s="25">
        <v>1</v>
      </c>
      <c r="F13" s="25">
        <f>基本情報登録!$D$8</f>
        <v>0</v>
      </c>
      <c r="G13" s="25" t="str">
        <f>基本情報登録!$D$10</f>
        <v/>
      </c>
      <c r="H13" s="25" t="e">
        <f>'様式Ⅰ(男子)'!G47</f>
        <v>#N/A</v>
      </c>
      <c r="I13" s="25">
        <f>'様式Ⅰ(男子)'!C47</f>
        <v>0</v>
      </c>
      <c r="J13" s="25">
        <f>'様式Ⅰ(男子)'!J47</f>
        <v>0</v>
      </c>
      <c r="K13" s="25" t="str">
        <f>'様式Ⅰ(男子)'!N47</f>
        <v/>
      </c>
      <c r="L13" s="25">
        <f>'様式Ⅰ(男子)'!J48</f>
        <v>0</v>
      </c>
      <c r="M13" s="25" t="str">
        <f>'様式Ⅰ(男子)'!N48</f>
        <v/>
      </c>
      <c r="N13" s="25">
        <f>'様式Ⅰ(男子)'!J49</f>
        <v>0</v>
      </c>
      <c r="O13" s="25" t="str">
        <f>'様式Ⅰ(男子)'!N49</f>
        <v/>
      </c>
    </row>
    <row r="14" spans="1:15">
      <c r="A14" s="21">
        <v>13</v>
      </c>
      <c r="B14" s="25" t="str">
        <f>'様式Ⅰ(男子)'!H50</f>
        <v/>
      </c>
      <c r="C14" s="25" t="str">
        <f>CONCATENATE('様式Ⅰ(男子)'!D50," (",'様式Ⅰ(男子)'!F50,")")</f>
        <v xml:space="preserve"> ()</v>
      </c>
      <c r="D14" s="25" t="str">
        <f>'様式Ⅰ(男子)'!E50</f>
        <v/>
      </c>
      <c r="E14" s="25">
        <v>1</v>
      </c>
      <c r="F14" s="25">
        <f>基本情報登録!$D$8</f>
        <v>0</v>
      </c>
      <c r="G14" s="25" t="str">
        <f>基本情報登録!$D$10</f>
        <v/>
      </c>
      <c r="H14" s="25" t="e">
        <f>'様式Ⅰ(男子)'!G50</f>
        <v>#N/A</v>
      </c>
      <c r="I14" s="25">
        <f>'様式Ⅰ(男子)'!C50</f>
        <v>0</v>
      </c>
      <c r="J14" s="25">
        <f>'様式Ⅰ(男子)'!J50</f>
        <v>0</v>
      </c>
      <c r="K14" s="25" t="str">
        <f>'様式Ⅰ(男子)'!N50</f>
        <v/>
      </c>
      <c r="L14" s="25">
        <f>'様式Ⅰ(男子)'!J51</f>
        <v>0</v>
      </c>
      <c r="M14" s="25" t="str">
        <f>'様式Ⅰ(男子)'!N51</f>
        <v/>
      </c>
      <c r="N14" s="25">
        <f>'様式Ⅰ(男子)'!J52</f>
        <v>0</v>
      </c>
      <c r="O14" s="25" t="str">
        <f>'様式Ⅰ(男子)'!N52</f>
        <v/>
      </c>
    </row>
    <row r="15" spans="1:15">
      <c r="A15" s="21">
        <v>14</v>
      </c>
      <c r="B15" s="25" t="str">
        <f>'様式Ⅰ(男子)'!H53</f>
        <v/>
      </c>
      <c r="C15" s="25" t="str">
        <f>CONCATENATE('様式Ⅰ(男子)'!D53," (",'様式Ⅰ(男子)'!F53,")")</f>
        <v xml:space="preserve"> ()</v>
      </c>
      <c r="D15" s="25" t="str">
        <f>'様式Ⅰ(男子)'!E53</f>
        <v/>
      </c>
      <c r="E15" s="25">
        <v>1</v>
      </c>
      <c r="F15" s="25">
        <f>基本情報登録!$D$8</f>
        <v>0</v>
      </c>
      <c r="G15" s="25" t="str">
        <f>基本情報登録!$D$10</f>
        <v/>
      </c>
      <c r="H15" s="25" t="e">
        <f>'様式Ⅰ(男子)'!G53</f>
        <v>#N/A</v>
      </c>
      <c r="I15" s="25">
        <f>'様式Ⅰ(男子)'!C53</f>
        <v>0</v>
      </c>
      <c r="J15" s="25">
        <f>'様式Ⅰ(男子)'!J53</f>
        <v>0</v>
      </c>
      <c r="K15" s="25" t="str">
        <f>'様式Ⅰ(男子)'!N53</f>
        <v/>
      </c>
      <c r="L15" s="25">
        <f>'様式Ⅰ(男子)'!J54</f>
        <v>0</v>
      </c>
      <c r="M15" s="25" t="str">
        <f>'様式Ⅰ(男子)'!N54</f>
        <v/>
      </c>
      <c r="N15" s="25">
        <f>'様式Ⅰ(男子)'!J55</f>
        <v>0</v>
      </c>
      <c r="O15" s="25" t="str">
        <f>'様式Ⅰ(男子)'!N55</f>
        <v/>
      </c>
    </row>
    <row r="16" spans="1:15">
      <c r="A16" s="21">
        <v>15</v>
      </c>
      <c r="B16" s="25" t="str">
        <f>'様式Ⅰ(男子)'!H56</f>
        <v/>
      </c>
      <c r="C16" s="25" t="str">
        <f>CONCATENATE('様式Ⅰ(男子)'!D56," (",'様式Ⅰ(男子)'!F56,")")</f>
        <v xml:space="preserve"> ()</v>
      </c>
      <c r="D16" s="25" t="str">
        <f>'様式Ⅰ(男子)'!E56</f>
        <v/>
      </c>
      <c r="E16" s="25">
        <v>1</v>
      </c>
      <c r="F16" s="25">
        <f>基本情報登録!$D$8</f>
        <v>0</v>
      </c>
      <c r="G16" s="25" t="str">
        <f>基本情報登録!$D$10</f>
        <v/>
      </c>
      <c r="H16" s="25" t="e">
        <f>'様式Ⅰ(男子)'!G56</f>
        <v>#N/A</v>
      </c>
      <c r="I16" s="25">
        <f>'様式Ⅰ(男子)'!C56</f>
        <v>0</v>
      </c>
      <c r="J16" s="25">
        <f>'様式Ⅰ(男子)'!J56</f>
        <v>0</v>
      </c>
      <c r="K16" s="25" t="str">
        <f>'様式Ⅰ(男子)'!N56</f>
        <v/>
      </c>
      <c r="L16" s="25">
        <f>'様式Ⅰ(男子)'!J57</f>
        <v>0</v>
      </c>
      <c r="M16" s="25" t="str">
        <f>'様式Ⅰ(男子)'!N57</f>
        <v/>
      </c>
      <c r="N16" s="25">
        <f>'様式Ⅰ(男子)'!J58</f>
        <v>0</v>
      </c>
      <c r="O16" s="25" t="str">
        <f>'様式Ⅰ(男子)'!N58</f>
        <v/>
      </c>
    </row>
    <row r="17" spans="1:15">
      <c r="A17" s="21">
        <v>16</v>
      </c>
      <c r="B17" s="25" t="str">
        <f>'様式Ⅰ(男子)'!H59</f>
        <v/>
      </c>
      <c r="C17" s="25" t="str">
        <f>CONCATENATE('様式Ⅰ(男子)'!D59," (",'様式Ⅰ(男子)'!F59,")")</f>
        <v xml:space="preserve"> ()</v>
      </c>
      <c r="D17" s="25" t="str">
        <f>'様式Ⅰ(男子)'!E59</f>
        <v/>
      </c>
      <c r="E17" s="25">
        <v>1</v>
      </c>
      <c r="F17" s="25">
        <f>基本情報登録!$D$8</f>
        <v>0</v>
      </c>
      <c r="G17" s="25" t="str">
        <f>基本情報登録!$D$10</f>
        <v/>
      </c>
      <c r="H17" s="25" t="e">
        <f>'様式Ⅰ(男子)'!G59</f>
        <v>#N/A</v>
      </c>
      <c r="I17" s="25">
        <f>'様式Ⅰ(男子)'!C59</f>
        <v>0</v>
      </c>
      <c r="J17" s="25">
        <f>'様式Ⅰ(男子)'!J59</f>
        <v>0</v>
      </c>
      <c r="K17" s="25" t="str">
        <f>'様式Ⅰ(男子)'!N59</f>
        <v/>
      </c>
      <c r="L17" s="25">
        <f>'様式Ⅰ(男子)'!J60</f>
        <v>0</v>
      </c>
      <c r="M17" s="25" t="str">
        <f>'様式Ⅰ(男子)'!N60</f>
        <v/>
      </c>
      <c r="N17" s="25">
        <f>'様式Ⅰ(男子)'!J61</f>
        <v>0</v>
      </c>
      <c r="O17" s="25" t="str">
        <f>'様式Ⅰ(男子)'!N61</f>
        <v/>
      </c>
    </row>
    <row r="18" spans="1:15">
      <c r="A18" s="21">
        <v>17</v>
      </c>
      <c r="B18" s="25" t="str">
        <f>'様式Ⅰ(男子)'!H62</f>
        <v/>
      </c>
      <c r="C18" s="25" t="str">
        <f>CONCATENATE('様式Ⅰ(男子)'!D62," (",'様式Ⅰ(男子)'!F62,")")</f>
        <v xml:space="preserve"> ()</v>
      </c>
      <c r="D18" s="25" t="str">
        <f>'様式Ⅰ(男子)'!E62</f>
        <v/>
      </c>
      <c r="E18" s="25">
        <v>1</v>
      </c>
      <c r="F18" s="25">
        <f>基本情報登録!$D$8</f>
        <v>0</v>
      </c>
      <c r="G18" s="25" t="str">
        <f>基本情報登録!$D$10</f>
        <v/>
      </c>
      <c r="H18" s="25" t="e">
        <f>'様式Ⅰ(男子)'!G62</f>
        <v>#N/A</v>
      </c>
      <c r="I18" s="25">
        <f>'様式Ⅰ(男子)'!C62</f>
        <v>0</v>
      </c>
      <c r="J18" s="25">
        <f>'様式Ⅰ(男子)'!J62</f>
        <v>0</v>
      </c>
      <c r="K18" s="25" t="str">
        <f>'様式Ⅰ(男子)'!N62</f>
        <v/>
      </c>
      <c r="L18" s="25">
        <f>'様式Ⅰ(男子)'!J63</f>
        <v>0</v>
      </c>
      <c r="M18" s="25" t="str">
        <f>'様式Ⅰ(男子)'!N63</f>
        <v/>
      </c>
      <c r="N18" s="25">
        <f>'様式Ⅰ(男子)'!J64</f>
        <v>0</v>
      </c>
      <c r="O18" s="25" t="str">
        <f>'様式Ⅰ(男子)'!N64</f>
        <v/>
      </c>
    </row>
    <row r="19" spans="1:15">
      <c r="A19" s="21">
        <v>18</v>
      </c>
      <c r="B19" s="25" t="str">
        <f>'様式Ⅰ(男子)'!H65</f>
        <v/>
      </c>
      <c r="C19" s="25" t="str">
        <f>CONCATENATE('様式Ⅰ(男子)'!D65," (",'様式Ⅰ(男子)'!F65,")")</f>
        <v xml:space="preserve"> ()</v>
      </c>
      <c r="D19" s="25" t="str">
        <f>'様式Ⅰ(男子)'!E65</f>
        <v/>
      </c>
      <c r="E19" s="25">
        <v>1</v>
      </c>
      <c r="F19" s="25">
        <f>基本情報登録!$D$8</f>
        <v>0</v>
      </c>
      <c r="G19" s="25" t="str">
        <f>基本情報登録!$D$10</f>
        <v/>
      </c>
      <c r="H19" s="25" t="e">
        <f>'様式Ⅰ(男子)'!G65</f>
        <v>#N/A</v>
      </c>
      <c r="I19" s="25">
        <f>'様式Ⅰ(男子)'!C65</f>
        <v>0</v>
      </c>
      <c r="J19" s="25">
        <f>'様式Ⅰ(男子)'!J65</f>
        <v>0</v>
      </c>
      <c r="K19" s="25" t="str">
        <f>'様式Ⅰ(男子)'!N65</f>
        <v/>
      </c>
      <c r="L19" s="25">
        <f>'様式Ⅰ(男子)'!J66</f>
        <v>0</v>
      </c>
      <c r="M19" s="25" t="str">
        <f>'様式Ⅰ(男子)'!N66</f>
        <v/>
      </c>
      <c r="N19" s="25">
        <f>'様式Ⅰ(男子)'!J67</f>
        <v>0</v>
      </c>
      <c r="O19" s="25" t="str">
        <f>'様式Ⅰ(男子)'!N67</f>
        <v/>
      </c>
    </row>
    <row r="20" spans="1:15">
      <c r="A20" s="21">
        <v>19</v>
      </c>
      <c r="B20" s="25" t="str">
        <f>'様式Ⅰ(男子)'!H68</f>
        <v/>
      </c>
      <c r="C20" s="25" t="str">
        <f>CONCATENATE('様式Ⅰ(男子)'!D68," (",'様式Ⅰ(男子)'!F68,")")</f>
        <v xml:space="preserve"> ()</v>
      </c>
      <c r="D20" s="25" t="str">
        <f>'様式Ⅰ(男子)'!E68</f>
        <v/>
      </c>
      <c r="E20" s="25">
        <v>1</v>
      </c>
      <c r="F20" s="25">
        <f>基本情報登録!$D$8</f>
        <v>0</v>
      </c>
      <c r="G20" s="25" t="str">
        <f>基本情報登録!$D$10</f>
        <v/>
      </c>
      <c r="H20" s="25" t="e">
        <f>'様式Ⅰ(男子)'!G68</f>
        <v>#N/A</v>
      </c>
      <c r="I20" s="25">
        <f>'様式Ⅰ(男子)'!C68</f>
        <v>0</v>
      </c>
      <c r="J20" s="25">
        <f>'様式Ⅰ(男子)'!J68</f>
        <v>0</v>
      </c>
      <c r="K20" s="25" t="str">
        <f>'様式Ⅰ(男子)'!N68</f>
        <v/>
      </c>
      <c r="L20" s="25">
        <f>'様式Ⅰ(男子)'!J69</f>
        <v>0</v>
      </c>
      <c r="M20" s="25" t="str">
        <f>'様式Ⅰ(男子)'!N69</f>
        <v/>
      </c>
      <c r="N20" s="25">
        <f>'様式Ⅰ(男子)'!J70</f>
        <v>0</v>
      </c>
      <c r="O20" s="25" t="str">
        <f>'様式Ⅰ(男子)'!N70</f>
        <v/>
      </c>
    </row>
    <row r="21" spans="1:15">
      <c r="A21" s="21">
        <v>20</v>
      </c>
      <c r="B21" s="25" t="str">
        <f>'様式Ⅰ(男子)'!H71</f>
        <v/>
      </c>
      <c r="C21" s="25" t="str">
        <f>CONCATENATE('様式Ⅰ(男子)'!D71," (",'様式Ⅰ(男子)'!F71,")")</f>
        <v xml:space="preserve"> ()</v>
      </c>
      <c r="D21" s="25" t="str">
        <f>'様式Ⅰ(男子)'!E71</f>
        <v/>
      </c>
      <c r="E21" s="25">
        <v>1</v>
      </c>
      <c r="F21" s="25">
        <f>基本情報登録!$D$8</f>
        <v>0</v>
      </c>
      <c r="G21" s="25" t="str">
        <f>基本情報登録!$D$10</f>
        <v/>
      </c>
      <c r="H21" s="25" t="e">
        <f>'様式Ⅰ(男子)'!G71</f>
        <v>#N/A</v>
      </c>
      <c r="I21" s="25">
        <f>'様式Ⅰ(男子)'!C71</f>
        <v>0</v>
      </c>
      <c r="J21" s="25">
        <f>'様式Ⅰ(男子)'!J71</f>
        <v>0</v>
      </c>
      <c r="K21" s="25" t="str">
        <f>'様式Ⅰ(男子)'!N71</f>
        <v/>
      </c>
      <c r="L21" s="25">
        <f>'様式Ⅰ(男子)'!J72</f>
        <v>0</v>
      </c>
      <c r="M21" s="25" t="str">
        <f>'様式Ⅰ(男子)'!N72</f>
        <v/>
      </c>
      <c r="N21" s="25">
        <f>'様式Ⅰ(男子)'!J73</f>
        <v>0</v>
      </c>
      <c r="O21" s="25" t="str">
        <f>'様式Ⅰ(男子)'!N73</f>
        <v/>
      </c>
    </row>
    <row r="22" spans="1:15">
      <c r="A22" s="21">
        <v>21</v>
      </c>
      <c r="B22" s="25" t="str">
        <f>'様式Ⅰ(男子)'!H74</f>
        <v/>
      </c>
      <c r="C22" s="25" t="str">
        <f>CONCATENATE('様式Ⅰ(男子)'!D74," (",'様式Ⅰ(男子)'!F74,")")</f>
        <v xml:space="preserve"> ()</v>
      </c>
      <c r="D22" s="25" t="str">
        <f>'様式Ⅰ(男子)'!E74</f>
        <v/>
      </c>
      <c r="E22" s="25">
        <v>1</v>
      </c>
      <c r="F22" s="25">
        <f>基本情報登録!$D$8</f>
        <v>0</v>
      </c>
      <c r="G22" s="25" t="str">
        <f>基本情報登録!$D$10</f>
        <v/>
      </c>
      <c r="H22" s="25" t="e">
        <f>'様式Ⅰ(男子)'!G74</f>
        <v>#N/A</v>
      </c>
      <c r="I22" s="25">
        <f>'様式Ⅰ(男子)'!C74</f>
        <v>0</v>
      </c>
      <c r="J22" s="25">
        <f>'様式Ⅰ(男子)'!J74</f>
        <v>0</v>
      </c>
      <c r="K22" s="25" t="str">
        <f>'様式Ⅰ(男子)'!N74</f>
        <v/>
      </c>
      <c r="L22" s="25">
        <f>'様式Ⅰ(男子)'!J75</f>
        <v>0</v>
      </c>
      <c r="M22" s="25" t="str">
        <f>'様式Ⅰ(男子)'!N75</f>
        <v/>
      </c>
      <c r="N22" s="25">
        <f>'様式Ⅰ(男子)'!J76</f>
        <v>0</v>
      </c>
      <c r="O22" s="25" t="str">
        <f>'様式Ⅰ(男子)'!N76</f>
        <v/>
      </c>
    </row>
    <row r="23" spans="1:15">
      <c r="A23" s="21">
        <v>22</v>
      </c>
      <c r="B23" s="25" t="str">
        <f>'様式Ⅰ(男子)'!H77</f>
        <v/>
      </c>
      <c r="C23" s="25" t="str">
        <f>CONCATENATE('様式Ⅰ(男子)'!D77," (",'様式Ⅰ(男子)'!F77,")")</f>
        <v xml:space="preserve"> ()</v>
      </c>
      <c r="D23" s="25" t="str">
        <f>'様式Ⅰ(男子)'!E77</f>
        <v/>
      </c>
      <c r="E23" s="25">
        <v>1</v>
      </c>
      <c r="F23" s="25">
        <f>基本情報登録!$D$8</f>
        <v>0</v>
      </c>
      <c r="G23" s="25" t="str">
        <f>基本情報登録!$D$10</f>
        <v/>
      </c>
      <c r="H23" s="25" t="e">
        <f>'様式Ⅰ(男子)'!G77</f>
        <v>#N/A</v>
      </c>
      <c r="I23" s="25">
        <f>'様式Ⅰ(男子)'!C77</f>
        <v>0</v>
      </c>
      <c r="J23" s="25">
        <f>'様式Ⅰ(男子)'!J77</f>
        <v>0</v>
      </c>
      <c r="K23" s="25" t="str">
        <f>'様式Ⅰ(男子)'!N77</f>
        <v/>
      </c>
      <c r="L23" s="25">
        <f>'様式Ⅰ(男子)'!J78</f>
        <v>0</v>
      </c>
      <c r="M23" s="25" t="str">
        <f>'様式Ⅰ(男子)'!N78</f>
        <v/>
      </c>
      <c r="N23" s="25">
        <f>'様式Ⅰ(男子)'!J79</f>
        <v>0</v>
      </c>
      <c r="O23" s="25" t="str">
        <f>'様式Ⅰ(男子)'!N79</f>
        <v/>
      </c>
    </row>
    <row r="24" spans="1:15">
      <c r="A24" s="21">
        <v>23</v>
      </c>
      <c r="B24" s="25" t="str">
        <f>'様式Ⅰ(男子)'!H80</f>
        <v/>
      </c>
      <c r="C24" s="25" t="str">
        <f>CONCATENATE('様式Ⅰ(男子)'!D80," (",'様式Ⅰ(男子)'!F80,")")</f>
        <v xml:space="preserve"> ()</v>
      </c>
      <c r="D24" s="25" t="str">
        <f>'様式Ⅰ(男子)'!E80</f>
        <v/>
      </c>
      <c r="E24" s="25">
        <v>1</v>
      </c>
      <c r="F24" s="25">
        <f>基本情報登録!$D$8</f>
        <v>0</v>
      </c>
      <c r="G24" s="25" t="str">
        <f>基本情報登録!$D$10</f>
        <v/>
      </c>
      <c r="H24" s="25" t="e">
        <f>'様式Ⅰ(男子)'!G80</f>
        <v>#N/A</v>
      </c>
      <c r="I24" s="25">
        <f>'様式Ⅰ(男子)'!C80</f>
        <v>0</v>
      </c>
      <c r="J24" s="25">
        <f>'様式Ⅰ(男子)'!J80</f>
        <v>0</v>
      </c>
      <c r="K24" s="25" t="str">
        <f>'様式Ⅰ(男子)'!N80</f>
        <v/>
      </c>
      <c r="L24" s="25">
        <f>'様式Ⅰ(男子)'!J81</f>
        <v>0</v>
      </c>
      <c r="M24" s="25" t="str">
        <f>'様式Ⅰ(男子)'!N81</f>
        <v/>
      </c>
      <c r="N24" s="25">
        <f>'様式Ⅰ(男子)'!J82</f>
        <v>0</v>
      </c>
      <c r="O24" s="25" t="str">
        <f>'様式Ⅰ(男子)'!N82</f>
        <v/>
      </c>
    </row>
    <row r="25" spans="1:15">
      <c r="A25" s="21">
        <v>24</v>
      </c>
      <c r="B25" s="25" t="str">
        <f>'様式Ⅰ(男子)'!H83</f>
        <v/>
      </c>
      <c r="C25" s="25" t="str">
        <f>CONCATENATE('様式Ⅰ(男子)'!D83," (",'様式Ⅰ(男子)'!F83,")")</f>
        <v xml:space="preserve"> ()</v>
      </c>
      <c r="D25" s="25" t="str">
        <f>'様式Ⅰ(男子)'!E83</f>
        <v/>
      </c>
      <c r="E25" s="25">
        <v>1</v>
      </c>
      <c r="F25" s="25">
        <f>基本情報登録!$D$8</f>
        <v>0</v>
      </c>
      <c r="G25" s="25" t="str">
        <f>基本情報登録!$D$10</f>
        <v/>
      </c>
      <c r="H25" s="25" t="e">
        <f>'様式Ⅰ(男子)'!G83</f>
        <v>#N/A</v>
      </c>
      <c r="I25" s="25">
        <f>'様式Ⅰ(男子)'!C83</f>
        <v>0</v>
      </c>
      <c r="J25" s="25">
        <f>'様式Ⅰ(男子)'!J83</f>
        <v>0</v>
      </c>
      <c r="K25" s="25" t="str">
        <f>'様式Ⅰ(男子)'!N83</f>
        <v/>
      </c>
      <c r="L25" s="25">
        <f>'様式Ⅰ(男子)'!J84</f>
        <v>0</v>
      </c>
      <c r="M25" s="25" t="str">
        <f>'様式Ⅰ(男子)'!N84</f>
        <v/>
      </c>
      <c r="N25" s="25">
        <f>'様式Ⅰ(男子)'!J85</f>
        <v>0</v>
      </c>
      <c r="O25" s="25" t="str">
        <f>'様式Ⅰ(男子)'!N85</f>
        <v/>
      </c>
    </row>
    <row r="26" spans="1:15">
      <c r="A26" s="21">
        <v>25</v>
      </c>
      <c r="B26" s="25" t="str">
        <f>'様式Ⅰ(男子)'!H86</f>
        <v/>
      </c>
      <c r="C26" s="25" t="str">
        <f>CONCATENATE('様式Ⅰ(男子)'!D86," (",'様式Ⅰ(男子)'!F86,")")</f>
        <v xml:space="preserve"> ()</v>
      </c>
      <c r="D26" s="25" t="str">
        <f>'様式Ⅰ(男子)'!E86</f>
        <v/>
      </c>
      <c r="E26" s="25">
        <v>1</v>
      </c>
      <c r="F26" s="25">
        <f>基本情報登録!$D$8</f>
        <v>0</v>
      </c>
      <c r="G26" s="25" t="str">
        <f>基本情報登録!$D$10</f>
        <v/>
      </c>
      <c r="H26" s="25" t="e">
        <f>'様式Ⅰ(男子)'!G86</f>
        <v>#N/A</v>
      </c>
      <c r="I26" s="25">
        <f>'様式Ⅰ(男子)'!C86</f>
        <v>0</v>
      </c>
      <c r="J26" s="25">
        <f>'様式Ⅰ(男子)'!J86</f>
        <v>0</v>
      </c>
      <c r="K26" s="25" t="str">
        <f>'様式Ⅰ(男子)'!N86</f>
        <v/>
      </c>
      <c r="L26" s="25">
        <f>'様式Ⅰ(男子)'!J87</f>
        <v>0</v>
      </c>
      <c r="M26" s="25" t="str">
        <f>'様式Ⅰ(男子)'!N87</f>
        <v/>
      </c>
      <c r="N26" s="25">
        <f>'様式Ⅰ(男子)'!J88</f>
        <v>0</v>
      </c>
      <c r="O26" s="25" t="str">
        <f>'様式Ⅰ(男子)'!N88</f>
        <v/>
      </c>
    </row>
    <row r="27" spans="1:15">
      <c r="A27" s="21">
        <v>26</v>
      </c>
      <c r="B27" s="25" t="str">
        <f>'様式Ⅰ(男子)'!H89</f>
        <v/>
      </c>
      <c r="C27" s="25" t="str">
        <f>CONCATENATE('様式Ⅰ(男子)'!D89," (",'様式Ⅰ(男子)'!F89,")")</f>
        <v xml:space="preserve"> ()</v>
      </c>
      <c r="D27" s="25" t="str">
        <f>'様式Ⅰ(男子)'!E89</f>
        <v/>
      </c>
      <c r="E27" s="25">
        <v>1</v>
      </c>
      <c r="F27" s="25">
        <f>基本情報登録!$D$8</f>
        <v>0</v>
      </c>
      <c r="G27" s="25" t="str">
        <f>基本情報登録!$D$10</f>
        <v/>
      </c>
      <c r="H27" s="25" t="e">
        <f>'様式Ⅰ(男子)'!G89</f>
        <v>#N/A</v>
      </c>
      <c r="I27" s="25">
        <f>'様式Ⅰ(男子)'!C89</f>
        <v>0</v>
      </c>
      <c r="J27" s="25">
        <f>'様式Ⅰ(男子)'!J89</f>
        <v>0</v>
      </c>
      <c r="K27" s="25" t="str">
        <f>'様式Ⅰ(男子)'!N89</f>
        <v/>
      </c>
      <c r="L27" s="25">
        <f>'様式Ⅰ(男子)'!J90</f>
        <v>0</v>
      </c>
      <c r="M27" s="25" t="str">
        <f>'様式Ⅰ(男子)'!N90</f>
        <v/>
      </c>
      <c r="N27" s="25">
        <f>'様式Ⅰ(男子)'!J91</f>
        <v>0</v>
      </c>
      <c r="O27" s="25" t="str">
        <f>'様式Ⅰ(男子)'!N91</f>
        <v/>
      </c>
    </row>
    <row r="28" spans="1:15">
      <c r="A28" s="21">
        <v>27</v>
      </c>
      <c r="B28" s="25" t="str">
        <f>'様式Ⅰ(男子)'!H92</f>
        <v/>
      </c>
      <c r="C28" s="25" t="str">
        <f>CONCATENATE('様式Ⅰ(男子)'!D92," (",'様式Ⅰ(男子)'!F92,")")</f>
        <v xml:space="preserve"> ()</v>
      </c>
      <c r="D28" s="25" t="str">
        <f>'様式Ⅰ(男子)'!E92</f>
        <v/>
      </c>
      <c r="E28" s="25">
        <v>1</v>
      </c>
      <c r="F28" s="25">
        <f>基本情報登録!$D$8</f>
        <v>0</v>
      </c>
      <c r="G28" s="25" t="str">
        <f>基本情報登録!$D$10</f>
        <v/>
      </c>
      <c r="H28" s="25" t="e">
        <f>'様式Ⅰ(男子)'!G92</f>
        <v>#N/A</v>
      </c>
      <c r="I28" s="25">
        <f>'様式Ⅰ(男子)'!C92</f>
        <v>0</v>
      </c>
      <c r="J28" s="25">
        <f>'様式Ⅰ(男子)'!J92</f>
        <v>0</v>
      </c>
      <c r="K28" s="25" t="str">
        <f>'様式Ⅰ(男子)'!N92</f>
        <v/>
      </c>
      <c r="L28" s="25">
        <f>'様式Ⅰ(男子)'!J93</f>
        <v>0</v>
      </c>
      <c r="M28" s="25" t="str">
        <f>'様式Ⅰ(男子)'!N93</f>
        <v/>
      </c>
      <c r="N28" s="25">
        <f>'様式Ⅰ(男子)'!J94</f>
        <v>0</v>
      </c>
      <c r="O28" s="25" t="str">
        <f>'様式Ⅰ(男子)'!N94</f>
        <v/>
      </c>
    </row>
    <row r="29" spans="1:15">
      <c r="A29" s="21">
        <v>28</v>
      </c>
      <c r="B29" s="25" t="str">
        <f>'様式Ⅰ(男子)'!H95</f>
        <v/>
      </c>
      <c r="C29" s="25" t="str">
        <f>CONCATENATE('様式Ⅰ(男子)'!D95," (",'様式Ⅰ(男子)'!F95,")")</f>
        <v xml:space="preserve"> ()</v>
      </c>
      <c r="D29" s="25" t="str">
        <f>'様式Ⅰ(男子)'!E95</f>
        <v/>
      </c>
      <c r="E29" s="25">
        <v>1</v>
      </c>
      <c r="F29" s="25">
        <f>基本情報登録!$D$8</f>
        <v>0</v>
      </c>
      <c r="G29" s="25" t="str">
        <f>基本情報登録!$D$10</f>
        <v/>
      </c>
      <c r="H29" s="25" t="e">
        <f>'様式Ⅰ(男子)'!G95</f>
        <v>#N/A</v>
      </c>
      <c r="I29" s="25">
        <f>'様式Ⅰ(男子)'!C95</f>
        <v>0</v>
      </c>
      <c r="J29" s="25">
        <f>'様式Ⅰ(男子)'!J95</f>
        <v>0</v>
      </c>
      <c r="K29" s="25" t="str">
        <f>'様式Ⅰ(男子)'!N95</f>
        <v/>
      </c>
      <c r="L29" s="25">
        <f>'様式Ⅰ(男子)'!J96</f>
        <v>0</v>
      </c>
      <c r="M29" s="25" t="str">
        <f>'様式Ⅰ(男子)'!N96</f>
        <v/>
      </c>
      <c r="N29" s="25">
        <f>'様式Ⅰ(男子)'!J97</f>
        <v>0</v>
      </c>
      <c r="O29" s="25" t="str">
        <f>'様式Ⅰ(男子)'!N97</f>
        <v/>
      </c>
    </row>
    <row r="30" spans="1:15">
      <c r="A30" s="21">
        <v>29</v>
      </c>
      <c r="B30" s="25" t="str">
        <f>'様式Ⅰ(男子)'!H98</f>
        <v/>
      </c>
      <c r="C30" s="25" t="str">
        <f>CONCATENATE('様式Ⅰ(男子)'!D98," (",'様式Ⅰ(男子)'!F98,")")</f>
        <v xml:space="preserve"> ()</v>
      </c>
      <c r="D30" s="25" t="str">
        <f>'様式Ⅰ(男子)'!E98</f>
        <v/>
      </c>
      <c r="E30" s="25">
        <v>1</v>
      </c>
      <c r="F30" s="25">
        <f>基本情報登録!$D$8</f>
        <v>0</v>
      </c>
      <c r="G30" s="25" t="str">
        <f>基本情報登録!$D$10</f>
        <v/>
      </c>
      <c r="H30" s="25" t="e">
        <f>'様式Ⅰ(男子)'!G98</f>
        <v>#N/A</v>
      </c>
      <c r="I30" s="25">
        <f>'様式Ⅰ(男子)'!C98</f>
        <v>0</v>
      </c>
      <c r="J30" s="25">
        <f>'様式Ⅰ(男子)'!J98</f>
        <v>0</v>
      </c>
      <c r="K30" s="25" t="str">
        <f>'様式Ⅰ(男子)'!N98</f>
        <v/>
      </c>
      <c r="L30" s="25">
        <f>'様式Ⅰ(男子)'!J99</f>
        <v>0</v>
      </c>
      <c r="M30" s="25" t="str">
        <f>'様式Ⅰ(男子)'!N99</f>
        <v/>
      </c>
      <c r="N30" s="25">
        <f>'様式Ⅰ(男子)'!J100</f>
        <v>0</v>
      </c>
      <c r="O30" s="25" t="str">
        <f>'様式Ⅰ(男子)'!N100</f>
        <v/>
      </c>
    </row>
    <row r="31" spans="1:15">
      <c r="A31" s="21">
        <v>30</v>
      </c>
      <c r="B31" s="25" t="str">
        <f>'様式Ⅰ(男子)'!H101</f>
        <v/>
      </c>
      <c r="C31" s="25" t="str">
        <f>CONCATENATE('様式Ⅰ(男子)'!D101," (",'様式Ⅰ(男子)'!F101,")")</f>
        <v xml:space="preserve"> ()</v>
      </c>
      <c r="D31" s="25" t="str">
        <f>'様式Ⅰ(男子)'!E101</f>
        <v/>
      </c>
      <c r="E31" s="25">
        <v>1</v>
      </c>
      <c r="F31" s="25">
        <f>基本情報登録!$D$8</f>
        <v>0</v>
      </c>
      <c r="G31" s="25" t="str">
        <f>基本情報登録!$D$10</f>
        <v/>
      </c>
      <c r="H31" s="25" t="e">
        <f>'様式Ⅰ(男子)'!G101</f>
        <v>#N/A</v>
      </c>
      <c r="I31" s="25">
        <f>'様式Ⅰ(男子)'!C101</f>
        <v>0</v>
      </c>
      <c r="J31" s="25">
        <f>'様式Ⅰ(男子)'!J101</f>
        <v>0</v>
      </c>
      <c r="K31" s="25" t="str">
        <f>'様式Ⅰ(男子)'!N101</f>
        <v/>
      </c>
      <c r="L31" s="25">
        <f>'様式Ⅰ(男子)'!J102</f>
        <v>0</v>
      </c>
      <c r="M31" s="25" t="str">
        <f>'様式Ⅰ(男子)'!N102</f>
        <v/>
      </c>
      <c r="N31" s="25">
        <f>'様式Ⅰ(男子)'!J103</f>
        <v>0</v>
      </c>
      <c r="O31" s="25" t="str">
        <f>'様式Ⅰ(男子)'!N103</f>
        <v/>
      </c>
    </row>
    <row r="32" spans="1:15">
      <c r="A32" s="21">
        <v>31</v>
      </c>
      <c r="B32" s="25" t="str">
        <f>'様式Ⅰ(男子)'!H104</f>
        <v/>
      </c>
      <c r="C32" s="25" t="str">
        <f>CONCATENATE('様式Ⅰ(男子)'!D104," (",'様式Ⅰ(男子)'!F104,")")</f>
        <v xml:space="preserve"> ()</v>
      </c>
      <c r="D32" s="25" t="str">
        <f>'様式Ⅰ(男子)'!E104</f>
        <v/>
      </c>
      <c r="E32" s="25">
        <v>1</v>
      </c>
      <c r="F32" s="25">
        <f>基本情報登録!$D$8</f>
        <v>0</v>
      </c>
      <c r="G32" s="25" t="str">
        <f>基本情報登録!$D$10</f>
        <v/>
      </c>
      <c r="H32" s="25" t="e">
        <f>'様式Ⅰ(男子)'!G104</f>
        <v>#N/A</v>
      </c>
      <c r="I32" s="25">
        <f>'様式Ⅰ(男子)'!C104</f>
        <v>0</v>
      </c>
      <c r="J32" s="25">
        <f>'様式Ⅰ(男子)'!J104</f>
        <v>0</v>
      </c>
      <c r="K32" s="25" t="str">
        <f>'様式Ⅰ(男子)'!N104</f>
        <v/>
      </c>
      <c r="L32" s="25">
        <f>'様式Ⅰ(男子)'!J105</f>
        <v>0</v>
      </c>
      <c r="M32" s="25" t="str">
        <f>'様式Ⅰ(男子)'!N105</f>
        <v/>
      </c>
      <c r="N32" s="25">
        <f>'様式Ⅰ(男子)'!J106</f>
        <v>0</v>
      </c>
      <c r="O32" s="25" t="str">
        <f>'様式Ⅰ(男子)'!N106</f>
        <v/>
      </c>
    </row>
    <row r="33" spans="1:19">
      <c r="A33" s="21">
        <v>32</v>
      </c>
      <c r="B33" s="25" t="str">
        <f>'様式Ⅰ(男子)'!H107</f>
        <v/>
      </c>
      <c r="C33" s="25" t="str">
        <f>CONCATENATE('様式Ⅰ(男子)'!D107," (",'様式Ⅰ(男子)'!F107,")")</f>
        <v xml:space="preserve"> ()</v>
      </c>
      <c r="D33" s="25" t="str">
        <f>'様式Ⅰ(男子)'!E107</f>
        <v/>
      </c>
      <c r="E33" s="25">
        <v>1</v>
      </c>
      <c r="F33" s="25">
        <f>基本情報登録!$D$8</f>
        <v>0</v>
      </c>
      <c r="G33" s="25" t="str">
        <f>基本情報登録!$D$10</f>
        <v/>
      </c>
      <c r="H33" s="25" t="e">
        <f>'様式Ⅰ(男子)'!G107</f>
        <v>#N/A</v>
      </c>
      <c r="I33" s="25">
        <f>'様式Ⅰ(男子)'!C107</f>
        <v>0</v>
      </c>
      <c r="J33" s="25">
        <f>'様式Ⅰ(男子)'!J107</f>
        <v>0</v>
      </c>
      <c r="K33" s="25" t="str">
        <f>'様式Ⅰ(男子)'!N107</f>
        <v/>
      </c>
      <c r="L33" s="25">
        <f>'様式Ⅰ(男子)'!J108</f>
        <v>0</v>
      </c>
      <c r="M33" s="25" t="str">
        <f>'様式Ⅰ(男子)'!N108</f>
        <v/>
      </c>
      <c r="N33" s="25">
        <f>'様式Ⅰ(男子)'!J109</f>
        <v>0</v>
      </c>
      <c r="O33" s="25" t="str">
        <f>'様式Ⅰ(男子)'!N109</f>
        <v/>
      </c>
    </row>
    <row r="34" spans="1:19">
      <c r="A34" s="21">
        <v>33</v>
      </c>
      <c r="B34" s="25" t="str">
        <f>'様式Ⅰ(男子)'!H110</f>
        <v/>
      </c>
      <c r="C34" s="25" t="str">
        <f>CONCATENATE('様式Ⅰ(男子)'!D110," (",'様式Ⅰ(男子)'!F110,")")</f>
        <v xml:space="preserve"> ()</v>
      </c>
      <c r="D34" s="25" t="str">
        <f>'様式Ⅰ(男子)'!E110</f>
        <v/>
      </c>
      <c r="E34" s="25">
        <v>1</v>
      </c>
      <c r="F34" s="25">
        <f>基本情報登録!$D$8</f>
        <v>0</v>
      </c>
      <c r="G34" s="25" t="str">
        <f>基本情報登録!$D$10</f>
        <v/>
      </c>
      <c r="H34" s="25" t="e">
        <f>'様式Ⅰ(男子)'!G110</f>
        <v>#N/A</v>
      </c>
      <c r="I34" s="25">
        <f>'様式Ⅰ(男子)'!C110</f>
        <v>0</v>
      </c>
      <c r="J34" s="25">
        <f>'様式Ⅰ(男子)'!J110</f>
        <v>0</v>
      </c>
      <c r="K34" s="25" t="str">
        <f>'様式Ⅰ(男子)'!N110</f>
        <v/>
      </c>
      <c r="L34" s="25">
        <f>'様式Ⅰ(男子)'!J111</f>
        <v>0</v>
      </c>
      <c r="M34" s="25" t="str">
        <f>'様式Ⅰ(男子)'!N111</f>
        <v/>
      </c>
      <c r="N34" s="25">
        <f>'様式Ⅰ(男子)'!J112</f>
        <v>0</v>
      </c>
      <c r="O34" s="25" t="str">
        <f>'様式Ⅰ(男子)'!N112</f>
        <v/>
      </c>
    </row>
    <row r="35" spans="1:19">
      <c r="A35" s="21">
        <v>34</v>
      </c>
      <c r="B35" s="25" t="str">
        <f>'様式Ⅰ(男子)'!H113</f>
        <v/>
      </c>
      <c r="C35" s="25" t="str">
        <f>CONCATENATE('様式Ⅰ(男子)'!D113," (",'様式Ⅰ(男子)'!F113,")")</f>
        <v xml:space="preserve"> ()</v>
      </c>
      <c r="D35" s="25" t="str">
        <f>'様式Ⅰ(男子)'!E113</f>
        <v/>
      </c>
      <c r="E35" s="25">
        <v>1</v>
      </c>
      <c r="F35" s="25">
        <f>基本情報登録!$D$8</f>
        <v>0</v>
      </c>
      <c r="G35" s="25" t="str">
        <f>基本情報登録!$D$10</f>
        <v/>
      </c>
      <c r="H35" s="25" t="e">
        <f>'様式Ⅰ(男子)'!G113</f>
        <v>#N/A</v>
      </c>
      <c r="I35" s="25">
        <f>'様式Ⅰ(男子)'!C113</f>
        <v>0</v>
      </c>
      <c r="J35" s="25">
        <f>'様式Ⅰ(男子)'!J113</f>
        <v>0</v>
      </c>
      <c r="K35" s="25" t="str">
        <f>'様式Ⅰ(男子)'!N113</f>
        <v/>
      </c>
      <c r="L35" s="25">
        <f>'様式Ⅰ(男子)'!J114</f>
        <v>0</v>
      </c>
      <c r="M35" s="25" t="str">
        <f>'様式Ⅰ(男子)'!N114</f>
        <v/>
      </c>
      <c r="N35" s="25">
        <f>'様式Ⅰ(男子)'!J115</f>
        <v>0</v>
      </c>
      <c r="O35" s="25" t="str">
        <f>'様式Ⅰ(男子)'!N115</f>
        <v/>
      </c>
    </row>
    <row r="36" spans="1:19">
      <c r="A36" s="21">
        <v>35</v>
      </c>
      <c r="B36" s="25" t="str">
        <f>'様式Ⅰ(男子)'!H116</f>
        <v/>
      </c>
      <c r="C36" s="25" t="str">
        <f>CONCATENATE('様式Ⅰ(男子)'!D116," (",'様式Ⅰ(男子)'!F116,")")</f>
        <v xml:space="preserve"> ()</v>
      </c>
      <c r="D36" s="25" t="str">
        <f>'様式Ⅰ(男子)'!E116</f>
        <v/>
      </c>
      <c r="E36" s="25">
        <v>1</v>
      </c>
      <c r="F36" s="25">
        <f>基本情報登録!$D$8</f>
        <v>0</v>
      </c>
      <c r="G36" s="25" t="str">
        <f>基本情報登録!$D$10</f>
        <v/>
      </c>
      <c r="H36" s="25" t="e">
        <f>'様式Ⅰ(男子)'!G116</f>
        <v>#N/A</v>
      </c>
      <c r="I36" s="25">
        <f>'様式Ⅰ(男子)'!C116</f>
        <v>0</v>
      </c>
      <c r="J36" s="25">
        <f>'様式Ⅰ(男子)'!J116</f>
        <v>0</v>
      </c>
      <c r="K36" s="25" t="str">
        <f>'様式Ⅰ(男子)'!N116</f>
        <v/>
      </c>
      <c r="L36" s="25">
        <f>'様式Ⅰ(男子)'!J117</f>
        <v>0</v>
      </c>
      <c r="M36" s="25" t="str">
        <f>'様式Ⅰ(男子)'!N117</f>
        <v/>
      </c>
      <c r="N36" s="25">
        <f>'様式Ⅰ(男子)'!J118</f>
        <v>0</v>
      </c>
      <c r="O36" s="25" t="str">
        <f>'様式Ⅰ(男子)'!N118</f>
        <v/>
      </c>
    </row>
    <row r="37" spans="1:19">
      <c r="A37" s="21">
        <v>36</v>
      </c>
      <c r="B37" s="25" t="str">
        <f>'様式Ⅰ(男子)'!H119</f>
        <v/>
      </c>
      <c r="C37" s="25" t="str">
        <f>CONCATENATE('様式Ⅰ(男子)'!D119," (",'様式Ⅰ(男子)'!F119,")")</f>
        <v xml:space="preserve"> ()</v>
      </c>
      <c r="D37" s="25" t="str">
        <f>'様式Ⅰ(男子)'!E119</f>
        <v/>
      </c>
      <c r="E37" s="25">
        <v>1</v>
      </c>
      <c r="F37" s="25">
        <f>基本情報登録!$D$8</f>
        <v>0</v>
      </c>
      <c r="G37" s="25" t="str">
        <f>基本情報登録!$D$10</f>
        <v/>
      </c>
      <c r="H37" s="25" t="e">
        <f>'様式Ⅰ(男子)'!G119</f>
        <v>#N/A</v>
      </c>
      <c r="I37" s="25">
        <f>'様式Ⅰ(男子)'!C119</f>
        <v>0</v>
      </c>
      <c r="J37" s="25">
        <f>'様式Ⅰ(男子)'!J119</f>
        <v>0</v>
      </c>
      <c r="K37" s="25" t="str">
        <f>'様式Ⅰ(男子)'!N119</f>
        <v/>
      </c>
      <c r="L37" s="25">
        <f>'様式Ⅰ(男子)'!J120</f>
        <v>0</v>
      </c>
      <c r="M37" s="25" t="str">
        <f>'様式Ⅰ(男子)'!N120</f>
        <v/>
      </c>
      <c r="N37" s="25">
        <f>'様式Ⅰ(男子)'!J121</f>
        <v>0</v>
      </c>
      <c r="O37" s="25" t="str">
        <f>'様式Ⅰ(男子)'!N121</f>
        <v/>
      </c>
    </row>
    <row r="38" spans="1:19">
      <c r="A38" s="21">
        <v>37</v>
      </c>
      <c r="B38" s="25" t="str">
        <f>'様式Ⅰ(男子)'!H122</f>
        <v/>
      </c>
      <c r="C38" s="25" t="str">
        <f>CONCATENATE('様式Ⅰ(男子)'!D122," (",'様式Ⅰ(男子)'!F122,")")</f>
        <v xml:space="preserve"> ()</v>
      </c>
      <c r="D38" s="25" t="str">
        <f>'様式Ⅰ(男子)'!E122</f>
        <v/>
      </c>
      <c r="E38" s="25">
        <v>1</v>
      </c>
      <c r="F38" s="25">
        <f>基本情報登録!$D$8</f>
        <v>0</v>
      </c>
      <c r="G38" s="25" t="str">
        <f>基本情報登録!$D$10</f>
        <v/>
      </c>
      <c r="H38" s="25" t="e">
        <f>'様式Ⅰ(男子)'!G122</f>
        <v>#N/A</v>
      </c>
      <c r="I38" s="25">
        <f>'様式Ⅰ(男子)'!C122</f>
        <v>0</v>
      </c>
      <c r="J38" s="25">
        <f>'様式Ⅰ(男子)'!J122</f>
        <v>0</v>
      </c>
      <c r="K38" s="25" t="str">
        <f>'様式Ⅰ(男子)'!N122</f>
        <v/>
      </c>
      <c r="L38" s="25">
        <f>'様式Ⅰ(男子)'!J123</f>
        <v>0</v>
      </c>
      <c r="M38" s="25" t="str">
        <f>'様式Ⅰ(男子)'!N123</f>
        <v/>
      </c>
      <c r="N38" s="25">
        <f>'様式Ⅰ(男子)'!J124</f>
        <v>0</v>
      </c>
      <c r="O38" s="25" t="str">
        <f>'様式Ⅰ(男子)'!N124</f>
        <v/>
      </c>
    </row>
    <row r="39" spans="1:19" ht="12.75" customHeight="1">
      <c r="A39" s="21">
        <v>38</v>
      </c>
      <c r="B39" s="25" t="str">
        <f>'様式Ⅰ(男子)'!H125</f>
        <v/>
      </c>
      <c r="C39" s="25" t="str">
        <f>CONCATENATE('様式Ⅰ(男子)'!D125," (",'様式Ⅰ(男子)'!F125,")")</f>
        <v xml:space="preserve"> ()</v>
      </c>
      <c r="D39" s="25" t="str">
        <f>'様式Ⅰ(男子)'!E125</f>
        <v/>
      </c>
      <c r="E39" s="25">
        <v>1</v>
      </c>
      <c r="F39" s="25">
        <f>基本情報登録!$D$8</f>
        <v>0</v>
      </c>
      <c r="G39" s="25" t="str">
        <f>基本情報登録!$D$10</f>
        <v/>
      </c>
      <c r="H39" s="25" t="e">
        <f>'様式Ⅰ(男子)'!G125</f>
        <v>#N/A</v>
      </c>
      <c r="I39" s="25">
        <f>'様式Ⅰ(男子)'!C125</f>
        <v>0</v>
      </c>
      <c r="J39" s="25">
        <f>'様式Ⅰ(男子)'!J125</f>
        <v>0</v>
      </c>
      <c r="K39" s="25" t="str">
        <f>'様式Ⅰ(男子)'!N125</f>
        <v/>
      </c>
      <c r="L39" s="25">
        <f>'様式Ⅰ(男子)'!J126</f>
        <v>0</v>
      </c>
      <c r="M39" s="25" t="str">
        <f>'様式Ⅰ(男子)'!N126</f>
        <v/>
      </c>
      <c r="N39" s="25">
        <f>'様式Ⅰ(男子)'!J127</f>
        <v>0</v>
      </c>
      <c r="O39" s="25" t="str">
        <f>'様式Ⅰ(男子)'!N127</f>
        <v/>
      </c>
    </row>
    <row r="40" spans="1:19">
      <c r="A40" s="21">
        <v>39</v>
      </c>
      <c r="B40" s="25" t="str">
        <f>'様式Ⅰ(男子)'!H128</f>
        <v/>
      </c>
      <c r="C40" s="25" t="str">
        <f>CONCATENATE('様式Ⅰ(男子)'!D128," (",'様式Ⅰ(男子)'!F128,")")</f>
        <v xml:space="preserve"> ()</v>
      </c>
      <c r="D40" s="25" t="str">
        <f>'様式Ⅰ(男子)'!E128</f>
        <v/>
      </c>
      <c r="E40" s="25">
        <v>1</v>
      </c>
      <c r="F40" s="25">
        <f>基本情報登録!$D$8</f>
        <v>0</v>
      </c>
      <c r="G40" s="25" t="str">
        <f>基本情報登録!$D$10</f>
        <v/>
      </c>
      <c r="H40" s="25" t="e">
        <f>'様式Ⅰ(男子)'!G128</f>
        <v>#N/A</v>
      </c>
      <c r="I40" s="25">
        <f>'様式Ⅰ(男子)'!C128</f>
        <v>0</v>
      </c>
      <c r="J40" s="25">
        <f>'様式Ⅰ(男子)'!J128</f>
        <v>0</v>
      </c>
      <c r="K40" s="25" t="str">
        <f>'様式Ⅰ(男子)'!N128</f>
        <v/>
      </c>
      <c r="L40" s="25">
        <f>'様式Ⅰ(男子)'!J129</f>
        <v>0</v>
      </c>
      <c r="M40" s="25" t="str">
        <f>'様式Ⅰ(男子)'!N129</f>
        <v/>
      </c>
      <c r="N40" s="25">
        <f>'様式Ⅰ(男子)'!J130</f>
        <v>0</v>
      </c>
      <c r="O40" s="25" t="str">
        <f>'様式Ⅰ(男子)'!N130</f>
        <v/>
      </c>
    </row>
    <row r="41" spans="1:19">
      <c r="A41" s="21">
        <v>40</v>
      </c>
      <c r="B41" s="25" t="str">
        <f>'様式Ⅰ(男子)'!H131</f>
        <v/>
      </c>
      <c r="C41" s="25" t="str">
        <f>CONCATENATE('様式Ⅰ(男子)'!D131," (",'様式Ⅰ(男子)'!F131,")")</f>
        <v xml:space="preserve"> ()</v>
      </c>
      <c r="D41" s="25" t="str">
        <f>'様式Ⅰ(男子)'!E131</f>
        <v/>
      </c>
      <c r="E41" s="25">
        <v>1</v>
      </c>
      <c r="F41" s="25">
        <f>基本情報登録!$D$8</f>
        <v>0</v>
      </c>
      <c r="G41" s="25" t="str">
        <f>基本情報登録!$D$10</f>
        <v/>
      </c>
      <c r="H41" s="25" t="e">
        <f>'様式Ⅰ(男子)'!G131</f>
        <v>#N/A</v>
      </c>
      <c r="I41" s="25">
        <f>'様式Ⅰ(男子)'!C131</f>
        <v>0</v>
      </c>
      <c r="J41" s="25">
        <f>'様式Ⅰ(男子)'!J131</f>
        <v>0</v>
      </c>
      <c r="K41" s="25" t="str">
        <f>'様式Ⅰ(男子)'!N131</f>
        <v/>
      </c>
      <c r="L41" s="25">
        <f>'様式Ⅰ(男子)'!J132</f>
        <v>0</v>
      </c>
      <c r="M41" s="25" t="str">
        <f>'様式Ⅰ(男子)'!N132</f>
        <v/>
      </c>
      <c r="N41" s="25">
        <f>'様式Ⅰ(男子)'!J133</f>
        <v>0</v>
      </c>
      <c r="O41" s="25" t="str">
        <f>'様式Ⅰ(男子)'!N133</f>
        <v/>
      </c>
    </row>
    <row r="42" spans="1:19">
      <c r="A42" s="21">
        <v>41</v>
      </c>
      <c r="B42" s="25" t="str">
        <f>'様式Ⅰ(男子)'!H134</f>
        <v/>
      </c>
      <c r="C42" s="25" t="str">
        <f>CONCATENATE('様式Ⅰ(男子)'!D134," (",'様式Ⅰ(男子)'!F134,")")</f>
        <v xml:space="preserve"> ()</v>
      </c>
      <c r="D42" s="25" t="str">
        <f>'様式Ⅰ(男子)'!E134</f>
        <v/>
      </c>
      <c r="E42" s="25">
        <v>1</v>
      </c>
      <c r="F42" s="25">
        <f>基本情報登録!$D$8</f>
        <v>0</v>
      </c>
      <c r="G42" s="25" t="str">
        <f>基本情報登録!$D$10</f>
        <v/>
      </c>
      <c r="H42" s="25" t="e">
        <f>'様式Ⅰ(男子)'!G134</f>
        <v>#N/A</v>
      </c>
      <c r="I42" s="25">
        <f>'様式Ⅰ(男子)'!C134</f>
        <v>0</v>
      </c>
      <c r="J42" s="25">
        <f>'様式Ⅰ(男子)'!J134</f>
        <v>0</v>
      </c>
      <c r="K42" s="25" t="str">
        <f>'様式Ⅰ(男子)'!N134</f>
        <v/>
      </c>
      <c r="L42" s="25">
        <f>'様式Ⅰ(男子)'!J135</f>
        <v>0</v>
      </c>
      <c r="M42" s="25" t="str">
        <f>'様式Ⅰ(男子)'!N135</f>
        <v/>
      </c>
      <c r="N42" s="25">
        <f>'様式Ⅰ(男子)'!J136</f>
        <v>0</v>
      </c>
      <c r="O42" s="25" t="str">
        <f>'様式Ⅰ(男子)'!N136</f>
        <v/>
      </c>
    </row>
    <row r="43" spans="1:19">
      <c r="A43" s="21">
        <v>42</v>
      </c>
      <c r="B43" s="25" t="str">
        <f>'様式Ⅰ(男子)'!H137</f>
        <v/>
      </c>
      <c r="C43" s="25" t="str">
        <f>CONCATENATE('様式Ⅰ(男子)'!D137," (",'様式Ⅰ(男子)'!F137,")")</f>
        <v xml:space="preserve"> ()</v>
      </c>
      <c r="D43" s="25" t="str">
        <f>'様式Ⅰ(男子)'!E137</f>
        <v/>
      </c>
      <c r="E43" s="25">
        <v>1</v>
      </c>
      <c r="F43" s="25">
        <f>基本情報登録!$D$8</f>
        <v>0</v>
      </c>
      <c r="G43" s="25" t="str">
        <f>基本情報登録!$D$10</f>
        <v/>
      </c>
      <c r="H43" s="25" t="e">
        <f>'様式Ⅰ(男子)'!G137</f>
        <v>#N/A</v>
      </c>
      <c r="I43" s="25">
        <f>'様式Ⅰ(男子)'!C137</f>
        <v>0</v>
      </c>
      <c r="J43" s="25">
        <f>'様式Ⅰ(男子)'!J137</f>
        <v>0</v>
      </c>
      <c r="K43" s="25" t="str">
        <f>'様式Ⅰ(男子)'!N137</f>
        <v/>
      </c>
      <c r="L43" s="25">
        <f>'様式Ⅰ(男子)'!J138</f>
        <v>0</v>
      </c>
      <c r="M43" s="25" t="str">
        <f>'様式Ⅰ(男子)'!N138</f>
        <v/>
      </c>
      <c r="N43" s="25">
        <f>'様式Ⅰ(男子)'!J139</f>
        <v>0</v>
      </c>
      <c r="O43" s="25" t="str">
        <f>'様式Ⅰ(男子)'!N139</f>
        <v/>
      </c>
    </row>
    <row r="44" spans="1:19">
      <c r="A44" s="21">
        <v>43</v>
      </c>
      <c r="B44" s="25" t="str">
        <f>'様式Ⅰ(男子)'!H140</f>
        <v/>
      </c>
      <c r="C44" s="25" t="str">
        <f>CONCATENATE('様式Ⅰ(男子)'!D140," (",'様式Ⅰ(男子)'!F140,")")</f>
        <v xml:space="preserve"> ()</v>
      </c>
      <c r="D44" s="25" t="str">
        <f>'様式Ⅰ(男子)'!E140</f>
        <v/>
      </c>
      <c r="E44" s="25">
        <v>1</v>
      </c>
      <c r="F44" s="25">
        <f>基本情報登録!$D$8</f>
        <v>0</v>
      </c>
      <c r="G44" s="25" t="str">
        <f>基本情報登録!$D$10</f>
        <v/>
      </c>
      <c r="H44" s="25" t="e">
        <f>'様式Ⅰ(男子)'!G140</f>
        <v>#N/A</v>
      </c>
      <c r="I44" s="25">
        <f>'様式Ⅰ(男子)'!C140</f>
        <v>0</v>
      </c>
      <c r="J44" s="25">
        <f>'様式Ⅰ(男子)'!J140</f>
        <v>0</v>
      </c>
      <c r="K44" s="25" t="str">
        <f>'様式Ⅰ(男子)'!N140</f>
        <v/>
      </c>
      <c r="L44" s="25">
        <f>'様式Ⅰ(男子)'!J141</f>
        <v>0</v>
      </c>
      <c r="M44" s="25" t="str">
        <f>'様式Ⅰ(男子)'!N141</f>
        <v/>
      </c>
      <c r="N44" s="25">
        <f>'様式Ⅰ(男子)'!J142</f>
        <v>0</v>
      </c>
      <c r="O44" s="25" t="str">
        <f>'様式Ⅰ(男子)'!N142</f>
        <v/>
      </c>
    </row>
    <row r="45" spans="1:19">
      <c r="A45" s="21">
        <v>44</v>
      </c>
      <c r="B45" s="25" t="str">
        <f>'様式Ⅰ(男子)'!H143</f>
        <v/>
      </c>
      <c r="C45" s="25" t="str">
        <f>CONCATENATE('様式Ⅰ(男子)'!D143," (",'様式Ⅰ(男子)'!F143,")")</f>
        <v xml:space="preserve"> ()</v>
      </c>
      <c r="D45" s="25" t="str">
        <f>'様式Ⅰ(男子)'!E143</f>
        <v/>
      </c>
      <c r="E45" s="25">
        <v>1</v>
      </c>
      <c r="F45" s="25">
        <f>基本情報登録!$D$8</f>
        <v>0</v>
      </c>
      <c r="G45" s="25" t="str">
        <f>基本情報登録!$D$10</f>
        <v/>
      </c>
      <c r="H45" s="25" t="e">
        <f>'様式Ⅰ(男子)'!G143</f>
        <v>#N/A</v>
      </c>
      <c r="I45" s="25">
        <f>'様式Ⅰ(男子)'!C143</f>
        <v>0</v>
      </c>
      <c r="J45" s="25">
        <f>'様式Ⅰ(男子)'!J143</f>
        <v>0</v>
      </c>
      <c r="K45" s="25" t="str">
        <f>'様式Ⅰ(男子)'!N143</f>
        <v/>
      </c>
      <c r="L45" s="25">
        <f>'様式Ⅰ(男子)'!J144</f>
        <v>0</v>
      </c>
      <c r="M45" s="25" t="str">
        <f>'様式Ⅰ(男子)'!N144</f>
        <v/>
      </c>
      <c r="N45" s="25">
        <f>'様式Ⅰ(男子)'!J145</f>
        <v>0</v>
      </c>
      <c r="O45" s="25" t="str">
        <f>'様式Ⅰ(男子)'!N145</f>
        <v/>
      </c>
    </row>
    <row r="46" spans="1:19">
      <c r="A46" s="21">
        <v>45</v>
      </c>
      <c r="B46" s="25" t="str">
        <f>'様式Ⅰ(男子)'!H146</f>
        <v/>
      </c>
      <c r="C46" s="25" t="str">
        <f>CONCATENATE('様式Ⅰ(男子)'!D146," (",'様式Ⅰ(男子)'!F146,")")</f>
        <v xml:space="preserve"> ()</v>
      </c>
      <c r="D46" s="25" t="str">
        <f>'様式Ⅰ(男子)'!E146</f>
        <v/>
      </c>
      <c r="E46" s="25">
        <v>1</v>
      </c>
      <c r="F46" s="25">
        <f>基本情報登録!$D$8</f>
        <v>0</v>
      </c>
      <c r="G46" s="25" t="str">
        <f>基本情報登録!$D$10</f>
        <v/>
      </c>
      <c r="H46" s="25" t="e">
        <f>'様式Ⅰ(男子)'!G146</f>
        <v>#N/A</v>
      </c>
      <c r="I46" s="25">
        <f>'様式Ⅰ(男子)'!C146</f>
        <v>0</v>
      </c>
      <c r="J46" s="25">
        <f>'様式Ⅰ(男子)'!J146</f>
        <v>0</v>
      </c>
      <c r="K46" s="25" t="str">
        <f>'様式Ⅰ(男子)'!N146</f>
        <v/>
      </c>
      <c r="L46" s="25">
        <f>'様式Ⅰ(男子)'!J147</f>
        <v>0</v>
      </c>
      <c r="M46" s="25" t="str">
        <f>'様式Ⅰ(男子)'!N147</f>
        <v/>
      </c>
      <c r="N46" s="25">
        <f>'様式Ⅰ(男子)'!J148</f>
        <v>0</v>
      </c>
      <c r="O46" s="25" t="str">
        <f>'様式Ⅰ(男子)'!N148</f>
        <v/>
      </c>
    </row>
    <row r="47" spans="1:19">
      <c r="A47" s="21">
        <v>46</v>
      </c>
      <c r="B47" s="25" t="str">
        <f>'様式Ⅰ(男子)'!H149</f>
        <v/>
      </c>
      <c r="C47" s="25" t="str">
        <f>CONCATENATE('様式Ⅰ(男子)'!D149," (",'様式Ⅰ(男子)'!F149,")")</f>
        <v xml:space="preserve"> ()</v>
      </c>
      <c r="D47" s="25" t="str">
        <f>'様式Ⅰ(男子)'!E149</f>
        <v/>
      </c>
      <c r="E47" s="25">
        <v>1</v>
      </c>
      <c r="F47" s="25">
        <f>基本情報登録!$D$8</f>
        <v>0</v>
      </c>
      <c r="G47" s="25" t="str">
        <f>基本情報登録!$D$10</f>
        <v/>
      </c>
      <c r="H47" s="25" t="e">
        <f>'様式Ⅰ(男子)'!G149</f>
        <v>#N/A</v>
      </c>
      <c r="I47" s="25">
        <f>'様式Ⅰ(男子)'!C149</f>
        <v>0</v>
      </c>
      <c r="J47" s="25">
        <f>'様式Ⅰ(男子)'!J149</f>
        <v>0</v>
      </c>
      <c r="K47" s="25" t="str">
        <f>'様式Ⅰ(男子)'!N149</f>
        <v/>
      </c>
      <c r="L47" s="25">
        <f>'様式Ⅰ(男子)'!J150</f>
        <v>0</v>
      </c>
      <c r="M47" s="25" t="str">
        <f>'様式Ⅰ(男子)'!N150</f>
        <v/>
      </c>
      <c r="N47" s="25">
        <f>'様式Ⅰ(男子)'!J151</f>
        <v>0</v>
      </c>
      <c r="O47" s="25" t="str">
        <f>'様式Ⅰ(男子)'!N151</f>
        <v/>
      </c>
    </row>
    <row r="48" spans="1:19">
      <c r="A48" s="21">
        <v>47</v>
      </c>
      <c r="B48" s="25" t="str">
        <f>'様式Ⅰ(男子)'!H152</f>
        <v/>
      </c>
      <c r="C48" s="25" t="str">
        <f>CONCATENATE('様式Ⅰ(男子)'!D152," (",'様式Ⅰ(男子)'!F152,")")</f>
        <v xml:space="preserve"> ()</v>
      </c>
      <c r="D48" s="25" t="str">
        <f>'様式Ⅰ(男子)'!E152</f>
        <v/>
      </c>
      <c r="E48" s="25">
        <v>1</v>
      </c>
      <c r="F48" s="25">
        <f>基本情報登録!$D$8</f>
        <v>0</v>
      </c>
      <c r="G48" s="25" t="str">
        <f>基本情報登録!$D$10</f>
        <v/>
      </c>
      <c r="H48" s="25" t="e">
        <f>'様式Ⅰ(男子)'!G152</f>
        <v>#N/A</v>
      </c>
      <c r="I48" s="25">
        <f>'様式Ⅰ(男子)'!C152</f>
        <v>0</v>
      </c>
      <c r="J48" s="25">
        <f>'様式Ⅰ(男子)'!J152</f>
        <v>0</v>
      </c>
      <c r="K48" s="25" t="str">
        <f>'様式Ⅰ(男子)'!N152</f>
        <v/>
      </c>
      <c r="L48" s="25">
        <f>'様式Ⅰ(男子)'!J153</f>
        <v>0</v>
      </c>
      <c r="M48" s="25" t="str">
        <f>'様式Ⅰ(男子)'!N153</f>
        <v/>
      </c>
      <c r="N48" s="25">
        <f>'様式Ⅰ(男子)'!J154</f>
        <v>0</v>
      </c>
      <c r="O48" s="25" t="str">
        <f>'様式Ⅰ(男子)'!N154</f>
        <v/>
      </c>
      <c r="S48" s="25"/>
    </row>
    <row r="49" spans="1:19">
      <c r="A49" s="21">
        <v>48</v>
      </c>
      <c r="B49" s="25" t="str">
        <f>'様式Ⅰ(男子)'!H155</f>
        <v/>
      </c>
      <c r="C49" s="25" t="str">
        <f>CONCATENATE('様式Ⅰ(男子)'!D155," (",'様式Ⅰ(男子)'!F155,")")</f>
        <v xml:space="preserve"> ()</v>
      </c>
      <c r="D49" s="25" t="str">
        <f>'様式Ⅰ(男子)'!E155</f>
        <v/>
      </c>
      <c r="E49" s="25">
        <v>1</v>
      </c>
      <c r="F49" s="25">
        <f>基本情報登録!$D$8</f>
        <v>0</v>
      </c>
      <c r="G49" s="25" t="str">
        <f>基本情報登録!$D$10</f>
        <v/>
      </c>
      <c r="H49" s="25" t="e">
        <f>'様式Ⅰ(男子)'!G155</f>
        <v>#N/A</v>
      </c>
      <c r="I49" s="25">
        <f>'様式Ⅰ(男子)'!C155</f>
        <v>0</v>
      </c>
      <c r="J49" s="25">
        <f>'様式Ⅰ(男子)'!J155</f>
        <v>0</v>
      </c>
      <c r="K49" s="25" t="str">
        <f>'様式Ⅰ(男子)'!N155</f>
        <v/>
      </c>
      <c r="L49" s="25">
        <f>'様式Ⅰ(男子)'!J156</f>
        <v>0</v>
      </c>
      <c r="M49" s="25" t="str">
        <f>'様式Ⅰ(男子)'!N156</f>
        <v/>
      </c>
      <c r="N49" s="25">
        <f>'様式Ⅰ(男子)'!J157</f>
        <v>0</v>
      </c>
      <c r="O49" s="25" t="str">
        <f>'様式Ⅰ(男子)'!N157</f>
        <v/>
      </c>
      <c r="S49" s="25"/>
    </row>
    <row r="50" spans="1:19">
      <c r="A50" s="21">
        <v>49</v>
      </c>
      <c r="B50" s="25" t="str">
        <f>'様式Ⅰ(男子)'!H158</f>
        <v/>
      </c>
      <c r="C50" s="25" t="str">
        <f>CONCATENATE('様式Ⅰ(男子)'!D158," (",'様式Ⅰ(男子)'!F158,")")</f>
        <v xml:space="preserve"> ()</v>
      </c>
      <c r="D50" s="25" t="str">
        <f>'様式Ⅰ(男子)'!E158</f>
        <v/>
      </c>
      <c r="E50" s="25">
        <v>1</v>
      </c>
      <c r="F50" s="25">
        <f>基本情報登録!$D$8</f>
        <v>0</v>
      </c>
      <c r="G50" s="25" t="str">
        <f>基本情報登録!$D$10</f>
        <v/>
      </c>
      <c r="H50" s="25" t="e">
        <f>'様式Ⅰ(男子)'!G158</f>
        <v>#N/A</v>
      </c>
      <c r="I50" s="25">
        <f>'様式Ⅰ(男子)'!C158</f>
        <v>0</v>
      </c>
      <c r="J50" s="25">
        <f>'様式Ⅰ(男子)'!J158</f>
        <v>0</v>
      </c>
      <c r="K50" s="25" t="str">
        <f>'様式Ⅰ(男子)'!N158</f>
        <v/>
      </c>
      <c r="L50" s="25">
        <f>'様式Ⅰ(男子)'!J159</f>
        <v>0</v>
      </c>
      <c r="M50" s="25" t="str">
        <f>'様式Ⅰ(男子)'!N159</f>
        <v/>
      </c>
      <c r="N50" s="25">
        <f>'様式Ⅰ(男子)'!J160</f>
        <v>0</v>
      </c>
      <c r="O50" s="25" t="str">
        <f>'様式Ⅰ(男子)'!N160</f>
        <v/>
      </c>
      <c r="S50" s="25"/>
    </row>
    <row r="51" spans="1:19">
      <c r="A51" s="21">
        <v>50</v>
      </c>
      <c r="B51" s="25" t="str">
        <f>'様式Ⅰ(男子)'!H161</f>
        <v/>
      </c>
      <c r="C51" s="25" t="str">
        <f>CONCATENATE('様式Ⅰ(男子)'!D161," (",'様式Ⅰ(男子)'!F161,")")</f>
        <v xml:space="preserve"> ()</v>
      </c>
      <c r="D51" s="25" t="str">
        <f>'様式Ⅰ(男子)'!E161</f>
        <v/>
      </c>
      <c r="E51" s="25">
        <v>1</v>
      </c>
      <c r="F51" s="25">
        <f>基本情報登録!$D$8</f>
        <v>0</v>
      </c>
      <c r="G51" s="25" t="str">
        <f>基本情報登録!$D$10</f>
        <v/>
      </c>
      <c r="H51" s="25" t="e">
        <f>'様式Ⅰ(男子)'!G161</f>
        <v>#N/A</v>
      </c>
      <c r="I51" s="25">
        <f>'様式Ⅰ(男子)'!C161</f>
        <v>0</v>
      </c>
      <c r="J51" s="25">
        <f>'様式Ⅰ(男子)'!J161</f>
        <v>0</v>
      </c>
      <c r="K51" s="25" t="str">
        <f>'様式Ⅰ(男子)'!N161</f>
        <v/>
      </c>
      <c r="L51" s="25">
        <f>'様式Ⅰ(男子)'!J162</f>
        <v>0</v>
      </c>
      <c r="M51" s="25" t="str">
        <f>'様式Ⅰ(男子)'!N162</f>
        <v/>
      </c>
      <c r="N51" s="25">
        <f>'様式Ⅰ(男子)'!J163</f>
        <v>0</v>
      </c>
      <c r="O51" s="25" t="str">
        <f>'様式Ⅰ(男子)'!N163</f>
        <v/>
      </c>
      <c r="S51" s="25"/>
    </row>
    <row r="52" spans="1:19">
      <c r="A52" s="21">
        <v>51</v>
      </c>
      <c r="B52" s="25" t="str">
        <f>'様式Ⅰ(男子)'!H164</f>
        <v/>
      </c>
      <c r="C52" s="25" t="str">
        <f>CONCATENATE('様式Ⅰ(男子)'!D164," (",'様式Ⅰ(男子)'!F164,")")</f>
        <v xml:space="preserve"> ()</v>
      </c>
      <c r="D52" s="25" t="str">
        <f>'様式Ⅰ(男子)'!E164</f>
        <v/>
      </c>
      <c r="E52" s="25">
        <v>1</v>
      </c>
      <c r="F52" s="25">
        <f>基本情報登録!$D$8</f>
        <v>0</v>
      </c>
      <c r="G52" s="25" t="str">
        <f>基本情報登録!$D$10</f>
        <v/>
      </c>
      <c r="H52" s="25" t="e">
        <f>'様式Ⅰ(男子)'!G164</f>
        <v>#N/A</v>
      </c>
      <c r="I52" s="25">
        <f>'様式Ⅰ(男子)'!C164</f>
        <v>0</v>
      </c>
      <c r="J52" s="25">
        <f>'様式Ⅰ(男子)'!J164</f>
        <v>0</v>
      </c>
      <c r="K52" s="25" t="str">
        <f>'様式Ⅰ(男子)'!N164</f>
        <v/>
      </c>
      <c r="L52" s="25">
        <f>'様式Ⅰ(男子)'!J165</f>
        <v>0</v>
      </c>
      <c r="M52" s="25" t="str">
        <f>'様式Ⅰ(男子)'!N165</f>
        <v/>
      </c>
      <c r="N52" s="25">
        <f>'様式Ⅰ(男子)'!J166</f>
        <v>0</v>
      </c>
      <c r="O52" s="25" t="str">
        <f>'様式Ⅰ(男子)'!N166</f>
        <v/>
      </c>
    </row>
    <row r="53" spans="1:19">
      <c r="A53" s="21">
        <v>52</v>
      </c>
      <c r="B53" s="25" t="str">
        <f>'様式Ⅰ(男子)'!H167</f>
        <v/>
      </c>
      <c r="C53" s="25" t="str">
        <f>CONCATENATE('様式Ⅰ(男子)'!D167," (",'様式Ⅰ(男子)'!F167,")")</f>
        <v xml:space="preserve"> ()</v>
      </c>
      <c r="D53" s="25" t="str">
        <f>'様式Ⅰ(男子)'!E167</f>
        <v/>
      </c>
      <c r="E53" s="25">
        <v>1</v>
      </c>
      <c r="F53" s="25">
        <f>基本情報登録!$D$8</f>
        <v>0</v>
      </c>
      <c r="G53" s="25" t="str">
        <f>基本情報登録!$D$10</f>
        <v/>
      </c>
      <c r="H53" s="25" t="e">
        <f>'様式Ⅰ(男子)'!G167</f>
        <v>#N/A</v>
      </c>
      <c r="I53" s="25">
        <f>'様式Ⅰ(男子)'!C167</f>
        <v>0</v>
      </c>
      <c r="J53" s="25">
        <f>'様式Ⅰ(男子)'!J167</f>
        <v>0</v>
      </c>
      <c r="K53" s="25" t="str">
        <f>'様式Ⅰ(男子)'!N167</f>
        <v/>
      </c>
      <c r="L53" s="25">
        <f>'様式Ⅰ(男子)'!J168</f>
        <v>0</v>
      </c>
      <c r="M53" s="25" t="str">
        <f>'様式Ⅰ(男子)'!N168</f>
        <v/>
      </c>
      <c r="N53" s="25">
        <f>'様式Ⅰ(男子)'!J169</f>
        <v>0</v>
      </c>
      <c r="O53" s="25" t="str">
        <f>'様式Ⅰ(男子)'!N169</f>
        <v/>
      </c>
    </row>
    <row r="54" spans="1:19">
      <c r="A54" s="21">
        <v>53</v>
      </c>
      <c r="B54" s="25" t="str">
        <f>'様式Ⅰ(男子)'!H170</f>
        <v/>
      </c>
      <c r="C54" s="25" t="str">
        <f>CONCATENATE('様式Ⅰ(男子)'!D170," (",'様式Ⅰ(男子)'!F170,")")</f>
        <v xml:space="preserve"> ()</v>
      </c>
      <c r="D54" s="25" t="str">
        <f>'様式Ⅰ(男子)'!E170</f>
        <v/>
      </c>
      <c r="E54" s="25">
        <v>1</v>
      </c>
      <c r="F54" s="25">
        <f>基本情報登録!$D$8</f>
        <v>0</v>
      </c>
      <c r="G54" s="25" t="str">
        <f>基本情報登録!$D$10</f>
        <v/>
      </c>
      <c r="H54" s="25" t="e">
        <f>'様式Ⅰ(男子)'!G170</f>
        <v>#N/A</v>
      </c>
      <c r="I54" s="25">
        <f>'様式Ⅰ(男子)'!C170</f>
        <v>0</v>
      </c>
      <c r="J54" s="25">
        <f>'様式Ⅰ(男子)'!J170</f>
        <v>0</v>
      </c>
      <c r="K54" s="25" t="str">
        <f>'様式Ⅰ(男子)'!N170</f>
        <v/>
      </c>
      <c r="L54" s="25">
        <f>'様式Ⅰ(男子)'!J171</f>
        <v>0</v>
      </c>
      <c r="M54" s="25" t="str">
        <f>'様式Ⅰ(男子)'!N171</f>
        <v/>
      </c>
      <c r="N54" s="25">
        <f>'様式Ⅰ(男子)'!J172</f>
        <v>0</v>
      </c>
      <c r="O54" s="25" t="str">
        <f>'様式Ⅰ(男子)'!N172</f>
        <v/>
      </c>
      <c r="S54" s="25"/>
    </row>
    <row r="55" spans="1:19">
      <c r="A55" s="21">
        <v>54</v>
      </c>
      <c r="B55" s="25" t="str">
        <f>'様式Ⅰ(男子)'!H173</f>
        <v/>
      </c>
      <c r="C55" s="25" t="str">
        <f>CONCATENATE('様式Ⅰ(男子)'!D173," (",'様式Ⅰ(男子)'!F173,")")</f>
        <v xml:space="preserve"> ()</v>
      </c>
      <c r="D55" s="25" t="str">
        <f>'様式Ⅰ(男子)'!E173</f>
        <v/>
      </c>
      <c r="E55" s="25">
        <v>1</v>
      </c>
      <c r="F55" s="25">
        <f>基本情報登録!$D$8</f>
        <v>0</v>
      </c>
      <c r="G55" s="25" t="str">
        <f>基本情報登録!$D$10</f>
        <v/>
      </c>
      <c r="H55" s="25" t="e">
        <f>'様式Ⅰ(男子)'!G173</f>
        <v>#N/A</v>
      </c>
      <c r="I55" s="25">
        <f>'様式Ⅰ(男子)'!C173</f>
        <v>0</v>
      </c>
      <c r="J55" s="25">
        <f>'様式Ⅰ(男子)'!J173</f>
        <v>0</v>
      </c>
      <c r="K55" s="25" t="str">
        <f>'様式Ⅰ(男子)'!N173</f>
        <v/>
      </c>
      <c r="L55" s="25">
        <f>'様式Ⅰ(男子)'!J174</f>
        <v>0</v>
      </c>
      <c r="M55" s="25" t="str">
        <f>'様式Ⅰ(男子)'!N174</f>
        <v/>
      </c>
      <c r="N55" s="25">
        <f>'様式Ⅰ(男子)'!J175</f>
        <v>0</v>
      </c>
      <c r="O55" s="25" t="str">
        <f>'様式Ⅰ(男子)'!N175</f>
        <v/>
      </c>
    </row>
    <row r="56" spans="1:19">
      <c r="A56" s="21">
        <v>55</v>
      </c>
      <c r="B56" s="25" t="str">
        <f>'様式Ⅰ(男子)'!H176</f>
        <v/>
      </c>
      <c r="C56" s="25" t="str">
        <f>CONCATENATE('様式Ⅰ(男子)'!D176," (",'様式Ⅰ(男子)'!F176,")")</f>
        <v xml:space="preserve"> ()</v>
      </c>
      <c r="D56" s="25" t="str">
        <f>'様式Ⅰ(男子)'!E176</f>
        <v/>
      </c>
      <c r="E56" s="25">
        <v>1</v>
      </c>
      <c r="F56" s="25">
        <f>基本情報登録!$D$8</f>
        <v>0</v>
      </c>
      <c r="G56" s="25" t="str">
        <f>基本情報登録!$D$10</f>
        <v/>
      </c>
      <c r="H56" s="25" t="e">
        <f>'様式Ⅰ(男子)'!G176</f>
        <v>#N/A</v>
      </c>
      <c r="I56" s="25">
        <f>'様式Ⅰ(男子)'!C176</f>
        <v>0</v>
      </c>
      <c r="J56" s="25">
        <f>'様式Ⅰ(男子)'!J176</f>
        <v>0</v>
      </c>
      <c r="K56" s="25" t="str">
        <f>'様式Ⅰ(男子)'!N176</f>
        <v/>
      </c>
      <c r="L56" s="25">
        <f>'様式Ⅰ(男子)'!J177</f>
        <v>0</v>
      </c>
      <c r="M56" s="25" t="str">
        <f>'様式Ⅰ(男子)'!N177</f>
        <v/>
      </c>
      <c r="N56" s="25">
        <f>'様式Ⅰ(男子)'!J178</f>
        <v>0</v>
      </c>
      <c r="O56" s="25" t="str">
        <f>'様式Ⅰ(男子)'!N178</f>
        <v/>
      </c>
    </row>
    <row r="57" spans="1:19">
      <c r="A57" s="21">
        <v>56</v>
      </c>
      <c r="B57" s="25" t="str">
        <f>'様式Ⅰ(男子)'!H179</f>
        <v/>
      </c>
      <c r="C57" s="25" t="str">
        <f>CONCATENATE('様式Ⅰ(男子)'!D179," (",'様式Ⅰ(男子)'!F179,")")</f>
        <v xml:space="preserve"> ()</v>
      </c>
      <c r="D57" s="25" t="str">
        <f>'様式Ⅰ(男子)'!E179</f>
        <v/>
      </c>
      <c r="E57" s="25">
        <v>1</v>
      </c>
      <c r="F57" s="25">
        <f>基本情報登録!$D$8</f>
        <v>0</v>
      </c>
      <c r="G57" s="25" t="str">
        <f>基本情報登録!$D$10</f>
        <v/>
      </c>
      <c r="H57" s="25" t="e">
        <f>'様式Ⅰ(男子)'!G179</f>
        <v>#N/A</v>
      </c>
      <c r="I57" s="25">
        <f>'様式Ⅰ(男子)'!C179</f>
        <v>0</v>
      </c>
      <c r="J57" s="25">
        <f>'様式Ⅰ(男子)'!J179</f>
        <v>0</v>
      </c>
      <c r="K57" s="25" t="str">
        <f>'様式Ⅰ(男子)'!N179</f>
        <v/>
      </c>
      <c r="L57" s="25">
        <f>'様式Ⅰ(男子)'!J180</f>
        <v>0</v>
      </c>
      <c r="M57" s="25" t="str">
        <f>'様式Ⅰ(男子)'!N180</f>
        <v/>
      </c>
      <c r="N57" s="25">
        <f>'様式Ⅰ(男子)'!J181</f>
        <v>0</v>
      </c>
      <c r="O57" s="25" t="str">
        <f>'様式Ⅰ(男子)'!N181</f>
        <v/>
      </c>
      <c r="S57" s="25"/>
    </row>
    <row r="58" spans="1:19">
      <c r="A58" s="21">
        <v>57</v>
      </c>
      <c r="B58" s="25" t="str">
        <f>'様式Ⅰ(男子)'!H182</f>
        <v/>
      </c>
      <c r="C58" s="25" t="str">
        <f>CONCATENATE('様式Ⅰ(男子)'!D182," (",'様式Ⅰ(男子)'!F182,")")</f>
        <v xml:space="preserve"> ()</v>
      </c>
      <c r="D58" s="25" t="str">
        <f>'様式Ⅰ(男子)'!E182</f>
        <v/>
      </c>
      <c r="E58" s="25">
        <v>1</v>
      </c>
      <c r="F58" s="25">
        <f>基本情報登録!$D$8</f>
        <v>0</v>
      </c>
      <c r="G58" s="25" t="str">
        <f>基本情報登録!$D$10</f>
        <v/>
      </c>
      <c r="H58" s="25" t="e">
        <f>'様式Ⅰ(男子)'!G182</f>
        <v>#N/A</v>
      </c>
      <c r="I58" s="25">
        <f>'様式Ⅰ(男子)'!C182</f>
        <v>0</v>
      </c>
      <c r="J58" s="25">
        <f>'様式Ⅰ(男子)'!J182</f>
        <v>0</v>
      </c>
      <c r="K58" s="25" t="str">
        <f>'様式Ⅰ(男子)'!N182</f>
        <v/>
      </c>
      <c r="L58" s="25">
        <f>'様式Ⅰ(男子)'!J183</f>
        <v>0</v>
      </c>
      <c r="M58" s="25" t="str">
        <f>'様式Ⅰ(男子)'!N183</f>
        <v/>
      </c>
      <c r="N58" s="25">
        <f>'様式Ⅰ(男子)'!J184</f>
        <v>0</v>
      </c>
      <c r="O58" s="25" t="str">
        <f>'様式Ⅰ(男子)'!N184</f>
        <v/>
      </c>
    </row>
    <row r="59" spans="1:19">
      <c r="A59" s="21">
        <v>58</v>
      </c>
      <c r="B59" s="25" t="str">
        <f>'様式Ⅰ(男子)'!H185</f>
        <v/>
      </c>
      <c r="C59" s="25" t="str">
        <f>CONCATENATE('様式Ⅰ(男子)'!D185," (",'様式Ⅰ(男子)'!F185,")")</f>
        <v xml:space="preserve"> ()</v>
      </c>
      <c r="D59" s="25" t="str">
        <f>'様式Ⅰ(男子)'!E185</f>
        <v/>
      </c>
      <c r="E59" s="25">
        <v>1</v>
      </c>
      <c r="F59" s="25">
        <f>基本情報登録!$D$8</f>
        <v>0</v>
      </c>
      <c r="G59" s="25" t="str">
        <f>基本情報登録!$D$10</f>
        <v/>
      </c>
      <c r="H59" s="25" t="e">
        <f>'様式Ⅰ(男子)'!G185</f>
        <v>#N/A</v>
      </c>
      <c r="I59" s="25">
        <f>'様式Ⅰ(男子)'!C185</f>
        <v>0</v>
      </c>
      <c r="J59" s="25">
        <f>'様式Ⅰ(男子)'!J185</f>
        <v>0</v>
      </c>
      <c r="K59" s="25" t="str">
        <f>'様式Ⅰ(男子)'!N185</f>
        <v/>
      </c>
      <c r="L59" s="25">
        <f>'様式Ⅰ(男子)'!J186</f>
        <v>0</v>
      </c>
      <c r="M59" s="25" t="str">
        <f>'様式Ⅰ(男子)'!N186</f>
        <v/>
      </c>
      <c r="N59" s="25">
        <f>'様式Ⅰ(男子)'!J187</f>
        <v>0</v>
      </c>
      <c r="O59" s="25" t="str">
        <f>'様式Ⅰ(男子)'!N187</f>
        <v/>
      </c>
    </row>
    <row r="60" spans="1:19">
      <c r="A60" s="21">
        <v>59</v>
      </c>
      <c r="B60" s="25" t="str">
        <f>'様式Ⅰ(男子)'!H188</f>
        <v/>
      </c>
      <c r="C60" s="25" t="str">
        <f>CONCATENATE('様式Ⅰ(男子)'!D188," (",'様式Ⅰ(男子)'!F188,")")</f>
        <v xml:space="preserve"> ()</v>
      </c>
      <c r="D60" s="25" t="str">
        <f>'様式Ⅰ(男子)'!E188</f>
        <v/>
      </c>
      <c r="E60" s="25">
        <v>1</v>
      </c>
      <c r="F60" s="25">
        <f>基本情報登録!$D$8</f>
        <v>0</v>
      </c>
      <c r="G60" s="25" t="str">
        <f>基本情報登録!$D$10</f>
        <v/>
      </c>
      <c r="H60" s="25" t="e">
        <f>'様式Ⅰ(男子)'!G188</f>
        <v>#N/A</v>
      </c>
      <c r="I60" s="25">
        <f>'様式Ⅰ(男子)'!C188</f>
        <v>0</v>
      </c>
      <c r="J60" s="25">
        <f>'様式Ⅰ(男子)'!J188</f>
        <v>0</v>
      </c>
      <c r="K60" s="25" t="str">
        <f>'様式Ⅰ(男子)'!N188</f>
        <v/>
      </c>
      <c r="L60" s="25">
        <f>'様式Ⅰ(男子)'!J189</f>
        <v>0</v>
      </c>
      <c r="M60" s="25" t="str">
        <f>'様式Ⅰ(男子)'!N189</f>
        <v/>
      </c>
      <c r="N60" s="25">
        <f>'様式Ⅰ(男子)'!J190</f>
        <v>0</v>
      </c>
      <c r="O60" s="25" t="str">
        <f>'様式Ⅰ(男子)'!N190</f>
        <v/>
      </c>
      <c r="S60" s="25"/>
    </row>
    <row r="61" spans="1:19">
      <c r="A61" s="21">
        <v>60</v>
      </c>
      <c r="B61" s="25" t="str">
        <f>'様式Ⅰ(男子)'!H191</f>
        <v/>
      </c>
      <c r="C61" s="25" t="str">
        <f>CONCATENATE('様式Ⅰ(男子)'!D191," (",'様式Ⅰ(男子)'!F191,")")</f>
        <v xml:space="preserve"> ()</v>
      </c>
      <c r="D61" s="25" t="str">
        <f>'様式Ⅰ(男子)'!E191</f>
        <v/>
      </c>
      <c r="E61" s="25">
        <v>1</v>
      </c>
      <c r="F61" s="25">
        <f>基本情報登録!$D$8</f>
        <v>0</v>
      </c>
      <c r="G61" s="25" t="str">
        <f>基本情報登録!$D$10</f>
        <v/>
      </c>
      <c r="H61" s="25" t="e">
        <f>'様式Ⅰ(男子)'!G191</f>
        <v>#N/A</v>
      </c>
      <c r="I61" s="25">
        <f>'様式Ⅰ(男子)'!C191</f>
        <v>0</v>
      </c>
      <c r="J61" s="25">
        <f>'様式Ⅰ(男子)'!J191</f>
        <v>0</v>
      </c>
      <c r="K61" s="25" t="str">
        <f>'様式Ⅰ(男子)'!N191</f>
        <v/>
      </c>
      <c r="L61" s="25">
        <f>'様式Ⅰ(男子)'!J192</f>
        <v>0</v>
      </c>
      <c r="M61" s="25" t="str">
        <f>'様式Ⅰ(男子)'!N192</f>
        <v/>
      </c>
      <c r="N61" s="25">
        <f>'様式Ⅰ(男子)'!J193</f>
        <v>0</v>
      </c>
      <c r="O61" s="25" t="str">
        <f>'様式Ⅰ(男子)'!N193</f>
        <v/>
      </c>
    </row>
    <row r="62" spans="1:19">
      <c r="A62" s="21">
        <v>61</v>
      </c>
      <c r="B62" s="25" t="str">
        <f>'様式Ⅰ(男子)'!H194</f>
        <v/>
      </c>
      <c r="C62" s="25" t="str">
        <f>CONCATENATE('様式Ⅰ(男子)'!D194," (",'様式Ⅰ(男子)'!F194,")")</f>
        <v xml:space="preserve"> ()</v>
      </c>
      <c r="D62" s="25" t="str">
        <f>'様式Ⅰ(男子)'!E194</f>
        <v/>
      </c>
      <c r="E62" s="25">
        <v>1</v>
      </c>
      <c r="F62" s="25">
        <f>基本情報登録!$D$8</f>
        <v>0</v>
      </c>
      <c r="G62" s="25" t="str">
        <f>基本情報登録!$D$10</f>
        <v/>
      </c>
      <c r="H62" s="25" t="e">
        <f>'様式Ⅰ(男子)'!G194</f>
        <v>#N/A</v>
      </c>
      <c r="I62" s="25">
        <f>'様式Ⅰ(男子)'!C194</f>
        <v>0</v>
      </c>
      <c r="J62" s="25">
        <f>'様式Ⅰ(男子)'!J194</f>
        <v>0</v>
      </c>
      <c r="K62" s="25" t="str">
        <f>'様式Ⅰ(男子)'!N194</f>
        <v/>
      </c>
      <c r="L62" s="25">
        <f>'様式Ⅰ(男子)'!J195</f>
        <v>0</v>
      </c>
      <c r="M62" s="25" t="str">
        <f>'様式Ⅰ(男子)'!N195</f>
        <v/>
      </c>
      <c r="N62" s="25">
        <f>'様式Ⅰ(男子)'!J196</f>
        <v>0</v>
      </c>
      <c r="O62" s="25" t="str">
        <f>'様式Ⅰ(男子)'!N196</f>
        <v/>
      </c>
    </row>
    <row r="63" spans="1:19">
      <c r="A63" s="21">
        <v>62</v>
      </c>
      <c r="B63" s="25" t="str">
        <f>'様式Ⅰ(男子)'!H197</f>
        <v/>
      </c>
      <c r="C63" s="25" t="str">
        <f>CONCATENATE('様式Ⅰ(男子)'!D197," (",'様式Ⅰ(男子)'!F197,")")</f>
        <v xml:space="preserve"> ()</v>
      </c>
      <c r="D63" s="25" t="str">
        <f>'様式Ⅰ(男子)'!E197</f>
        <v/>
      </c>
      <c r="E63" s="25">
        <v>1</v>
      </c>
      <c r="F63" s="25">
        <f>基本情報登録!$D$8</f>
        <v>0</v>
      </c>
      <c r="G63" s="25" t="str">
        <f>基本情報登録!$D$10</f>
        <v/>
      </c>
      <c r="H63" s="25" t="e">
        <f>'様式Ⅰ(男子)'!G197</f>
        <v>#N/A</v>
      </c>
      <c r="I63" s="25">
        <f>'様式Ⅰ(男子)'!C197</f>
        <v>0</v>
      </c>
      <c r="J63" s="25">
        <f>'様式Ⅰ(男子)'!J197</f>
        <v>0</v>
      </c>
      <c r="K63" s="25" t="str">
        <f>'様式Ⅰ(男子)'!N197</f>
        <v/>
      </c>
      <c r="L63" s="25">
        <f>'様式Ⅰ(男子)'!J198</f>
        <v>0</v>
      </c>
      <c r="M63" s="25" t="str">
        <f>'様式Ⅰ(男子)'!N198</f>
        <v/>
      </c>
      <c r="N63" s="25">
        <f>'様式Ⅰ(男子)'!J199</f>
        <v>0</v>
      </c>
      <c r="O63" s="25" t="str">
        <f>'様式Ⅰ(男子)'!N199</f>
        <v/>
      </c>
      <c r="S63" s="25"/>
    </row>
    <row r="64" spans="1:19">
      <c r="A64" s="21">
        <v>63</v>
      </c>
      <c r="B64" s="25" t="str">
        <f>'様式Ⅰ(男子)'!H200</f>
        <v/>
      </c>
      <c r="C64" s="25" t="str">
        <f>CONCATENATE('様式Ⅰ(男子)'!D200," (",'様式Ⅰ(男子)'!F200,")")</f>
        <v xml:space="preserve"> ()</v>
      </c>
      <c r="D64" s="25" t="str">
        <f>'様式Ⅰ(男子)'!E200</f>
        <v/>
      </c>
      <c r="E64" s="25">
        <v>1</v>
      </c>
      <c r="F64" s="25">
        <f>基本情報登録!$D$8</f>
        <v>0</v>
      </c>
      <c r="G64" s="25" t="str">
        <f>基本情報登録!$D$10</f>
        <v/>
      </c>
      <c r="H64" s="25" t="e">
        <f>'様式Ⅰ(男子)'!G200</f>
        <v>#N/A</v>
      </c>
      <c r="I64" s="25">
        <f>'様式Ⅰ(男子)'!C200</f>
        <v>0</v>
      </c>
      <c r="J64" s="25">
        <f>'様式Ⅰ(男子)'!J200</f>
        <v>0</v>
      </c>
      <c r="K64" s="25" t="str">
        <f>'様式Ⅰ(男子)'!N200</f>
        <v/>
      </c>
      <c r="L64" s="25">
        <f>'様式Ⅰ(男子)'!J201</f>
        <v>0</v>
      </c>
      <c r="M64" s="25" t="str">
        <f>'様式Ⅰ(男子)'!N201</f>
        <v/>
      </c>
      <c r="N64" s="25">
        <f>'様式Ⅰ(男子)'!J202</f>
        <v>0</v>
      </c>
      <c r="O64" s="25" t="str">
        <f>'様式Ⅰ(男子)'!N202</f>
        <v/>
      </c>
    </row>
    <row r="65" spans="1:19">
      <c r="A65" s="21">
        <v>64</v>
      </c>
      <c r="B65" s="25" t="str">
        <f>'様式Ⅰ(男子)'!H203</f>
        <v/>
      </c>
      <c r="C65" s="25" t="str">
        <f>CONCATENATE('様式Ⅰ(男子)'!D203," (",'様式Ⅰ(男子)'!F203,")")</f>
        <v xml:space="preserve"> ()</v>
      </c>
      <c r="D65" s="25" t="str">
        <f>'様式Ⅰ(男子)'!E203</f>
        <v/>
      </c>
      <c r="E65" s="25">
        <v>1</v>
      </c>
      <c r="F65" s="25">
        <f>基本情報登録!$D$8</f>
        <v>0</v>
      </c>
      <c r="G65" s="25" t="str">
        <f>基本情報登録!$D$10</f>
        <v/>
      </c>
      <c r="H65" s="25" t="e">
        <f>'様式Ⅰ(男子)'!G203</f>
        <v>#N/A</v>
      </c>
      <c r="I65" s="25">
        <f>'様式Ⅰ(男子)'!C203</f>
        <v>0</v>
      </c>
      <c r="J65" s="25">
        <f>'様式Ⅰ(男子)'!J203</f>
        <v>0</v>
      </c>
      <c r="K65" s="25" t="str">
        <f>'様式Ⅰ(男子)'!N203</f>
        <v/>
      </c>
      <c r="L65" s="25">
        <f>'様式Ⅰ(男子)'!J204</f>
        <v>0</v>
      </c>
      <c r="M65" s="25" t="str">
        <f>'様式Ⅰ(男子)'!N204</f>
        <v/>
      </c>
      <c r="N65" s="25">
        <f>'様式Ⅰ(男子)'!J205</f>
        <v>0</v>
      </c>
      <c r="O65" s="25" t="str">
        <f>'様式Ⅰ(男子)'!N205</f>
        <v/>
      </c>
    </row>
    <row r="66" spans="1:19">
      <c r="A66" s="21">
        <v>65</v>
      </c>
      <c r="B66" s="25" t="str">
        <f>'様式Ⅰ(男子)'!H206</f>
        <v/>
      </c>
      <c r="C66" s="25" t="str">
        <f>CONCATENATE('様式Ⅰ(男子)'!D206," (",'様式Ⅰ(男子)'!F206,")")</f>
        <v xml:space="preserve"> ()</v>
      </c>
      <c r="D66" s="25" t="str">
        <f>'様式Ⅰ(男子)'!E206</f>
        <v/>
      </c>
      <c r="E66" s="25">
        <v>1</v>
      </c>
      <c r="F66" s="25">
        <f>基本情報登録!$D$8</f>
        <v>0</v>
      </c>
      <c r="G66" s="25" t="str">
        <f>基本情報登録!$D$10</f>
        <v/>
      </c>
      <c r="H66" s="25" t="e">
        <f>'様式Ⅰ(男子)'!G206</f>
        <v>#N/A</v>
      </c>
      <c r="I66" s="25">
        <f>'様式Ⅰ(男子)'!C206</f>
        <v>0</v>
      </c>
      <c r="J66" s="25">
        <f>'様式Ⅰ(男子)'!J206</f>
        <v>0</v>
      </c>
      <c r="K66" s="25" t="str">
        <f>'様式Ⅰ(男子)'!N206</f>
        <v/>
      </c>
      <c r="L66" s="25">
        <f>'様式Ⅰ(男子)'!J207</f>
        <v>0</v>
      </c>
      <c r="M66" s="25" t="str">
        <f>'様式Ⅰ(男子)'!N207</f>
        <v/>
      </c>
      <c r="N66" s="25">
        <f>'様式Ⅰ(男子)'!J208</f>
        <v>0</v>
      </c>
      <c r="O66" s="25" t="str">
        <f>'様式Ⅰ(男子)'!N208</f>
        <v/>
      </c>
      <c r="S66" s="25"/>
    </row>
    <row r="67" spans="1:19">
      <c r="A67" s="21">
        <v>66</v>
      </c>
      <c r="B67" s="25" t="str">
        <f>'様式Ⅰ(男子)'!H209</f>
        <v/>
      </c>
      <c r="C67" s="25" t="str">
        <f>CONCATENATE('様式Ⅰ(男子)'!D209," (",'様式Ⅰ(男子)'!F209,")")</f>
        <v xml:space="preserve"> ()</v>
      </c>
      <c r="D67" s="25" t="str">
        <f>'様式Ⅰ(男子)'!E209</f>
        <v/>
      </c>
      <c r="E67" s="25">
        <v>1</v>
      </c>
      <c r="F67" s="25">
        <f>基本情報登録!$D$8</f>
        <v>0</v>
      </c>
      <c r="G67" s="25" t="str">
        <f>基本情報登録!$D$10</f>
        <v/>
      </c>
      <c r="H67" s="25" t="e">
        <f>'様式Ⅰ(男子)'!G209</f>
        <v>#N/A</v>
      </c>
      <c r="I67" s="25">
        <f>'様式Ⅰ(男子)'!C209</f>
        <v>0</v>
      </c>
      <c r="J67" s="25">
        <f>'様式Ⅰ(男子)'!J209</f>
        <v>0</v>
      </c>
      <c r="K67" s="25" t="str">
        <f>'様式Ⅰ(男子)'!N209</f>
        <v/>
      </c>
      <c r="L67" s="25">
        <f>'様式Ⅰ(男子)'!J210</f>
        <v>0</v>
      </c>
      <c r="M67" s="25" t="str">
        <f>'様式Ⅰ(男子)'!N210</f>
        <v/>
      </c>
      <c r="N67" s="25">
        <f>'様式Ⅰ(男子)'!J211</f>
        <v>0</v>
      </c>
      <c r="O67" s="25" t="str">
        <f>'様式Ⅰ(男子)'!N211</f>
        <v/>
      </c>
    </row>
    <row r="68" spans="1:19">
      <c r="A68" s="21">
        <v>67</v>
      </c>
      <c r="B68" s="25" t="str">
        <f>'様式Ⅰ(男子)'!H212</f>
        <v/>
      </c>
      <c r="C68" s="25" t="str">
        <f>CONCATENATE('様式Ⅰ(男子)'!D212," (",'様式Ⅰ(男子)'!F212,")")</f>
        <v xml:space="preserve"> ()</v>
      </c>
      <c r="D68" s="25" t="str">
        <f>'様式Ⅰ(男子)'!E212</f>
        <v/>
      </c>
      <c r="E68" s="25">
        <v>1</v>
      </c>
      <c r="F68" s="25">
        <f>基本情報登録!$D$8</f>
        <v>0</v>
      </c>
      <c r="G68" s="25" t="str">
        <f>基本情報登録!$D$10</f>
        <v/>
      </c>
      <c r="H68" s="25" t="e">
        <f>'様式Ⅰ(男子)'!G212</f>
        <v>#N/A</v>
      </c>
      <c r="I68" s="25">
        <f>'様式Ⅰ(男子)'!C212</f>
        <v>0</v>
      </c>
      <c r="J68" s="25">
        <f>'様式Ⅰ(男子)'!J212</f>
        <v>0</v>
      </c>
      <c r="K68" s="25" t="str">
        <f>'様式Ⅰ(男子)'!N212</f>
        <v/>
      </c>
      <c r="L68" s="25">
        <f>'様式Ⅰ(男子)'!J213</f>
        <v>0</v>
      </c>
      <c r="M68" s="25" t="str">
        <f>'様式Ⅰ(男子)'!N213</f>
        <v/>
      </c>
      <c r="N68" s="25">
        <f>'様式Ⅰ(男子)'!J214</f>
        <v>0</v>
      </c>
      <c r="O68" s="25" t="str">
        <f>'様式Ⅰ(男子)'!N214</f>
        <v/>
      </c>
    </row>
    <row r="69" spans="1:19">
      <c r="A69" s="21">
        <v>68</v>
      </c>
      <c r="B69" s="25" t="str">
        <f>'様式Ⅰ(男子)'!H215</f>
        <v/>
      </c>
      <c r="C69" s="25" t="str">
        <f>CONCATENATE('様式Ⅰ(男子)'!D215," (",'様式Ⅰ(男子)'!F215,")")</f>
        <v xml:space="preserve"> ()</v>
      </c>
      <c r="D69" s="25" t="str">
        <f>'様式Ⅰ(男子)'!E215</f>
        <v/>
      </c>
      <c r="E69" s="25">
        <v>1</v>
      </c>
      <c r="F69" s="25">
        <f>基本情報登録!$D$8</f>
        <v>0</v>
      </c>
      <c r="G69" s="25" t="str">
        <f>基本情報登録!$D$10</f>
        <v/>
      </c>
      <c r="H69" s="25" t="e">
        <f>'様式Ⅰ(男子)'!G215</f>
        <v>#N/A</v>
      </c>
      <c r="I69" s="25">
        <f>'様式Ⅰ(男子)'!C215</f>
        <v>0</v>
      </c>
      <c r="J69" s="25">
        <f>'様式Ⅰ(男子)'!J215</f>
        <v>0</v>
      </c>
      <c r="K69" s="25" t="str">
        <f>'様式Ⅰ(男子)'!N215</f>
        <v/>
      </c>
      <c r="L69" s="25">
        <f>'様式Ⅰ(男子)'!J216</f>
        <v>0</v>
      </c>
      <c r="M69" s="25" t="str">
        <f>'様式Ⅰ(男子)'!N216</f>
        <v/>
      </c>
      <c r="N69" s="25">
        <f>'様式Ⅰ(男子)'!J217</f>
        <v>0</v>
      </c>
      <c r="O69" s="25" t="str">
        <f>'様式Ⅰ(男子)'!N217</f>
        <v/>
      </c>
      <c r="S69" s="25"/>
    </row>
    <row r="70" spans="1:19">
      <c r="A70" s="21">
        <v>69</v>
      </c>
      <c r="B70" s="25" t="str">
        <f>'様式Ⅰ(男子)'!H218</f>
        <v/>
      </c>
      <c r="C70" s="25" t="str">
        <f>CONCATENATE('様式Ⅰ(男子)'!D218," (",'様式Ⅰ(男子)'!F218,")")</f>
        <v xml:space="preserve"> ()</v>
      </c>
      <c r="D70" s="25" t="str">
        <f>'様式Ⅰ(男子)'!E218</f>
        <v/>
      </c>
      <c r="E70" s="25">
        <v>1</v>
      </c>
      <c r="F70" s="25">
        <f>基本情報登録!$D$8</f>
        <v>0</v>
      </c>
      <c r="G70" s="25" t="str">
        <f>基本情報登録!$D$10</f>
        <v/>
      </c>
      <c r="H70" s="25" t="e">
        <f>'様式Ⅰ(男子)'!G218</f>
        <v>#N/A</v>
      </c>
      <c r="I70" s="25">
        <f>'様式Ⅰ(男子)'!C218</f>
        <v>0</v>
      </c>
      <c r="J70" s="25">
        <f>'様式Ⅰ(男子)'!J218</f>
        <v>0</v>
      </c>
      <c r="K70" s="25" t="str">
        <f>'様式Ⅰ(男子)'!N218</f>
        <v/>
      </c>
      <c r="L70" s="25">
        <f>'様式Ⅰ(男子)'!J219</f>
        <v>0</v>
      </c>
      <c r="M70" s="25" t="str">
        <f>'様式Ⅰ(男子)'!N219</f>
        <v/>
      </c>
      <c r="N70" s="25">
        <f>'様式Ⅰ(男子)'!J220</f>
        <v>0</v>
      </c>
      <c r="O70" s="25" t="str">
        <f>'様式Ⅰ(男子)'!N220</f>
        <v/>
      </c>
    </row>
    <row r="71" spans="1:19">
      <c r="A71" s="21">
        <v>70</v>
      </c>
      <c r="B71" s="25" t="str">
        <f>'様式Ⅰ(男子)'!H221</f>
        <v/>
      </c>
      <c r="C71" s="25" t="str">
        <f>CONCATENATE('様式Ⅰ(男子)'!D221," (",'様式Ⅰ(男子)'!F221,")")</f>
        <v xml:space="preserve"> ()</v>
      </c>
      <c r="D71" s="25" t="str">
        <f>'様式Ⅰ(男子)'!E221</f>
        <v/>
      </c>
      <c r="E71" s="25">
        <v>1</v>
      </c>
      <c r="F71" s="25">
        <f>基本情報登録!$D$8</f>
        <v>0</v>
      </c>
      <c r="G71" s="25" t="str">
        <f>基本情報登録!$D$10</f>
        <v/>
      </c>
      <c r="H71" s="25" t="e">
        <f>'様式Ⅰ(男子)'!G221</f>
        <v>#N/A</v>
      </c>
      <c r="I71" s="25">
        <f>'様式Ⅰ(男子)'!C221</f>
        <v>0</v>
      </c>
      <c r="J71" s="25">
        <f>'様式Ⅰ(男子)'!J221</f>
        <v>0</v>
      </c>
      <c r="K71" s="25" t="str">
        <f>'様式Ⅰ(男子)'!N221</f>
        <v/>
      </c>
      <c r="L71" s="25">
        <f>'様式Ⅰ(男子)'!J222</f>
        <v>0</v>
      </c>
      <c r="M71" s="25" t="str">
        <f>'様式Ⅰ(男子)'!N222</f>
        <v/>
      </c>
      <c r="N71" s="25">
        <f>'様式Ⅰ(男子)'!J223</f>
        <v>0</v>
      </c>
      <c r="O71" s="25" t="str">
        <f>'様式Ⅰ(男子)'!N223</f>
        <v/>
      </c>
    </row>
    <row r="72" spans="1:19">
      <c r="A72" s="21">
        <v>71</v>
      </c>
      <c r="B72" s="25" t="str">
        <f>'様式Ⅰ(男子)'!H224</f>
        <v/>
      </c>
      <c r="C72" s="25" t="str">
        <f>CONCATENATE('様式Ⅰ(男子)'!D224," (",'様式Ⅰ(男子)'!F224,")")</f>
        <v xml:space="preserve"> ()</v>
      </c>
      <c r="D72" s="25" t="str">
        <f>'様式Ⅰ(男子)'!E224</f>
        <v/>
      </c>
      <c r="E72" s="25">
        <v>1</v>
      </c>
      <c r="F72" s="25">
        <f>基本情報登録!$D$8</f>
        <v>0</v>
      </c>
      <c r="G72" s="25" t="str">
        <f>基本情報登録!$D$10</f>
        <v/>
      </c>
      <c r="H72" s="25" t="e">
        <f>'様式Ⅰ(男子)'!G224</f>
        <v>#N/A</v>
      </c>
      <c r="I72" s="25">
        <f>'様式Ⅰ(男子)'!C224</f>
        <v>0</v>
      </c>
      <c r="J72" s="25">
        <f>'様式Ⅰ(男子)'!J224</f>
        <v>0</v>
      </c>
      <c r="K72" s="25" t="str">
        <f>'様式Ⅰ(男子)'!N224</f>
        <v/>
      </c>
      <c r="L72" s="25">
        <f>'様式Ⅰ(男子)'!J225</f>
        <v>0</v>
      </c>
      <c r="M72" s="25" t="str">
        <f>'様式Ⅰ(男子)'!N225</f>
        <v/>
      </c>
      <c r="N72" s="25">
        <f>'様式Ⅰ(男子)'!J226</f>
        <v>0</v>
      </c>
      <c r="O72" s="25" t="str">
        <f>'様式Ⅰ(男子)'!N226</f>
        <v/>
      </c>
    </row>
    <row r="73" spans="1:19">
      <c r="A73" s="21">
        <v>72</v>
      </c>
      <c r="B73" s="25" t="str">
        <f>'様式Ⅰ(男子)'!H227</f>
        <v/>
      </c>
      <c r="C73" s="25" t="str">
        <f>CONCATENATE('様式Ⅰ(男子)'!D227," (",'様式Ⅰ(男子)'!F227,")")</f>
        <v xml:space="preserve"> ()</v>
      </c>
      <c r="D73" s="25" t="str">
        <f>'様式Ⅰ(男子)'!E227</f>
        <v/>
      </c>
      <c r="E73" s="25">
        <v>1</v>
      </c>
      <c r="F73" s="25">
        <f>基本情報登録!$D$8</f>
        <v>0</v>
      </c>
      <c r="G73" s="25" t="str">
        <f>基本情報登録!$D$10</f>
        <v/>
      </c>
      <c r="H73" s="25" t="e">
        <f>'様式Ⅰ(男子)'!G227</f>
        <v>#N/A</v>
      </c>
      <c r="I73" s="25">
        <f>'様式Ⅰ(男子)'!C227</f>
        <v>0</v>
      </c>
      <c r="J73" s="25">
        <f>'様式Ⅰ(男子)'!J227</f>
        <v>0</v>
      </c>
      <c r="K73" s="25" t="str">
        <f>'様式Ⅰ(男子)'!N227</f>
        <v/>
      </c>
      <c r="L73" s="25">
        <f>'様式Ⅰ(男子)'!J228</f>
        <v>0</v>
      </c>
      <c r="M73" s="25" t="str">
        <f>'様式Ⅰ(男子)'!N228</f>
        <v/>
      </c>
      <c r="N73" s="25">
        <f>'様式Ⅰ(男子)'!J229</f>
        <v>0</v>
      </c>
      <c r="O73" s="25" t="str">
        <f>'様式Ⅰ(男子)'!N229</f>
        <v/>
      </c>
    </row>
    <row r="74" spans="1:19">
      <c r="A74" s="21">
        <v>73</v>
      </c>
      <c r="B74" s="25" t="str">
        <f>'様式Ⅰ(男子)'!H230</f>
        <v/>
      </c>
      <c r="C74" s="25" t="str">
        <f>CONCATENATE('様式Ⅰ(男子)'!D230," (",'様式Ⅰ(男子)'!F230,")")</f>
        <v xml:space="preserve"> ()</v>
      </c>
      <c r="D74" s="25" t="str">
        <f>'様式Ⅰ(男子)'!E230</f>
        <v/>
      </c>
      <c r="E74" s="25">
        <v>1</v>
      </c>
      <c r="F74" s="25">
        <f>基本情報登録!$D$8</f>
        <v>0</v>
      </c>
      <c r="G74" s="25" t="str">
        <f>基本情報登録!$D$10</f>
        <v/>
      </c>
      <c r="H74" s="25" t="e">
        <f>'様式Ⅰ(男子)'!G230</f>
        <v>#N/A</v>
      </c>
      <c r="I74" s="25">
        <f>'様式Ⅰ(男子)'!C230</f>
        <v>0</v>
      </c>
      <c r="J74" s="25">
        <f>'様式Ⅰ(男子)'!J230</f>
        <v>0</v>
      </c>
      <c r="K74" s="25" t="str">
        <f>'様式Ⅰ(男子)'!N230</f>
        <v/>
      </c>
      <c r="L74" s="25">
        <f>'様式Ⅰ(男子)'!J231</f>
        <v>0</v>
      </c>
      <c r="M74" s="25" t="str">
        <f>'様式Ⅰ(男子)'!N231</f>
        <v/>
      </c>
      <c r="N74" s="25">
        <f>'様式Ⅰ(男子)'!J232</f>
        <v>0</v>
      </c>
      <c r="O74" s="25" t="str">
        <f>'様式Ⅰ(男子)'!N232</f>
        <v/>
      </c>
    </row>
    <row r="75" spans="1:19">
      <c r="A75" s="21">
        <v>74</v>
      </c>
      <c r="B75" s="25" t="str">
        <f>'様式Ⅰ(男子)'!H233</f>
        <v/>
      </c>
      <c r="C75" s="25" t="str">
        <f>CONCATENATE('様式Ⅰ(男子)'!D233," (",'様式Ⅰ(男子)'!F233,")")</f>
        <v xml:space="preserve"> ()</v>
      </c>
      <c r="D75" s="25" t="str">
        <f>'様式Ⅰ(男子)'!E233</f>
        <v/>
      </c>
      <c r="E75" s="25">
        <v>1</v>
      </c>
      <c r="F75" s="25">
        <f>基本情報登録!$D$8</f>
        <v>0</v>
      </c>
      <c r="G75" s="25" t="str">
        <f>基本情報登録!$D$10</f>
        <v/>
      </c>
      <c r="H75" s="25" t="e">
        <f>'様式Ⅰ(男子)'!G233</f>
        <v>#N/A</v>
      </c>
      <c r="I75" s="25">
        <f>'様式Ⅰ(男子)'!C233</f>
        <v>0</v>
      </c>
      <c r="J75" s="25">
        <f>'様式Ⅰ(男子)'!J233</f>
        <v>0</v>
      </c>
      <c r="K75" s="25" t="str">
        <f>'様式Ⅰ(男子)'!N233</f>
        <v/>
      </c>
      <c r="L75" s="25">
        <f>'様式Ⅰ(男子)'!J234</f>
        <v>0</v>
      </c>
      <c r="M75" s="25" t="str">
        <f>'様式Ⅰ(男子)'!N234</f>
        <v/>
      </c>
      <c r="N75" s="25">
        <f>'様式Ⅰ(男子)'!J235</f>
        <v>0</v>
      </c>
      <c r="O75" s="25" t="str">
        <f>'様式Ⅰ(男子)'!N235</f>
        <v/>
      </c>
    </row>
    <row r="76" spans="1:19">
      <c r="A76" s="21">
        <v>75</v>
      </c>
      <c r="B76" s="25" t="str">
        <f>'様式Ⅰ(男子)'!H236</f>
        <v/>
      </c>
      <c r="C76" s="25" t="str">
        <f>CONCATENATE('様式Ⅰ(男子)'!D236," (",'様式Ⅰ(男子)'!F236,")")</f>
        <v xml:space="preserve"> ()</v>
      </c>
      <c r="D76" s="25" t="str">
        <f>'様式Ⅰ(男子)'!E236</f>
        <v/>
      </c>
      <c r="E76" s="25">
        <v>1</v>
      </c>
      <c r="F76" s="25">
        <f>基本情報登録!$D$8</f>
        <v>0</v>
      </c>
      <c r="G76" s="25" t="str">
        <f>基本情報登録!$D$10</f>
        <v/>
      </c>
      <c r="H76" s="25" t="e">
        <f>'様式Ⅰ(男子)'!G236</f>
        <v>#N/A</v>
      </c>
      <c r="I76" s="25">
        <f>'様式Ⅰ(男子)'!C236</f>
        <v>0</v>
      </c>
      <c r="J76" s="25">
        <f>'様式Ⅰ(男子)'!J236</f>
        <v>0</v>
      </c>
      <c r="K76" s="25" t="str">
        <f>'様式Ⅰ(男子)'!N236</f>
        <v/>
      </c>
      <c r="L76" s="25">
        <f>'様式Ⅰ(男子)'!J237</f>
        <v>0</v>
      </c>
      <c r="M76" s="25" t="str">
        <f>'様式Ⅰ(男子)'!N237</f>
        <v/>
      </c>
      <c r="N76" s="25">
        <f>'様式Ⅰ(男子)'!J238</f>
        <v>0</v>
      </c>
      <c r="O76" s="25" t="str">
        <f>'様式Ⅰ(男子)'!N238</f>
        <v/>
      </c>
    </row>
    <row r="77" spans="1:19">
      <c r="A77" s="21">
        <v>76</v>
      </c>
      <c r="B77" s="25" t="str">
        <f>'様式Ⅰ(男子)'!H239</f>
        <v/>
      </c>
      <c r="C77" s="25" t="str">
        <f>CONCATENATE('様式Ⅰ(男子)'!D239," (",'様式Ⅰ(男子)'!F239,")")</f>
        <v xml:space="preserve"> ()</v>
      </c>
      <c r="D77" s="25" t="str">
        <f>'様式Ⅰ(男子)'!E239</f>
        <v/>
      </c>
      <c r="E77" s="25">
        <v>1</v>
      </c>
      <c r="F77" s="25">
        <f>基本情報登録!$D$8</f>
        <v>0</v>
      </c>
      <c r="G77" s="25" t="str">
        <f>基本情報登録!$D$10</f>
        <v/>
      </c>
      <c r="H77" s="25" t="e">
        <f>'様式Ⅰ(男子)'!G239</f>
        <v>#N/A</v>
      </c>
      <c r="I77" s="25">
        <f>'様式Ⅰ(男子)'!C239</f>
        <v>0</v>
      </c>
      <c r="J77" s="25">
        <f>'様式Ⅰ(男子)'!J239</f>
        <v>0</v>
      </c>
      <c r="K77" s="25" t="str">
        <f>'様式Ⅰ(男子)'!N239</f>
        <v/>
      </c>
      <c r="L77" s="25">
        <f>'様式Ⅰ(男子)'!J240</f>
        <v>0</v>
      </c>
      <c r="M77" s="25" t="str">
        <f>'様式Ⅰ(男子)'!N240</f>
        <v/>
      </c>
      <c r="N77" s="25">
        <f>'様式Ⅰ(男子)'!J241</f>
        <v>0</v>
      </c>
      <c r="O77" s="25" t="str">
        <f>'様式Ⅰ(男子)'!N241</f>
        <v/>
      </c>
    </row>
    <row r="78" spans="1:19">
      <c r="A78" s="21">
        <v>77</v>
      </c>
      <c r="B78" s="25" t="str">
        <f>'様式Ⅰ(男子)'!H242</f>
        <v/>
      </c>
      <c r="C78" s="25" t="str">
        <f>CONCATENATE('様式Ⅰ(男子)'!D242," (",'様式Ⅰ(男子)'!F242,")")</f>
        <v xml:space="preserve"> ()</v>
      </c>
      <c r="D78" s="25" t="str">
        <f>'様式Ⅰ(男子)'!E242</f>
        <v/>
      </c>
      <c r="E78" s="25">
        <v>1</v>
      </c>
      <c r="F78" s="25">
        <f>基本情報登録!$D$8</f>
        <v>0</v>
      </c>
      <c r="G78" s="25" t="str">
        <f>基本情報登録!$D$10</f>
        <v/>
      </c>
      <c r="H78" s="25" t="e">
        <f>'様式Ⅰ(男子)'!G242</f>
        <v>#N/A</v>
      </c>
      <c r="I78" s="25">
        <f>'様式Ⅰ(男子)'!C242</f>
        <v>0</v>
      </c>
      <c r="J78" s="25">
        <f>'様式Ⅰ(男子)'!J242</f>
        <v>0</v>
      </c>
      <c r="K78" s="25" t="str">
        <f>'様式Ⅰ(男子)'!N242</f>
        <v/>
      </c>
      <c r="L78" s="25">
        <f>'様式Ⅰ(男子)'!J243</f>
        <v>0</v>
      </c>
      <c r="M78" s="25" t="str">
        <f>'様式Ⅰ(男子)'!N243</f>
        <v/>
      </c>
      <c r="N78" s="25">
        <f>'様式Ⅰ(男子)'!J244</f>
        <v>0</v>
      </c>
      <c r="O78" s="25" t="str">
        <f>'様式Ⅰ(男子)'!N244</f>
        <v/>
      </c>
    </row>
    <row r="79" spans="1:19">
      <c r="A79" s="21">
        <v>78</v>
      </c>
      <c r="B79" s="25" t="str">
        <f>'様式Ⅰ(男子)'!H245</f>
        <v/>
      </c>
      <c r="C79" s="25" t="str">
        <f>CONCATENATE('様式Ⅰ(男子)'!D245," (",'様式Ⅰ(男子)'!F245,")")</f>
        <v xml:space="preserve"> ()</v>
      </c>
      <c r="D79" s="25" t="str">
        <f>'様式Ⅰ(男子)'!E245</f>
        <v/>
      </c>
      <c r="E79" s="25">
        <v>1</v>
      </c>
      <c r="F79" s="25">
        <f>基本情報登録!$D$8</f>
        <v>0</v>
      </c>
      <c r="G79" s="25" t="str">
        <f>基本情報登録!$D$10</f>
        <v/>
      </c>
      <c r="H79" s="25" t="e">
        <f>'様式Ⅰ(男子)'!G245</f>
        <v>#N/A</v>
      </c>
      <c r="I79" s="25">
        <f>'様式Ⅰ(男子)'!C245</f>
        <v>0</v>
      </c>
      <c r="J79" s="25">
        <f>'様式Ⅰ(男子)'!J245</f>
        <v>0</v>
      </c>
      <c r="K79" s="25" t="str">
        <f>'様式Ⅰ(男子)'!N245</f>
        <v/>
      </c>
      <c r="L79" s="25">
        <f>'様式Ⅰ(男子)'!J246</f>
        <v>0</v>
      </c>
      <c r="M79" s="25" t="str">
        <f>'様式Ⅰ(男子)'!N246</f>
        <v/>
      </c>
      <c r="N79" s="25">
        <f>'様式Ⅰ(男子)'!J247</f>
        <v>0</v>
      </c>
      <c r="O79" s="25" t="str">
        <f>'様式Ⅰ(男子)'!N247</f>
        <v/>
      </c>
    </row>
    <row r="80" spans="1:19">
      <c r="A80" s="21">
        <v>79</v>
      </c>
      <c r="B80" s="25" t="str">
        <f>'様式Ⅰ(男子)'!H248</f>
        <v/>
      </c>
      <c r="C80" s="25" t="str">
        <f>CONCATENATE('様式Ⅰ(男子)'!D248," (",'様式Ⅰ(男子)'!F248,")")</f>
        <v xml:space="preserve"> ()</v>
      </c>
      <c r="D80" s="25" t="str">
        <f>'様式Ⅰ(男子)'!E248</f>
        <v/>
      </c>
      <c r="E80" s="25">
        <v>1</v>
      </c>
      <c r="F80" s="25">
        <f>基本情報登録!$D$8</f>
        <v>0</v>
      </c>
      <c r="G80" s="25" t="str">
        <f>基本情報登録!$D$10</f>
        <v/>
      </c>
      <c r="H80" s="25" t="e">
        <f>'様式Ⅰ(男子)'!G248</f>
        <v>#N/A</v>
      </c>
      <c r="I80" s="25">
        <f>'様式Ⅰ(男子)'!C248</f>
        <v>0</v>
      </c>
      <c r="J80" s="25">
        <f>'様式Ⅰ(男子)'!J248</f>
        <v>0</v>
      </c>
      <c r="K80" s="25" t="str">
        <f>'様式Ⅰ(男子)'!N248</f>
        <v/>
      </c>
      <c r="L80" s="25">
        <f>'様式Ⅰ(男子)'!J249</f>
        <v>0</v>
      </c>
      <c r="M80" s="25" t="str">
        <f>'様式Ⅰ(男子)'!N249</f>
        <v/>
      </c>
      <c r="N80" s="25">
        <f>'様式Ⅰ(男子)'!J250</f>
        <v>0</v>
      </c>
      <c r="O80" s="25" t="str">
        <f>'様式Ⅰ(男子)'!N250</f>
        <v/>
      </c>
    </row>
    <row r="81" spans="1:15">
      <c r="A81" s="21">
        <v>80</v>
      </c>
      <c r="B81" s="25" t="str">
        <f>'様式Ⅰ(男子)'!H251</f>
        <v/>
      </c>
      <c r="C81" s="25" t="str">
        <f>CONCATENATE('様式Ⅰ(男子)'!D251," (",'様式Ⅰ(男子)'!F251,")")</f>
        <v xml:space="preserve"> ()</v>
      </c>
      <c r="D81" s="25" t="str">
        <f>'様式Ⅰ(男子)'!E251</f>
        <v/>
      </c>
      <c r="E81" s="25">
        <v>1</v>
      </c>
      <c r="F81" s="25">
        <f>基本情報登録!$D$8</f>
        <v>0</v>
      </c>
      <c r="G81" s="25" t="str">
        <f>基本情報登録!$D$10</f>
        <v/>
      </c>
      <c r="H81" s="25" t="e">
        <f>'様式Ⅰ(男子)'!G251</f>
        <v>#N/A</v>
      </c>
      <c r="I81" s="25">
        <f>'様式Ⅰ(男子)'!C251</f>
        <v>0</v>
      </c>
      <c r="J81" s="25">
        <f>'様式Ⅰ(男子)'!J251</f>
        <v>0</v>
      </c>
      <c r="K81" s="25" t="str">
        <f>'様式Ⅰ(男子)'!N251</f>
        <v/>
      </c>
      <c r="L81" s="25">
        <f>'様式Ⅰ(男子)'!J252</f>
        <v>0</v>
      </c>
      <c r="M81" s="25" t="str">
        <f>'様式Ⅰ(男子)'!N252</f>
        <v/>
      </c>
      <c r="N81" s="25">
        <f>'様式Ⅰ(男子)'!J253</f>
        <v>0</v>
      </c>
      <c r="O81" s="25" t="str">
        <f>'様式Ⅰ(男子)'!N253</f>
        <v/>
      </c>
    </row>
    <row r="82" spans="1:15">
      <c r="A82" s="21">
        <v>81</v>
      </c>
      <c r="B82" s="25" t="str">
        <f>'様式Ⅰ(男子)'!H254</f>
        <v/>
      </c>
      <c r="C82" s="25" t="str">
        <f>CONCATENATE('様式Ⅰ(男子)'!D254," (",'様式Ⅰ(男子)'!F254,")")</f>
        <v xml:space="preserve"> ()</v>
      </c>
      <c r="D82" s="25" t="str">
        <f>'様式Ⅰ(男子)'!E254</f>
        <v/>
      </c>
      <c r="E82" s="25">
        <v>1</v>
      </c>
      <c r="F82" s="25">
        <f>基本情報登録!$D$8</f>
        <v>0</v>
      </c>
      <c r="G82" s="25" t="str">
        <f>基本情報登録!$D$10</f>
        <v/>
      </c>
      <c r="H82" s="25" t="e">
        <f>'様式Ⅰ(男子)'!G254</f>
        <v>#N/A</v>
      </c>
      <c r="I82" s="25">
        <f>'様式Ⅰ(男子)'!C254</f>
        <v>0</v>
      </c>
      <c r="J82" s="25">
        <f>'様式Ⅰ(男子)'!J254</f>
        <v>0</v>
      </c>
      <c r="K82" s="25" t="str">
        <f>'様式Ⅰ(男子)'!N254</f>
        <v/>
      </c>
      <c r="L82" s="25">
        <f>'様式Ⅰ(男子)'!J255</f>
        <v>0</v>
      </c>
      <c r="M82" s="25" t="str">
        <f>'様式Ⅰ(男子)'!N255</f>
        <v/>
      </c>
      <c r="N82" s="25">
        <f>'様式Ⅰ(男子)'!J256</f>
        <v>0</v>
      </c>
      <c r="O82" s="25" t="str">
        <f>'様式Ⅰ(男子)'!N256</f>
        <v/>
      </c>
    </row>
    <row r="83" spans="1:15">
      <c r="A83" s="21">
        <v>82</v>
      </c>
      <c r="B83" s="25" t="str">
        <f>'様式Ⅰ(男子)'!H257</f>
        <v/>
      </c>
      <c r="C83" s="25" t="str">
        <f>CONCATENATE('様式Ⅰ(男子)'!D257," (",'様式Ⅰ(男子)'!F257,")")</f>
        <v xml:space="preserve"> ()</v>
      </c>
      <c r="D83" s="25" t="str">
        <f>'様式Ⅰ(男子)'!E257</f>
        <v/>
      </c>
      <c r="E83" s="25">
        <v>1</v>
      </c>
      <c r="F83" s="25">
        <f>基本情報登録!$D$8</f>
        <v>0</v>
      </c>
      <c r="G83" s="25" t="str">
        <f>基本情報登録!$D$10</f>
        <v/>
      </c>
      <c r="H83" s="25" t="e">
        <f>'様式Ⅰ(男子)'!G257</f>
        <v>#N/A</v>
      </c>
      <c r="I83" s="25">
        <f>'様式Ⅰ(男子)'!C257</f>
        <v>0</v>
      </c>
      <c r="J83" s="25">
        <f>'様式Ⅰ(男子)'!J257</f>
        <v>0</v>
      </c>
      <c r="K83" s="25" t="str">
        <f>'様式Ⅰ(男子)'!N257</f>
        <v/>
      </c>
      <c r="L83" s="25">
        <f>'様式Ⅰ(男子)'!J258</f>
        <v>0</v>
      </c>
      <c r="M83" s="25" t="str">
        <f>'様式Ⅰ(男子)'!N258</f>
        <v/>
      </c>
      <c r="N83" s="25">
        <f>'様式Ⅰ(男子)'!J259</f>
        <v>0</v>
      </c>
      <c r="O83" s="25" t="str">
        <f>'様式Ⅰ(男子)'!N259</f>
        <v/>
      </c>
    </row>
    <row r="84" spans="1:15">
      <c r="A84" s="21">
        <v>83</v>
      </c>
      <c r="B84" s="25" t="str">
        <f>'様式Ⅰ(男子)'!H260</f>
        <v/>
      </c>
      <c r="C84" s="25" t="str">
        <f>CONCATENATE('様式Ⅰ(男子)'!D260," (",'様式Ⅰ(男子)'!F260,")")</f>
        <v xml:space="preserve"> ()</v>
      </c>
      <c r="D84" s="25" t="str">
        <f>'様式Ⅰ(男子)'!E260</f>
        <v/>
      </c>
      <c r="E84" s="25">
        <v>1</v>
      </c>
      <c r="F84" s="25">
        <f>基本情報登録!$D$8</f>
        <v>0</v>
      </c>
      <c r="G84" s="25" t="str">
        <f>基本情報登録!$D$10</f>
        <v/>
      </c>
      <c r="H84" s="25" t="e">
        <f>'様式Ⅰ(男子)'!G260</f>
        <v>#N/A</v>
      </c>
      <c r="I84" s="25">
        <f>'様式Ⅰ(男子)'!C260</f>
        <v>0</v>
      </c>
      <c r="J84" s="25">
        <f>'様式Ⅰ(男子)'!J260</f>
        <v>0</v>
      </c>
      <c r="K84" s="25" t="str">
        <f>'様式Ⅰ(男子)'!N260</f>
        <v/>
      </c>
      <c r="L84" s="25">
        <f>'様式Ⅰ(男子)'!J261</f>
        <v>0</v>
      </c>
      <c r="M84" s="25" t="str">
        <f>'様式Ⅰ(男子)'!N261</f>
        <v/>
      </c>
      <c r="N84" s="25">
        <f>'様式Ⅰ(男子)'!J262</f>
        <v>0</v>
      </c>
      <c r="O84" s="25" t="str">
        <f>'様式Ⅰ(男子)'!N262</f>
        <v/>
      </c>
    </row>
    <row r="85" spans="1:15">
      <c r="A85" s="21">
        <v>84</v>
      </c>
      <c r="B85" s="25" t="str">
        <f>'様式Ⅰ(男子)'!H263</f>
        <v/>
      </c>
      <c r="C85" s="25" t="str">
        <f>CONCATENATE('様式Ⅰ(男子)'!D263," (",'様式Ⅰ(男子)'!F263,")")</f>
        <v xml:space="preserve"> ()</v>
      </c>
      <c r="D85" s="25" t="str">
        <f>'様式Ⅰ(男子)'!E263</f>
        <v/>
      </c>
      <c r="E85" s="25">
        <v>1</v>
      </c>
      <c r="F85" s="25">
        <f>基本情報登録!$D$8</f>
        <v>0</v>
      </c>
      <c r="G85" s="25" t="str">
        <f>基本情報登録!$D$10</f>
        <v/>
      </c>
      <c r="H85" s="25" t="e">
        <f>'様式Ⅰ(男子)'!G263</f>
        <v>#N/A</v>
      </c>
      <c r="I85" s="25">
        <f>'様式Ⅰ(男子)'!C263</f>
        <v>0</v>
      </c>
      <c r="J85" s="25">
        <f>'様式Ⅰ(男子)'!J263</f>
        <v>0</v>
      </c>
      <c r="K85" s="25" t="str">
        <f>'様式Ⅰ(男子)'!N263</f>
        <v/>
      </c>
      <c r="L85" s="25">
        <f>'様式Ⅰ(男子)'!J264</f>
        <v>0</v>
      </c>
      <c r="M85" s="25" t="str">
        <f>'様式Ⅰ(男子)'!N264</f>
        <v/>
      </c>
      <c r="N85" s="25">
        <f>'様式Ⅰ(男子)'!J265</f>
        <v>0</v>
      </c>
      <c r="O85" s="25" t="str">
        <f>'様式Ⅰ(男子)'!N265</f>
        <v/>
      </c>
    </row>
    <row r="86" spans="1:15">
      <c r="A86" s="21">
        <v>85</v>
      </c>
      <c r="B86" s="25" t="str">
        <f>'様式Ⅰ(男子)'!H266</f>
        <v/>
      </c>
      <c r="C86" s="25" t="str">
        <f>CONCATENATE('様式Ⅰ(男子)'!D266," (",'様式Ⅰ(男子)'!F266,")")</f>
        <v xml:space="preserve"> ()</v>
      </c>
      <c r="D86" s="25" t="str">
        <f>'様式Ⅰ(男子)'!E266</f>
        <v/>
      </c>
      <c r="E86" s="25">
        <v>1</v>
      </c>
      <c r="F86" s="25">
        <f>基本情報登録!$D$8</f>
        <v>0</v>
      </c>
      <c r="G86" s="25" t="str">
        <f>基本情報登録!$D$10</f>
        <v/>
      </c>
      <c r="H86" s="25" t="e">
        <f>'様式Ⅰ(男子)'!G266</f>
        <v>#N/A</v>
      </c>
      <c r="I86" s="25">
        <f>'様式Ⅰ(男子)'!C266</f>
        <v>0</v>
      </c>
      <c r="J86" s="25">
        <f>'様式Ⅰ(男子)'!J266</f>
        <v>0</v>
      </c>
      <c r="K86" s="25" t="str">
        <f>'様式Ⅰ(男子)'!N266</f>
        <v/>
      </c>
      <c r="L86" s="25">
        <f>'様式Ⅰ(男子)'!J267</f>
        <v>0</v>
      </c>
      <c r="M86" s="25" t="str">
        <f>'様式Ⅰ(男子)'!N267</f>
        <v/>
      </c>
      <c r="N86" s="25">
        <f>'様式Ⅰ(男子)'!J268</f>
        <v>0</v>
      </c>
      <c r="O86" s="25" t="str">
        <f>'様式Ⅰ(男子)'!N268</f>
        <v/>
      </c>
    </row>
    <row r="87" spans="1:15">
      <c r="A87" s="21">
        <v>86</v>
      </c>
      <c r="B87" s="25" t="str">
        <f>'様式Ⅰ(男子)'!H269</f>
        <v/>
      </c>
      <c r="C87" s="25" t="str">
        <f>CONCATENATE('様式Ⅰ(男子)'!D269," (",'様式Ⅰ(男子)'!F269,")")</f>
        <v xml:space="preserve"> ()</v>
      </c>
      <c r="D87" s="25" t="str">
        <f>'様式Ⅰ(男子)'!E269</f>
        <v/>
      </c>
      <c r="E87" s="25">
        <v>1</v>
      </c>
      <c r="F87" s="25">
        <f>基本情報登録!$D$8</f>
        <v>0</v>
      </c>
      <c r="G87" s="25" t="str">
        <f>基本情報登録!$D$10</f>
        <v/>
      </c>
      <c r="H87" s="25" t="e">
        <f>'様式Ⅰ(男子)'!G269</f>
        <v>#N/A</v>
      </c>
      <c r="I87" s="25">
        <f>'様式Ⅰ(男子)'!C269</f>
        <v>0</v>
      </c>
      <c r="J87" s="25">
        <f>'様式Ⅰ(男子)'!J269</f>
        <v>0</v>
      </c>
      <c r="K87" s="25" t="str">
        <f>'様式Ⅰ(男子)'!N269</f>
        <v/>
      </c>
      <c r="L87" s="25">
        <f>'様式Ⅰ(男子)'!J270</f>
        <v>0</v>
      </c>
      <c r="M87" s="25" t="str">
        <f>'様式Ⅰ(男子)'!N270</f>
        <v/>
      </c>
      <c r="N87" s="25">
        <f>'様式Ⅰ(男子)'!J271</f>
        <v>0</v>
      </c>
      <c r="O87" s="25" t="str">
        <f>'様式Ⅰ(男子)'!N271</f>
        <v/>
      </c>
    </row>
    <row r="88" spans="1:15">
      <c r="A88" s="21">
        <v>87</v>
      </c>
      <c r="B88" s="25" t="str">
        <f>'様式Ⅰ(男子)'!H272</f>
        <v/>
      </c>
      <c r="C88" s="25" t="str">
        <f>CONCATENATE('様式Ⅰ(男子)'!D272," (",'様式Ⅰ(男子)'!F272,")")</f>
        <v xml:space="preserve"> ()</v>
      </c>
      <c r="D88" s="25" t="str">
        <f>'様式Ⅰ(男子)'!E272</f>
        <v/>
      </c>
      <c r="E88" s="25">
        <v>1</v>
      </c>
      <c r="F88" s="25">
        <f>基本情報登録!$D$8</f>
        <v>0</v>
      </c>
      <c r="G88" s="25" t="str">
        <f>基本情報登録!$D$10</f>
        <v/>
      </c>
      <c r="H88" s="25" t="e">
        <f>'様式Ⅰ(男子)'!G272</f>
        <v>#N/A</v>
      </c>
      <c r="I88" s="25">
        <f>'様式Ⅰ(男子)'!C272</f>
        <v>0</v>
      </c>
      <c r="J88" s="25">
        <f>'様式Ⅰ(男子)'!J272</f>
        <v>0</v>
      </c>
      <c r="K88" s="25" t="str">
        <f>'様式Ⅰ(男子)'!N272</f>
        <v/>
      </c>
      <c r="L88" s="25">
        <f>'様式Ⅰ(男子)'!J273</f>
        <v>0</v>
      </c>
      <c r="M88" s="25" t="str">
        <f>'様式Ⅰ(男子)'!N273</f>
        <v/>
      </c>
      <c r="N88" s="25">
        <f>'様式Ⅰ(男子)'!J274</f>
        <v>0</v>
      </c>
      <c r="O88" s="25" t="str">
        <f>'様式Ⅰ(男子)'!N274</f>
        <v/>
      </c>
    </row>
    <row r="89" spans="1:15">
      <c r="A89" s="21">
        <v>88</v>
      </c>
      <c r="B89" s="25" t="str">
        <f>'様式Ⅰ(男子)'!H275</f>
        <v/>
      </c>
      <c r="C89" s="25" t="str">
        <f>CONCATENATE('様式Ⅰ(男子)'!D275," (",'様式Ⅰ(男子)'!F275,")")</f>
        <v xml:space="preserve"> ()</v>
      </c>
      <c r="D89" s="25" t="str">
        <f>'様式Ⅰ(男子)'!E275</f>
        <v/>
      </c>
      <c r="E89" s="25">
        <v>1</v>
      </c>
      <c r="F89" s="25">
        <f>基本情報登録!$D$8</f>
        <v>0</v>
      </c>
      <c r="G89" s="25" t="str">
        <f>基本情報登録!$D$10</f>
        <v/>
      </c>
      <c r="H89" s="25" t="e">
        <f>'様式Ⅰ(男子)'!G275</f>
        <v>#N/A</v>
      </c>
      <c r="I89" s="25">
        <f>'様式Ⅰ(男子)'!C275</f>
        <v>0</v>
      </c>
      <c r="J89" s="25">
        <f>'様式Ⅰ(男子)'!J275</f>
        <v>0</v>
      </c>
      <c r="K89" s="25" t="str">
        <f>'様式Ⅰ(男子)'!N275</f>
        <v/>
      </c>
      <c r="L89" s="25">
        <f>'様式Ⅰ(男子)'!J276</f>
        <v>0</v>
      </c>
      <c r="M89" s="25" t="str">
        <f>'様式Ⅰ(男子)'!N276</f>
        <v/>
      </c>
      <c r="N89" s="25">
        <f>'様式Ⅰ(男子)'!J277</f>
        <v>0</v>
      </c>
      <c r="O89" s="25" t="str">
        <f>'様式Ⅰ(男子)'!N277</f>
        <v/>
      </c>
    </row>
    <row r="90" spans="1:15">
      <c r="A90" s="21">
        <v>89</v>
      </c>
      <c r="B90" s="25" t="str">
        <f>'様式Ⅰ(男子)'!H278</f>
        <v/>
      </c>
      <c r="C90" s="25" t="str">
        <f>CONCATENATE('様式Ⅰ(男子)'!D278," (",'様式Ⅰ(男子)'!F278,")")</f>
        <v xml:space="preserve"> ()</v>
      </c>
      <c r="D90" s="25" t="str">
        <f>'様式Ⅰ(男子)'!E278</f>
        <v/>
      </c>
      <c r="E90" s="25">
        <v>1</v>
      </c>
      <c r="F90" s="25">
        <f>基本情報登録!$D$8</f>
        <v>0</v>
      </c>
      <c r="G90" s="25" t="str">
        <f>基本情報登録!$D$10</f>
        <v/>
      </c>
      <c r="H90" s="25" t="e">
        <f>'様式Ⅰ(男子)'!G278</f>
        <v>#N/A</v>
      </c>
      <c r="I90" s="25">
        <f>'様式Ⅰ(男子)'!C278</f>
        <v>0</v>
      </c>
      <c r="J90" s="25">
        <f>'様式Ⅰ(男子)'!J278</f>
        <v>0</v>
      </c>
      <c r="K90" s="25" t="str">
        <f>'様式Ⅰ(男子)'!N278</f>
        <v/>
      </c>
      <c r="L90" s="25">
        <f>'様式Ⅰ(男子)'!J279</f>
        <v>0</v>
      </c>
      <c r="M90" s="25" t="str">
        <f>'様式Ⅰ(男子)'!N279</f>
        <v/>
      </c>
      <c r="N90" s="25">
        <f>'様式Ⅰ(男子)'!J280</f>
        <v>0</v>
      </c>
      <c r="O90" s="25" t="str">
        <f>'様式Ⅰ(男子)'!N280</f>
        <v/>
      </c>
    </row>
    <row r="91" spans="1:15">
      <c r="A91" s="21">
        <v>90</v>
      </c>
      <c r="B91" s="25" t="str">
        <f>'様式Ⅰ(男子)'!H281</f>
        <v/>
      </c>
      <c r="C91" s="25" t="str">
        <f>CONCATENATE('様式Ⅰ(男子)'!D281," (",'様式Ⅰ(男子)'!F281,")")</f>
        <v xml:space="preserve"> ()</v>
      </c>
      <c r="D91" s="25" t="str">
        <f>'様式Ⅰ(男子)'!E281</f>
        <v/>
      </c>
      <c r="E91" s="25">
        <v>1</v>
      </c>
      <c r="F91" s="25">
        <f>基本情報登録!$D$8</f>
        <v>0</v>
      </c>
      <c r="G91" s="25" t="str">
        <f>基本情報登録!$D$10</f>
        <v/>
      </c>
      <c r="H91" s="25" t="e">
        <f>'様式Ⅰ(男子)'!G281</f>
        <v>#N/A</v>
      </c>
      <c r="I91" s="25">
        <f>'様式Ⅰ(男子)'!C281</f>
        <v>0</v>
      </c>
      <c r="J91" s="25">
        <f>'様式Ⅰ(男子)'!J281</f>
        <v>0</v>
      </c>
      <c r="K91" s="25" t="str">
        <f>'様式Ⅰ(男子)'!N281</f>
        <v/>
      </c>
      <c r="L91" s="25">
        <f>'様式Ⅰ(男子)'!J282</f>
        <v>0</v>
      </c>
      <c r="M91" s="25" t="str">
        <f>'様式Ⅰ(男子)'!N282</f>
        <v/>
      </c>
      <c r="N91" s="25">
        <f>'様式Ⅰ(男子)'!J283</f>
        <v>0</v>
      </c>
      <c r="O91" s="25" t="str">
        <f>'様式Ⅰ(男子)'!N283</f>
        <v/>
      </c>
    </row>
    <row r="92" spans="1:15">
      <c r="A92" s="21">
        <v>91</v>
      </c>
      <c r="B92" s="25" t="str">
        <f>'様式Ⅰ(男子)'!H284</f>
        <v/>
      </c>
      <c r="C92" s="25" t="str">
        <f>CONCATENATE('様式Ⅰ(男子)'!D284," (",'様式Ⅰ(男子)'!F284,")")</f>
        <v xml:space="preserve"> ()</v>
      </c>
      <c r="D92" s="25" t="str">
        <f>'様式Ⅰ(男子)'!E284</f>
        <v/>
      </c>
      <c r="E92" s="25">
        <v>1</v>
      </c>
      <c r="F92" s="25">
        <f>基本情報登録!$D$8</f>
        <v>0</v>
      </c>
      <c r="G92" s="25" t="str">
        <f>基本情報登録!$D$10</f>
        <v/>
      </c>
      <c r="H92" s="25" t="e">
        <f>'様式Ⅰ(男子)'!G284</f>
        <v>#N/A</v>
      </c>
      <c r="I92" s="25">
        <f>'様式Ⅰ(男子)'!C284</f>
        <v>0</v>
      </c>
      <c r="J92" s="25">
        <f>'様式Ⅰ(男子)'!J284</f>
        <v>0</v>
      </c>
      <c r="K92" s="25" t="str">
        <f>'様式Ⅰ(男子)'!N284</f>
        <v/>
      </c>
      <c r="L92" s="25">
        <f>'様式Ⅰ(男子)'!J285</f>
        <v>0</v>
      </c>
      <c r="M92" s="25" t="str">
        <f>'様式Ⅰ(男子)'!N285</f>
        <v/>
      </c>
      <c r="N92" s="25">
        <f>'様式Ⅰ(男子)'!J286</f>
        <v>0</v>
      </c>
      <c r="O92" s="25" t="str">
        <f>'様式Ⅰ(男子)'!N286</f>
        <v/>
      </c>
    </row>
    <row r="93" spans="1:15">
      <c r="A93" s="21">
        <v>92</v>
      </c>
      <c r="B93" s="25" t="str">
        <f>'様式Ⅰ(男子)'!H287</f>
        <v/>
      </c>
      <c r="C93" s="25" t="str">
        <f>CONCATENATE('様式Ⅰ(男子)'!D287," (",'様式Ⅰ(男子)'!F287,")")</f>
        <v xml:space="preserve"> ()</v>
      </c>
      <c r="D93" s="25" t="str">
        <f>'様式Ⅰ(男子)'!E287</f>
        <v/>
      </c>
      <c r="E93" s="25">
        <v>1</v>
      </c>
      <c r="F93" s="25">
        <f>基本情報登録!$D$8</f>
        <v>0</v>
      </c>
      <c r="G93" s="25" t="str">
        <f>基本情報登録!$D$10</f>
        <v/>
      </c>
      <c r="H93" s="25" t="e">
        <f>'様式Ⅰ(男子)'!G287</f>
        <v>#N/A</v>
      </c>
      <c r="I93" s="25">
        <f>'様式Ⅰ(男子)'!C287</f>
        <v>0</v>
      </c>
      <c r="J93" s="25">
        <f>'様式Ⅰ(男子)'!J287</f>
        <v>0</v>
      </c>
      <c r="K93" s="25" t="str">
        <f>'様式Ⅰ(男子)'!N287</f>
        <v/>
      </c>
      <c r="L93" s="25">
        <f>'様式Ⅰ(男子)'!J288</f>
        <v>0</v>
      </c>
      <c r="M93" s="25" t="str">
        <f>'様式Ⅰ(男子)'!N288</f>
        <v/>
      </c>
      <c r="N93" s="25">
        <f>'様式Ⅰ(男子)'!J289</f>
        <v>0</v>
      </c>
      <c r="O93" s="25" t="str">
        <f>'様式Ⅰ(男子)'!N289</f>
        <v/>
      </c>
    </row>
    <row r="94" spans="1:15">
      <c r="A94" s="21">
        <v>93</v>
      </c>
      <c r="B94" s="25" t="str">
        <f>'様式Ⅰ(男子)'!H290</f>
        <v/>
      </c>
      <c r="C94" s="25" t="str">
        <f>CONCATENATE('様式Ⅰ(男子)'!D290," (",'様式Ⅰ(男子)'!F290,")")</f>
        <v xml:space="preserve"> ()</v>
      </c>
      <c r="D94" s="25" t="str">
        <f>'様式Ⅰ(男子)'!E290</f>
        <v/>
      </c>
      <c r="E94" s="25">
        <v>1</v>
      </c>
      <c r="F94" s="25">
        <f>基本情報登録!$D$8</f>
        <v>0</v>
      </c>
      <c r="G94" s="25" t="str">
        <f>基本情報登録!$D$10</f>
        <v/>
      </c>
      <c r="H94" s="25" t="e">
        <f>'様式Ⅰ(男子)'!G290</f>
        <v>#N/A</v>
      </c>
      <c r="I94" s="25">
        <f>'様式Ⅰ(男子)'!C290</f>
        <v>0</v>
      </c>
      <c r="J94" s="25">
        <f>'様式Ⅰ(男子)'!J290</f>
        <v>0</v>
      </c>
      <c r="K94" s="25" t="str">
        <f>'様式Ⅰ(男子)'!N290</f>
        <v/>
      </c>
      <c r="L94" s="25">
        <f>'様式Ⅰ(男子)'!J291</f>
        <v>0</v>
      </c>
      <c r="M94" s="25" t="str">
        <f>'様式Ⅰ(男子)'!N291</f>
        <v/>
      </c>
      <c r="N94" s="25">
        <f>'様式Ⅰ(男子)'!J292</f>
        <v>0</v>
      </c>
      <c r="O94" s="25" t="str">
        <f>'様式Ⅰ(男子)'!N292</f>
        <v/>
      </c>
    </row>
    <row r="95" spans="1:15">
      <c r="A95" s="21">
        <v>94</v>
      </c>
      <c r="B95" s="25" t="str">
        <f>'様式Ⅰ(男子)'!H293</f>
        <v/>
      </c>
      <c r="C95" s="25" t="str">
        <f>CONCATENATE('様式Ⅰ(男子)'!D293," (",'様式Ⅰ(男子)'!F293,")")</f>
        <v xml:space="preserve"> ()</v>
      </c>
      <c r="D95" s="25" t="str">
        <f>'様式Ⅰ(男子)'!E293</f>
        <v/>
      </c>
      <c r="E95" s="25">
        <v>1</v>
      </c>
      <c r="F95" s="25">
        <f>基本情報登録!$D$8</f>
        <v>0</v>
      </c>
      <c r="G95" s="25" t="str">
        <f>基本情報登録!$D$10</f>
        <v/>
      </c>
      <c r="H95" s="25" t="e">
        <f>'様式Ⅰ(男子)'!G293</f>
        <v>#N/A</v>
      </c>
      <c r="I95" s="25">
        <f>'様式Ⅰ(男子)'!C293</f>
        <v>0</v>
      </c>
      <c r="J95" s="25">
        <f>'様式Ⅰ(男子)'!J293</f>
        <v>0</v>
      </c>
      <c r="K95" s="25" t="str">
        <f>'様式Ⅰ(男子)'!N293</f>
        <v/>
      </c>
      <c r="L95" s="25">
        <f>'様式Ⅰ(男子)'!J294</f>
        <v>0</v>
      </c>
      <c r="M95" s="25" t="str">
        <f>'様式Ⅰ(男子)'!N294</f>
        <v/>
      </c>
      <c r="N95" s="25">
        <f>'様式Ⅰ(男子)'!J295</f>
        <v>0</v>
      </c>
      <c r="O95" s="25" t="str">
        <f>'様式Ⅰ(男子)'!N295</f>
        <v/>
      </c>
    </row>
    <row r="96" spans="1:15">
      <c r="A96" s="21">
        <v>95</v>
      </c>
      <c r="B96" s="25" t="str">
        <f>'様式Ⅰ(男子)'!H296</f>
        <v/>
      </c>
      <c r="C96" s="25" t="str">
        <f>CONCATENATE('様式Ⅰ(男子)'!D296," (",'様式Ⅰ(男子)'!F296,")")</f>
        <v xml:space="preserve"> ()</v>
      </c>
      <c r="D96" s="25" t="str">
        <f>'様式Ⅰ(男子)'!E296</f>
        <v/>
      </c>
      <c r="E96" s="25">
        <v>1</v>
      </c>
      <c r="F96" s="25">
        <f>基本情報登録!$D$8</f>
        <v>0</v>
      </c>
      <c r="G96" s="25" t="str">
        <f>基本情報登録!$D$10</f>
        <v/>
      </c>
      <c r="H96" s="25" t="e">
        <f>'様式Ⅰ(男子)'!G296</f>
        <v>#N/A</v>
      </c>
      <c r="I96" s="25">
        <f>'様式Ⅰ(男子)'!C296</f>
        <v>0</v>
      </c>
      <c r="J96" s="25">
        <f>'様式Ⅰ(男子)'!J296</f>
        <v>0</v>
      </c>
      <c r="K96" s="25" t="str">
        <f>'様式Ⅰ(男子)'!N296</f>
        <v/>
      </c>
      <c r="L96" s="25">
        <f>'様式Ⅰ(男子)'!J297</f>
        <v>0</v>
      </c>
      <c r="M96" s="25" t="str">
        <f>'様式Ⅰ(男子)'!N297</f>
        <v/>
      </c>
      <c r="N96" s="25">
        <f>'様式Ⅰ(男子)'!J298</f>
        <v>0</v>
      </c>
      <c r="O96" s="25" t="str">
        <f>'様式Ⅰ(男子)'!N298</f>
        <v/>
      </c>
    </row>
    <row r="97" spans="1:15">
      <c r="A97" s="21">
        <v>96</v>
      </c>
      <c r="B97" s="25" t="str">
        <f>'様式Ⅰ(男子)'!H299</f>
        <v/>
      </c>
      <c r="C97" s="25" t="str">
        <f>CONCATENATE('様式Ⅰ(男子)'!D299," (",'様式Ⅰ(男子)'!F299,")")</f>
        <v xml:space="preserve"> ()</v>
      </c>
      <c r="D97" s="25" t="str">
        <f>'様式Ⅰ(男子)'!E299</f>
        <v/>
      </c>
      <c r="E97" s="25">
        <v>1</v>
      </c>
      <c r="F97" s="25">
        <f>基本情報登録!$D$8</f>
        <v>0</v>
      </c>
      <c r="G97" s="25" t="str">
        <f>基本情報登録!$D$10</f>
        <v/>
      </c>
      <c r="H97" s="25" t="e">
        <f>'様式Ⅰ(男子)'!G299</f>
        <v>#N/A</v>
      </c>
      <c r="I97" s="25">
        <f>'様式Ⅰ(男子)'!C299</f>
        <v>0</v>
      </c>
      <c r="J97" s="25">
        <f>'様式Ⅰ(男子)'!J299</f>
        <v>0</v>
      </c>
      <c r="K97" s="25" t="str">
        <f>'様式Ⅰ(男子)'!N299</f>
        <v/>
      </c>
      <c r="L97" s="25">
        <f>'様式Ⅰ(男子)'!J300</f>
        <v>0</v>
      </c>
      <c r="M97" s="25" t="str">
        <f>'様式Ⅰ(男子)'!N300</f>
        <v/>
      </c>
      <c r="N97" s="25">
        <f>'様式Ⅰ(男子)'!J301</f>
        <v>0</v>
      </c>
      <c r="O97" s="25" t="str">
        <f>'様式Ⅰ(男子)'!N301</f>
        <v/>
      </c>
    </row>
    <row r="98" spans="1:15">
      <c r="A98" s="21">
        <v>97</v>
      </c>
      <c r="B98" s="25" t="str">
        <f>'様式Ⅰ(男子)'!H302</f>
        <v/>
      </c>
      <c r="C98" s="25" t="str">
        <f>CONCATENATE('様式Ⅰ(男子)'!D302," (",'様式Ⅰ(男子)'!F302,")")</f>
        <v xml:space="preserve"> ()</v>
      </c>
      <c r="D98" s="25" t="str">
        <f>'様式Ⅰ(男子)'!E302</f>
        <v/>
      </c>
      <c r="E98" s="25">
        <v>1</v>
      </c>
      <c r="F98" s="25">
        <f>基本情報登録!$D$8</f>
        <v>0</v>
      </c>
      <c r="G98" s="25" t="str">
        <f>基本情報登録!$D$10</f>
        <v/>
      </c>
      <c r="H98" s="25" t="e">
        <f>'様式Ⅰ(男子)'!G302</f>
        <v>#N/A</v>
      </c>
      <c r="I98" s="25">
        <f>'様式Ⅰ(男子)'!C302</f>
        <v>0</v>
      </c>
      <c r="J98" s="25">
        <f>'様式Ⅰ(男子)'!J302</f>
        <v>0</v>
      </c>
      <c r="K98" s="25" t="str">
        <f>'様式Ⅰ(男子)'!N302</f>
        <v/>
      </c>
      <c r="L98" s="25">
        <f>'様式Ⅰ(男子)'!J303</f>
        <v>0</v>
      </c>
      <c r="M98" s="25" t="str">
        <f>'様式Ⅰ(男子)'!N303</f>
        <v/>
      </c>
      <c r="N98" s="25">
        <f>'様式Ⅰ(男子)'!J304</f>
        <v>0</v>
      </c>
      <c r="O98" s="25" t="str">
        <f>'様式Ⅰ(男子)'!N304</f>
        <v/>
      </c>
    </row>
    <row r="99" spans="1:15">
      <c r="A99" s="21">
        <v>98</v>
      </c>
      <c r="B99" s="25" t="str">
        <f>'様式Ⅰ(男子)'!H305</f>
        <v/>
      </c>
      <c r="C99" s="25" t="str">
        <f>CONCATENATE('様式Ⅰ(男子)'!D305," (",'様式Ⅰ(男子)'!F305,")")</f>
        <v xml:space="preserve"> ()</v>
      </c>
      <c r="D99" s="25" t="str">
        <f>'様式Ⅰ(男子)'!E305</f>
        <v/>
      </c>
      <c r="E99" s="25">
        <v>1</v>
      </c>
      <c r="F99" s="25">
        <f>基本情報登録!$D$8</f>
        <v>0</v>
      </c>
      <c r="G99" s="25" t="str">
        <f>基本情報登録!$D$10</f>
        <v/>
      </c>
      <c r="H99" s="25" t="e">
        <f>'様式Ⅰ(男子)'!G305</f>
        <v>#N/A</v>
      </c>
      <c r="I99" s="25">
        <f>'様式Ⅰ(男子)'!C305</f>
        <v>0</v>
      </c>
      <c r="J99" s="25">
        <f>'様式Ⅰ(男子)'!J305</f>
        <v>0</v>
      </c>
      <c r="K99" s="25" t="str">
        <f>'様式Ⅰ(男子)'!N305</f>
        <v/>
      </c>
      <c r="L99" s="25">
        <f>'様式Ⅰ(男子)'!J306</f>
        <v>0</v>
      </c>
      <c r="M99" s="25" t="str">
        <f>'様式Ⅰ(男子)'!N306</f>
        <v/>
      </c>
      <c r="N99" s="25">
        <f>'様式Ⅰ(男子)'!J307</f>
        <v>0</v>
      </c>
      <c r="O99" s="25" t="str">
        <f>'様式Ⅰ(男子)'!N307</f>
        <v/>
      </c>
    </row>
    <row r="100" spans="1:15">
      <c r="A100" s="21">
        <v>99</v>
      </c>
      <c r="B100" s="25" t="str">
        <f>'様式Ⅰ(男子)'!H308</f>
        <v/>
      </c>
      <c r="C100" s="25" t="str">
        <f>CONCATENATE('様式Ⅰ(男子)'!D308," (",'様式Ⅰ(男子)'!F308,")")</f>
        <v xml:space="preserve"> ()</v>
      </c>
      <c r="D100" s="25" t="str">
        <f>'様式Ⅰ(男子)'!E308</f>
        <v/>
      </c>
      <c r="E100" s="25">
        <v>1</v>
      </c>
      <c r="F100" s="25">
        <f>基本情報登録!$D$8</f>
        <v>0</v>
      </c>
      <c r="G100" s="25" t="str">
        <f>基本情報登録!$D$10</f>
        <v/>
      </c>
      <c r="H100" s="25" t="e">
        <f>'様式Ⅰ(男子)'!G308</f>
        <v>#N/A</v>
      </c>
      <c r="I100" s="25">
        <f>'様式Ⅰ(男子)'!C308</f>
        <v>0</v>
      </c>
      <c r="J100" s="25">
        <f>'様式Ⅰ(男子)'!J308</f>
        <v>0</v>
      </c>
      <c r="K100" s="25" t="str">
        <f>'様式Ⅰ(男子)'!N308</f>
        <v/>
      </c>
      <c r="L100" s="25">
        <f>'様式Ⅰ(男子)'!J309</f>
        <v>0</v>
      </c>
      <c r="M100" s="25" t="str">
        <f>'様式Ⅰ(男子)'!N309</f>
        <v/>
      </c>
      <c r="N100" s="25">
        <f>'様式Ⅰ(男子)'!J310</f>
        <v>0</v>
      </c>
      <c r="O100" s="25" t="str">
        <f>'様式Ⅰ(男子)'!N310</f>
        <v/>
      </c>
    </row>
    <row r="101" spans="1:15">
      <c r="A101" s="21">
        <v>100</v>
      </c>
      <c r="B101" s="25" t="str">
        <f>'様式Ⅰ(男子)'!H311</f>
        <v/>
      </c>
      <c r="C101" s="25" t="str">
        <f>CONCATENATE('様式Ⅰ(男子)'!D311," (",'様式Ⅰ(男子)'!F311,")")</f>
        <v xml:space="preserve"> ()</v>
      </c>
      <c r="D101" s="25" t="str">
        <f>'様式Ⅰ(男子)'!E311</f>
        <v/>
      </c>
      <c r="E101" s="25">
        <v>1</v>
      </c>
      <c r="F101" s="25">
        <f>基本情報登録!$D$8</f>
        <v>0</v>
      </c>
      <c r="G101" s="25" t="str">
        <f>基本情報登録!$D$10</f>
        <v/>
      </c>
      <c r="H101" s="25" t="e">
        <f>'様式Ⅰ(男子)'!G311</f>
        <v>#N/A</v>
      </c>
      <c r="I101" s="25">
        <f>'様式Ⅰ(男子)'!C311</f>
        <v>0</v>
      </c>
      <c r="J101" s="25">
        <f>'様式Ⅰ(男子)'!J311</f>
        <v>0</v>
      </c>
      <c r="K101" s="25" t="str">
        <f>'様式Ⅰ(男子)'!N311</f>
        <v/>
      </c>
      <c r="L101" s="25">
        <f>'様式Ⅰ(男子)'!J312</f>
        <v>0</v>
      </c>
      <c r="M101" s="25" t="str">
        <f>'様式Ⅰ(男子)'!N312</f>
        <v/>
      </c>
      <c r="N101" s="25">
        <f>'様式Ⅰ(男子)'!J313</f>
        <v>0</v>
      </c>
      <c r="O101" s="25" t="str">
        <f>'様式Ⅰ(男子)'!N313</f>
        <v/>
      </c>
    </row>
    <row r="102" spans="1:15">
      <c r="A102" s="21">
        <v>101</v>
      </c>
      <c r="B102" s="25" t="str">
        <f>'様式Ⅰ(男子)'!H314</f>
        <v/>
      </c>
      <c r="C102" s="25" t="str">
        <f>CONCATENATE('様式Ⅰ(男子)'!D314," (",'様式Ⅰ(男子)'!F314,")")</f>
        <v xml:space="preserve"> ()</v>
      </c>
      <c r="D102" s="25" t="str">
        <f>'様式Ⅰ(男子)'!E314</f>
        <v/>
      </c>
      <c r="E102" s="25">
        <v>1</v>
      </c>
      <c r="F102" s="25">
        <f>基本情報登録!$D$8</f>
        <v>0</v>
      </c>
      <c r="G102" s="25" t="str">
        <f>基本情報登録!$D$10</f>
        <v/>
      </c>
      <c r="H102" s="25" t="e">
        <f>'様式Ⅰ(男子)'!G314</f>
        <v>#N/A</v>
      </c>
      <c r="I102" s="25">
        <f>'様式Ⅰ(男子)'!C314</f>
        <v>0</v>
      </c>
      <c r="J102" s="25">
        <f>'様式Ⅰ(男子)'!J314</f>
        <v>0</v>
      </c>
      <c r="K102" s="25" t="str">
        <f>'様式Ⅰ(男子)'!N314</f>
        <v/>
      </c>
      <c r="L102" s="25">
        <f>'様式Ⅰ(男子)'!J315</f>
        <v>0</v>
      </c>
      <c r="M102" s="25" t="str">
        <f>'様式Ⅰ(男子)'!N315</f>
        <v/>
      </c>
      <c r="N102" s="25">
        <f>'様式Ⅰ(男子)'!J316</f>
        <v>0</v>
      </c>
      <c r="O102" s="25" t="str">
        <f>'様式Ⅰ(男子)'!N316</f>
        <v/>
      </c>
    </row>
    <row r="103" spans="1:15">
      <c r="A103" s="21">
        <v>102</v>
      </c>
      <c r="B103" s="25" t="str">
        <f>'様式Ⅰ(男子)'!H317</f>
        <v/>
      </c>
      <c r="C103" s="25" t="str">
        <f>CONCATENATE('様式Ⅰ(男子)'!D317," (",'様式Ⅰ(男子)'!F317,")")</f>
        <v xml:space="preserve"> ()</v>
      </c>
      <c r="D103" s="25" t="str">
        <f>'様式Ⅰ(男子)'!E317</f>
        <v/>
      </c>
      <c r="E103" s="25">
        <v>1</v>
      </c>
      <c r="F103" s="25">
        <f>基本情報登録!$D$8</f>
        <v>0</v>
      </c>
      <c r="G103" s="25" t="str">
        <f>基本情報登録!$D$10</f>
        <v/>
      </c>
      <c r="H103" s="25" t="e">
        <f>'様式Ⅰ(男子)'!G317</f>
        <v>#N/A</v>
      </c>
      <c r="I103" s="25">
        <f>'様式Ⅰ(男子)'!C317</f>
        <v>0</v>
      </c>
      <c r="J103" s="25">
        <f>'様式Ⅰ(男子)'!J317</f>
        <v>0</v>
      </c>
      <c r="K103" s="25" t="str">
        <f>'様式Ⅰ(男子)'!N317</f>
        <v/>
      </c>
      <c r="L103" s="25">
        <f>'様式Ⅰ(男子)'!J318</f>
        <v>0</v>
      </c>
      <c r="M103" s="25" t="str">
        <f>'様式Ⅰ(男子)'!N318</f>
        <v/>
      </c>
      <c r="N103" s="25">
        <f>'様式Ⅰ(男子)'!J319</f>
        <v>0</v>
      </c>
      <c r="O103" s="25" t="str">
        <f>'様式Ⅰ(男子)'!N319</f>
        <v/>
      </c>
    </row>
    <row r="104" spans="1:15">
      <c r="A104" s="21">
        <v>103</v>
      </c>
      <c r="B104" s="25" t="str">
        <f>'様式Ⅰ(男子)'!H320</f>
        <v/>
      </c>
      <c r="C104" s="25" t="str">
        <f>CONCATENATE('様式Ⅰ(男子)'!D320," (",'様式Ⅰ(男子)'!F320,")")</f>
        <v xml:space="preserve"> ()</v>
      </c>
      <c r="D104" s="25" t="str">
        <f>'様式Ⅰ(男子)'!E320</f>
        <v/>
      </c>
      <c r="E104" s="25">
        <v>1</v>
      </c>
      <c r="F104" s="25">
        <f>基本情報登録!$D$8</f>
        <v>0</v>
      </c>
      <c r="G104" s="25" t="str">
        <f>基本情報登録!$D$10</f>
        <v/>
      </c>
      <c r="H104" s="25" t="e">
        <f>'様式Ⅰ(男子)'!G320</f>
        <v>#N/A</v>
      </c>
      <c r="I104" s="25">
        <f>'様式Ⅰ(男子)'!C320</f>
        <v>0</v>
      </c>
      <c r="J104" s="25">
        <f>'様式Ⅰ(男子)'!J320</f>
        <v>0</v>
      </c>
      <c r="K104" s="25" t="str">
        <f>'様式Ⅰ(男子)'!N320</f>
        <v/>
      </c>
      <c r="L104" s="25">
        <f>'様式Ⅰ(男子)'!J321</f>
        <v>0</v>
      </c>
      <c r="M104" s="25" t="str">
        <f>'様式Ⅰ(男子)'!N321</f>
        <v/>
      </c>
      <c r="N104" s="25">
        <f>'様式Ⅰ(男子)'!J322</f>
        <v>0</v>
      </c>
      <c r="O104" s="25" t="str">
        <f>'様式Ⅰ(男子)'!N322</f>
        <v/>
      </c>
    </row>
    <row r="105" spans="1:15">
      <c r="A105" s="21">
        <v>104</v>
      </c>
      <c r="B105" s="25" t="str">
        <f>'様式Ⅰ(男子)'!H323</f>
        <v/>
      </c>
      <c r="C105" s="25" t="str">
        <f>CONCATENATE('様式Ⅰ(男子)'!D323," (",'様式Ⅰ(男子)'!F323,")")</f>
        <v xml:space="preserve"> ()</v>
      </c>
      <c r="D105" s="25" t="str">
        <f>'様式Ⅰ(男子)'!E323</f>
        <v/>
      </c>
      <c r="E105" s="25">
        <v>1</v>
      </c>
      <c r="F105" s="25">
        <f>基本情報登録!$D$8</f>
        <v>0</v>
      </c>
      <c r="G105" s="25" t="str">
        <f>基本情報登録!$D$10</f>
        <v/>
      </c>
      <c r="H105" s="25" t="e">
        <f>'様式Ⅰ(男子)'!G323</f>
        <v>#N/A</v>
      </c>
      <c r="I105" s="25">
        <f>'様式Ⅰ(男子)'!C323</f>
        <v>0</v>
      </c>
      <c r="J105" s="25">
        <f>'様式Ⅰ(男子)'!J323</f>
        <v>0</v>
      </c>
      <c r="K105" s="25" t="str">
        <f>'様式Ⅰ(男子)'!N323</f>
        <v/>
      </c>
      <c r="L105" s="25">
        <f>'様式Ⅰ(男子)'!J324</f>
        <v>0</v>
      </c>
      <c r="M105" s="25" t="str">
        <f>'様式Ⅰ(男子)'!N324</f>
        <v/>
      </c>
      <c r="N105" s="25">
        <f>'様式Ⅰ(男子)'!J325</f>
        <v>0</v>
      </c>
      <c r="O105" s="25" t="str">
        <f>'様式Ⅰ(男子)'!N325</f>
        <v/>
      </c>
    </row>
    <row r="106" spans="1:15">
      <c r="A106" s="21">
        <v>105</v>
      </c>
      <c r="B106" s="25" t="str">
        <f>'様式Ⅰ(男子)'!H326</f>
        <v/>
      </c>
      <c r="C106" s="25" t="str">
        <f>CONCATENATE('様式Ⅰ(男子)'!D326," (",'様式Ⅰ(男子)'!F326,")")</f>
        <v xml:space="preserve"> ()</v>
      </c>
      <c r="D106" s="25" t="str">
        <f>'様式Ⅰ(男子)'!E326</f>
        <v/>
      </c>
      <c r="E106" s="25">
        <v>1</v>
      </c>
      <c r="F106" s="25">
        <f>基本情報登録!$D$8</f>
        <v>0</v>
      </c>
      <c r="G106" s="25" t="str">
        <f>基本情報登録!$D$10</f>
        <v/>
      </c>
      <c r="H106" s="25" t="e">
        <f>'様式Ⅰ(男子)'!G326</f>
        <v>#N/A</v>
      </c>
      <c r="I106" s="25">
        <f>'様式Ⅰ(男子)'!C326</f>
        <v>0</v>
      </c>
      <c r="J106" s="25">
        <f>'様式Ⅰ(男子)'!J326</f>
        <v>0</v>
      </c>
      <c r="K106" s="25" t="str">
        <f>'様式Ⅰ(男子)'!N326</f>
        <v/>
      </c>
      <c r="L106" s="25">
        <f>'様式Ⅰ(男子)'!J327</f>
        <v>0</v>
      </c>
      <c r="M106" s="25" t="str">
        <f>'様式Ⅰ(男子)'!N327</f>
        <v/>
      </c>
      <c r="N106" s="25">
        <f>'様式Ⅰ(男子)'!J328</f>
        <v>0</v>
      </c>
      <c r="O106" s="25" t="str">
        <f>'様式Ⅰ(男子)'!N328</f>
        <v/>
      </c>
    </row>
    <row r="107" spans="1:15">
      <c r="A107" s="21">
        <v>106</v>
      </c>
      <c r="B107" s="25" t="str">
        <f>'様式Ⅰ(男子)'!H329</f>
        <v/>
      </c>
      <c r="C107" s="25" t="str">
        <f>CONCATENATE('様式Ⅰ(男子)'!D329," (",'様式Ⅰ(男子)'!F329,")")</f>
        <v xml:space="preserve"> ()</v>
      </c>
      <c r="D107" s="25" t="str">
        <f>'様式Ⅰ(男子)'!E329</f>
        <v/>
      </c>
      <c r="E107" s="25">
        <v>1</v>
      </c>
      <c r="F107" s="25">
        <f>基本情報登録!$D$8</f>
        <v>0</v>
      </c>
      <c r="G107" s="25" t="str">
        <f>基本情報登録!$D$10</f>
        <v/>
      </c>
      <c r="H107" s="25" t="e">
        <f>'様式Ⅰ(男子)'!G329</f>
        <v>#N/A</v>
      </c>
      <c r="I107" s="25">
        <f>'様式Ⅰ(男子)'!C329</f>
        <v>0</v>
      </c>
      <c r="J107" s="25">
        <f>'様式Ⅰ(男子)'!J329</f>
        <v>0</v>
      </c>
      <c r="K107" s="25" t="str">
        <f>'様式Ⅰ(男子)'!N329</f>
        <v/>
      </c>
      <c r="L107" s="25">
        <f>'様式Ⅰ(男子)'!J330</f>
        <v>0</v>
      </c>
      <c r="M107" s="25" t="str">
        <f>'様式Ⅰ(男子)'!N330</f>
        <v/>
      </c>
      <c r="N107" s="25">
        <f>'様式Ⅰ(男子)'!J331</f>
        <v>0</v>
      </c>
      <c r="O107" s="25" t="str">
        <f>'様式Ⅰ(男子)'!N331</f>
        <v/>
      </c>
    </row>
    <row r="108" spans="1:15">
      <c r="A108" s="21">
        <v>107</v>
      </c>
      <c r="B108" s="25" t="str">
        <f>'様式Ⅰ(男子)'!H332</f>
        <v/>
      </c>
      <c r="C108" s="25" t="str">
        <f>CONCATENATE('様式Ⅰ(男子)'!D332," (",'様式Ⅰ(男子)'!F332,")")</f>
        <v xml:space="preserve"> ()</v>
      </c>
      <c r="D108" s="25" t="str">
        <f>'様式Ⅰ(男子)'!E332</f>
        <v/>
      </c>
      <c r="E108" s="25">
        <v>1</v>
      </c>
      <c r="F108" s="25">
        <f>基本情報登録!$D$8</f>
        <v>0</v>
      </c>
      <c r="G108" s="25" t="str">
        <f>基本情報登録!$D$10</f>
        <v/>
      </c>
      <c r="H108" s="25" t="e">
        <f>'様式Ⅰ(男子)'!G332</f>
        <v>#N/A</v>
      </c>
      <c r="I108" s="25">
        <f>'様式Ⅰ(男子)'!C332</f>
        <v>0</v>
      </c>
      <c r="J108" s="25">
        <f>'様式Ⅰ(男子)'!J332</f>
        <v>0</v>
      </c>
      <c r="K108" s="25" t="str">
        <f>'様式Ⅰ(男子)'!N332</f>
        <v/>
      </c>
      <c r="L108" s="25">
        <f>'様式Ⅰ(男子)'!J333</f>
        <v>0</v>
      </c>
      <c r="M108" s="25" t="str">
        <f>'様式Ⅰ(男子)'!N333</f>
        <v/>
      </c>
      <c r="N108" s="25">
        <f>'様式Ⅰ(男子)'!J334</f>
        <v>0</v>
      </c>
      <c r="O108" s="25" t="str">
        <f>'様式Ⅰ(男子)'!N334</f>
        <v/>
      </c>
    </row>
    <row r="109" spans="1:15">
      <c r="A109" s="21">
        <v>108</v>
      </c>
      <c r="B109" s="25" t="str">
        <f>'様式Ⅰ(男子)'!H335</f>
        <v/>
      </c>
      <c r="C109" s="25" t="str">
        <f>CONCATENATE('様式Ⅰ(男子)'!D335," (",'様式Ⅰ(男子)'!F335,")")</f>
        <v xml:space="preserve"> ()</v>
      </c>
      <c r="D109" s="25" t="str">
        <f>'様式Ⅰ(男子)'!E335</f>
        <v/>
      </c>
      <c r="E109" s="25">
        <v>1</v>
      </c>
      <c r="F109" s="25">
        <f>基本情報登録!$D$8</f>
        <v>0</v>
      </c>
      <c r="G109" s="25" t="str">
        <f>基本情報登録!$D$10</f>
        <v/>
      </c>
      <c r="H109" s="25" t="e">
        <f>'様式Ⅰ(男子)'!G335</f>
        <v>#N/A</v>
      </c>
      <c r="I109" s="25">
        <f>'様式Ⅰ(男子)'!C335</f>
        <v>0</v>
      </c>
      <c r="J109" s="25">
        <f>'様式Ⅰ(男子)'!J335</f>
        <v>0</v>
      </c>
      <c r="K109" s="25" t="str">
        <f>'様式Ⅰ(男子)'!N335</f>
        <v/>
      </c>
      <c r="L109" s="25">
        <f>'様式Ⅰ(男子)'!J336</f>
        <v>0</v>
      </c>
      <c r="M109" s="25" t="str">
        <f>'様式Ⅰ(男子)'!N336</f>
        <v/>
      </c>
      <c r="N109" s="25">
        <f>'様式Ⅰ(男子)'!J337</f>
        <v>0</v>
      </c>
      <c r="O109" s="25" t="str">
        <f>'様式Ⅰ(男子)'!N337</f>
        <v/>
      </c>
    </row>
    <row r="110" spans="1:15">
      <c r="A110" s="21">
        <v>109</v>
      </c>
      <c r="B110" s="25" t="str">
        <f>'様式Ⅰ(男子)'!H338</f>
        <v/>
      </c>
      <c r="C110" s="25" t="str">
        <f>CONCATENATE('様式Ⅰ(男子)'!D338," (",'様式Ⅰ(男子)'!F338,")")</f>
        <v xml:space="preserve"> ()</v>
      </c>
      <c r="D110" s="25" t="str">
        <f>'様式Ⅰ(男子)'!E338</f>
        <v/>
      </c>
      <c r="E110" s="25">
        <v>1</v>
      </c>
      <c r="F110" s="25">
        <f>基本情報登録!$D$8</f>
        <v>0</v>
      </c>
      <c r="G110" s="25" t="str">
        <f>基本情報登録!$D$10</f>
        <v/>
      </c>
      <c r="H110" s="25" t="e">
        <f>'様式Ⅰ(男子)'!G338</f>
        <v>#N/A</v>
      </c>
      <c r="I110" s="25">
        <f>'様式Ⅰ(男子)'!C338</f>
        <v>0</v>
      </c>
      <c r="J110" s="25">
        <f>'様式Ⅰ(男子)'!J338</f>
        <v>0</v>
      </c>
      <c r="K110" s="25" t="str">
        <f>'様式Ⅰ(男子)'!N338</f>
        <v/>
      </c>
      <c r="L110" s="25">
        <f>'様式Ⅰ(男子)'!J339</f>
        <v>0</v>
      </c>
      <c r="M110" s="25" t="str">
        <f>'様式Ⅰ(男子)'!N339</f>
        <v/>
      </c>
      <c r="N110" s="25">
        <f>'様式Ⅰ(男子)'!J340</f>
        <v>0</v>
      </c>
      <c r="O110" s="25" t="str">
        <f>'様式Ⅰ(男子)'!N340</f>
        <v/>
      </c>
    </row>
    <row r="111" spans="1:15">
      <c r="A111" s="21">
        <v>110</v>
      </c>
      <c r="B111" s="25" t="str">
        <f>'様式Ⅰ(男子)'!H341</f>
        <v/>
      </c>
      <c r="C111" s="25" t="str">
        <f>CONCATENATE('様式Ⅰ(男子)'!D341," (",'様式Ⅰ(男子)'!F341,")")</f>
        <v xml:space="preserve"> ()</v>
      </c>
      <c r="D111" s="25" t="str">
        <f>'様式Ⅰ(男子)'!E341</f>
        <v/>
      </c>
      <c r="E111" s="25">
        <v>1</v>
      </c>
      <c r="F111" s="25">
        <f>基本情報登録!$D$8</f>
        <v>0</v>
      </c>
      <c r="G111" s="25" t="str">
        <f>基本情報登録!$D$10</f>
        <v/>
      </c>
      <c r="H111" s="25" t="e">
        <f>'様式Ⅰ(男子)'!G341</f>
        <v>#N/A</v>
      </c>
      <c r="I111" s="25">
        <f>'様式Ⅰ(男子)'!C341</f>
        <v>0</v>
      </c>
      <c r="J111" s="25">
        <f>'様式Ⅰ(男子)'!J341</f>
        <v>0</v>
      </c>
      <c r="K111" s="25" t="str">
        <f>'様式Ⅰ(男子)'!N341</f>
        <v/>
      </c>
      <c r="L111" s="25">
        <f>'様式Ⅰ(男子)'!J342</f>
        <v>0</v>
      </c>
      <c r="M111" s="25" t="str">
        <f>'様式Ⅰ(男子)'!N342</f>
        <v/>
      </c>
      <c r="N111" s="25">
        <f>'様式Ⅰ(男子)'!J343</f>
        <v>0</v>
      </c>
      <c r="O111" s="25" t="str">
        <f>'様式Ⅰ(男子)'!N343</f>
        <v/>
      </c>
    </row>
    <row r="112" spans="1:15">
      <c r="A112" s="21">
        <v>111</v>
      </c>
      <c r="B112" s="25" t="str">
        <f>'様式Ⅰ(男子)'!H344</f>
        <v/>
      </c>
      <c r="C112" s="25" t="str">
        <f>CONCATENATE('様式Ⅰ(男子)'!D344," (",'様式Ⅰ(男子)'!F344,")")</f>
        <v xml:space="preserve"> ()</v>
      </c>
      <c r="D112" s="25" t="str">
        <f>'様式Ⅰ(男子)'!E344</f>
        <v/>
      </c>
      <c r="E112" s="25">
        <v>1</v>
      </c>
      <c r="F112" s="25">
        <f>基本情報登録!$D$8</f>
        <v>0</v>
      </c>
      <c r="G112" s="25" t="str">
        <f>基本情報登録!$D$10</f>
        <v/>
      </c>
      <c r="H112" s="25" t="e">
        <f>'様式Ⅰ(男子)'!G344</f>
        <v>#N/A</v>
      </c>
      <c r="I112" s="25">
        <f>'様式Ⅰ(男子)'!C344</f>
        <v>0</v>
      </c>
      <c r="J112" s="25">
        <f>'様式Ⅰ(男子)'!J344</f>
        <v>0</v>
      </c>
      <c r="K112" s="25" t="str">
        <f>'様式Ⅰ(男子)'!N344</f>
        <v/>
      </c>
      <c r="L112" s="25">
        <f>'様式Ⅰ(男子)'!J345</f>
        <v>0</v>
      </c>
      <c r="M112" s="25" t="str">
        <f>'様式Ⅰ(男子)'!N345</f>
        <v/>
      </c>
      <c r="N112" s="25">
        <f>'様式Ⅰ(男子)'!J346</f>
        <v>0</v>
      </c>
      <c r="O112" s="25" t="str">
        <f>'様式Ⅰ(男子)'!N346</f>
        <v/>
      </c>
    </row>
    <row r="113" spans="1:15">
      <c r="A113" s="21">
        <v>112</v>
      </c>
      <c r="B113" s="25" t="str">
        <f>'様式Ⅰ(男子)'!H347</f>
        <v/>
      </c>
      <c r="C113" s="25" t="str">
        <f>CONCATENATE('様式Ⅰ(男子)'!D347," (",'様式Ⅰ(男子)'!F347,")")</f>
        <v xml:space="preserve"> ()</v>
      </c>
      <c r="D113" s="25" t="str">
        <f>'様式Ⅰ(男子)'!E347</f>
        <v/>
      </c>
      <c r="E113" s="25">
        <v>1</v>
      </c>
      <c r="F113" s="25">
        <f>基本情報登録!$D$8</f>
        <v>0</v>
      </c>
      <c r="G113" s="25" t="str">
        <f>基本情報登録!$D$10</f>
        <v/>
      </c>
      <c r="H113" s="25" t="e">
        <f>'様式Ⅰ(男子)'!G347</f>
        <v>#N/A</v>
      </c>
      <c r="I113" s="25">
        <f>'様式Ⅰ(男子)'!C347</f>
        <v>0</v>
      </c>
      <c r="J113" s="25">
        <f>'様式Ⅰ(男子)'!J347</f>
        <v>0</v>
      </c>
      <c r="K113" s="25" t="str">
        <f>'様式Ⅰ(男子)'!N347</f>
        <v/>
      </c>
      <c r="L113" s="25">
        <f>'様式Ⅰ(男子)'!J348</f>
        <v>0</v>
      </c>
      <c r="M113" s="25" t="str">
        <f>'様式Ⅰ(男子)'!N348</f>
        <v/>
      </c>
      <c r="N113" s="25">
        <f>'様式Ⅰ(男子)'!J349</f>
        <v>0</v>
      </c>
      <c r="O113" s="25" t="str">
        <f>'様式Ⅰ(男子)'!N349</f>
        <v/>
      </c>
    </row>
    <row r="114" spans="1:15">
      <c r="A114" s="21">
        <v>113</v>
      </c>
      <c r="B114" s="25" t="str">
        <f>'様式Ⅰ(男子)'!H350</f>
        <v/>
      </c>
      <c r="C114" s="25" t="str">
        <f>CONCATENATE('様式Ⅰ(男子)'!D350," (",'様式Ⅰ(男子)'!F350,")")</f>
        <v xml:space="preserve"> ()</v>
      </c>
      <c r="D114" s="25" t="str">
        <f>'様式Ⅰ(男子)'!E350</f>
        <v/>
      </c>
      <c r="E114" s="25">
        <v>1</v>
      </c>
      <c r="F114" s="25">
        <f>基本情報登録!$D$8</f>
        <v>0</v>
      </c>
      <c r="G114" s="25" t="str">
        <f>基本情報登録!$D$10</f>
        <v/>
      </c>
      <c r="H114" s="25" t="e">
        <f>'様式Ⅰ(男子)'!G350</f>
        <v>#N/A</v>
      </c>
      <c r="I114" s="25">
        <f>'様式Ⅰ(男子)'!C350</f>
        <v>0</v>
      </c>
      <c r="J114" s="25">
        <f>'様式Ⅰ(男子)'!J350</f>
        <v>0</v>
      </c>
      <c r="K114" s="25" t="str">
        <f>'様式Ⅰ(男子)'!N350</f>
        <v/>
      </c>
      <c r="L114" s="25">
        <f>'様式Ⅰ(男子)'!J351</f>
        <v>0</v>
      </c>
      <c r="M114" s="25" t="str">
        <f>'様式Ⅰ(男子)'!N351</f>
        <v/>
      </c>
      <c r="N114" s="25">
        <f>'様式Ⅰ(男子)'!J352</f>
        <v>0</v>
      </c>
      <c r="O114" s="25" t="str">
        <f>'様式Ⅰ(男子)'!N352</f>
        <v/>
      </c>
    </row>
    <row r="115" spans="1:15">
      <c r="A115" s="21">
        <v>114</v>
      </c>
      <c r="B115" s="25" t="str">
        <f>'様式Ⅰ(男子)'!H353</f>
        <v/>
      </c>
      <c r="C115" s="25" t="str">
        <f>CONCATENATE('様式Ⅰ(男子)'!D353," (",'様式Ⅰ(男子)'!F353,")")</f>
        <v xml:space="preserve"> ()</v>
      </c>
      <c r="D115" s="25" t="str">
        <f>'様式Ⅰ(男子)'!E353</f>
        <v/>
      </c>
      <c r="E115" s="25">
        <v>1</v>
      </c>
      <c r="F115" s="25">
        <f>基本情報登録!$D$8</f>
        <v>0</v>
      </c>
      <c r="G115" s="25" t="str">
        <f>基本情報登録!$D$10</f>
        <v/>
      </c>
      <c r="H115" s="25" t="e">
        <f>'様式Ⅰ(男子)'!G353</f>
        <v>#N/A</v>
      </c>
      <c r="I115" s="25">
        <f>'様式Ⅰ(男子)'!C353</f>
        <v>0</v>
      </c>
      <c r="J115" s="25">
        <f>'様式Ⅰ(男子)'!J353</f>
        <v>0</v>
      </c>
      <c r="K115" s="25" t="str">
        <f>'様式Ⅰ(男子)'!N353</f>
        <v/>
      </c>
      <c r="L115" s="25">
        <f>'様式Ⅰ(男子)'!J354</f>
        <v>0</v>
      </c>
      <c r="M115" s="25" t="str">
        <f>'様式Ⅰ(男子)'!N354</f>
        <v/>
      </c>
      <c r="N115" s="25">
        <f>'様式Ⅰ(男子)'!J355</f>
        <v>0</v>
      </c>
      <c r="O115" s="25" t="str">
        <f>'様式Ⅰ(男子)'!N355</f>
        <v/>
      </c>
    </row>
    <row r="116" spans="1:15">
      <c r="A116" s="21">
        <v>115</v>
      </c>
      <c r="B116" s="25" t="str">
        <f>'様式Ⅰ(男子)'!H356</f>
        <v/>
      </c>
      <c r="C116" s="25" t="str">
        <f>CONCATENATE('様式Ⅰ(男子)'!D356," (",'様式Ⅰ(男子)'!F356,")")</f>
        <v xml:space="preserve"> ()</v>
      </c>
      <c r="D116" s="25" t="str">
        <f>'様式Ⅰ(男子)'!E356</f>
        <v/>
      </c>
      <c r="E116" s="25">
        <v>1</v>
      </c>
      <c r="F116" s="25">
        <f>基本情報登録!$D$8</f>
        <v>0</v>
      </c>
      <c r="G116" s="25" t="str">
        <f>基本情報登録!$D$10</f>
        <v/>
      </c>
      <c r="H116" s="25" t="e">
        <f>'様式Ⅰ(男子)'!G356</f>
        <v>#N/A</v>
      </c>
      <c r="I116" s="25">
        <f>'様式Ⅰ(男子)'!C356</f>
        <v>0</v>
      </c>
      <c r="J116" s="25">
        <f>'様式Ⅰ(男子)'!J356</f>
        <v>0</v>
      </c>
      <c r="K116" s="25" t="str">
        <f>'様式Ⅰ(男子)'!N356</f>
        <v/>
      </c>
      <c r="L116" s="25">
        <f>'様式Ⅰ(男子)'!J357</f>
        <v>0</v>
      </c>
      <c r="M116" s="25" t="str">
        <f>'様式Ⅰ(男子)'!N357</f>
        <v/>
      </c>
      <c r="N116" s="25">
        <f>'様式Ⅰ(男子)'!J358</f>
        <v>0</v>
      </c>
      <c r="O116" s="25" t="str">
        <f>'様式Ⅰ(男子)'!N358</f>
        <v/>
      </c>
    </row>
    <row r="117" spans="1:15">
      <c r="A117" s="21">
        <v>116</v>
      </c>
      <c r="B117" s="25" t="str">
        <f>'様式Ⅰ(男子)'!H359</f>
        <v/>
      </c>
      <c r="C117" s="25" t="str">
        <f>CONCATENATE('様式Ⅰ(男子)'!D359," (",'様式Ⅰ(男子)'!F359,")")</f>
        <v xml:space="preserve"> ()</v>
      </c>
      <c r="D117" s="25" t="str">
        <f>'様式Ⅰ(男子)'!E359</f>
        <v/>
      </c>
      <c r="E117" s="25">
        <v>1</v>
      </c>
      <c r="F117" s="25">
        <f>基本情報登録!$D$8</f>
        <v>0</v>
      </c>
      <c r="G117" s="25" t="str">
        <f>基本情報登録!$D$10</f>
        <v/>
      </c>
      <c r="H117" s="25" t="e">
        <f>'様式Ⅰ(男子)'!G359</f>
        <v>#N/A</v>
      </c>
      <c r="I117" s="25">
        <f>'様式Ⅰ(男子)'!C359</f>
        <v>0</v>
      </c>
      <c r="J117" s="25">
        <f>'様式Ⅰ(男子)'!J359</f>
        <v>0</v>
      </c>
      <c r="K117" s="25" t="str">
        <f>'様式Ⅰ(男子)'!N359</f>
        <v/>
      </c>
      <c r="L117" s="25">
        <f>'様式Ⅰ(男子)'!J360</f>
        <v>0</v>
      </c>
      <c r="M117" s="25" t="str">
        <f>'様式Ⅰ(男子)'!N360</f>
        <v/>
      </c>
      <c r="N117" s="25">
        <f>'様式Ⅰ(男子)'!J361</f>
        <v>0</v>
      </c>
      <c r="O117" s="25" t="str">
        <f>'様式Ⅰ(男子)'!N361</f>
        <v/>
      </c>
    </row>
    <row r="118" spans="1:15">
      <c r="A118" s="21">
        <v>117</v>
      </c>
      <c r="B118" s="25" t="str">
        <f>'様式Ⅰ(男子)'!H362</f>
        <v/>
      </c>
      <c r="C118" s="25" t="str">
        <f>CONCATENATE('様式Ⅰ(男子)'!D362," (",'様式Ⅰ(男子)'!F362,")")</f>
        <v xml:space="preserve"> ()</v>
      </c>
      <c r="D118" s="25" t="str">
        <f>'様式Ⅰ(男子)'!E362</f>
        <v/>
      </c>
      <c r="E118" s="25">
        <v>1</v>
      </c>
      <c r="F118" s="25">
        <f>基本情報登録!$D$8</f>
        <v>0</v>
      </c>
      <c r="G118" s="25" t="str">
        <f>基本情報登録!$D$10</f>
        <v/>
      </c>
      <c r="H118" s="25" t="e">
        <f>'様式Ⅰ(男子)'!G362</f>
        <v>#N/A</v>
      </c>
      <c r="I118" s="25">
        <f>'様式Ⅰ(男子)'!C362</f>
        <v>0</v>
      </c>
      <c r="J118" s="25">
        <f>'様式Ⅰ(男子)'!J362</f>
        <v>0</v>
      </c>
      <c r="K118" s="25" t="str">
        <f>'様式Ⅰ(男子)'!N362</f>
        <v/>
      </c>
      <c r="L118" s="25">
        <f>'様式Ⅰ(男子)'!J363</f>
        <v>0</v>
      </c>
      <c r="M118" s="25" t="str">
        <f>'様式Ⅰ(男子)'!N363</f>
        <v/>
      </c>
      <c r="N118" s="25">
        <f>'様式Ⅰ(男子)'!J364</f>
        <v>0</v>
      </c>
      <c r="O118" s="25" t="str">
        <f>'様式Ⅰ(男子)'!N364</f>
        <v/>
      </c>
    </row>
    <row r="119" spans="1:15">
      <c r="A119" s="21">
        <v>118</v>
      </c>
      <c r="B119" s="25" t="str">
        <f>'様式Ⅰ(男子)'!H365</f>
        <v/>
      </c>
      <c r="C119" s="25" t="str">
        <f>CONCATENATE('様式Ⅰ(男子)'!D365," (",'様式Ⅰ(男子)'!F365,")")</f>
        <v xml:space="preserve"> ()</v>
      </c>
      <c r="D119" s="25" t="str">
        <f>'様式Ⅰ(男子)'!E365</f>
        <v/>
      </c>
      <c r="E119" s="25">
        <v>1</v>
      </c>
      <c r="F119" s="25">
        <f>基本情報登録!$D$8</f>
        <v>0</v>
      </c>
      <c r="G119" s="25" t="str">
        <f>基本情報登録!$D$10</f>
        <v/>
      </c>
      <c r="H119" s="25" t="e">
        <f>'様式Ⅰ(男子)'!G365</f>
        <v>#N/A</v>
      </c>
      <c r="I119" s="25">
        <f>'様式Ⅰ(男子)'!C365</f>
        <v>0</v>
      </c>
      <c r="J119" s="25">
        <f>'様式Ⅰ(男子)'!J365</f>
        <v>0</v>
      </c>
      <c r="K119" s="25" t="str">
        <f>'様式Ⅰ(男子)'!N365</f>
        <v/>
      </c>
      <c r="L119" s="25">
        <f>'様式Ⅰ(男子)'!J366</f>
        <v>0</v>
      </c>
      <c r="M119" s="25" t="str">
        <f>'様式Ⅰ(男子)'!N366</f>
        <v/>
      </c>
      <c r="N119" s="25">
        <f>'様式Ⅰ(男子)'!J367</f>
        <v>0</v>
      </c>
      <c r="O119" s="25" t="str">
        <f>'様式Ⅰ(男子)'!N367</f>
        <v/>
      </c>
    </row>
    <row r="120" spans="1:15">
      <c r="A120" s="21">
        <v>119</v>
      </c>
      <c r="B120" s="25" t="str">
        <f>'様式Ⅰ(男子)'!H368</f>
        <v/>
      </c>
      <c r="C120" s="25" t="str">
        <f>CONCATENATE('様式Ⅰ(男子)'!D368," (",'様式Ⅰ(男子)'!F368,")")</f>
        <v xml:space="preserve"> ()</v>
      </c>
      <c r="D120" s="25" t="str">
        <f>'様式Ⅰ(男子)'!E368</f>
        <v/>
      </c>
      <c r="E120" s="25">
        <v>1</v>
      </c>
      <c r="F120" s="25">
        <f>基本情報登録!$D$8</f>
        <v>0</v>
      </c>
      <c r="G120" s="25" t="str">
        <f>基本情報登録!$D$10</f>
        <v/>
      </c>
      <c r="H120" s="25" t="e">
        <f>'様式Ⅰ(男子)'!G368</f>
        <v>#N/A</v>
      </c>
      <c r="I120" s="25">
        <f>'様式Ⅰ(男子)'!C368</f>
        <v>0</v>
      </c>
      <c r="J120" s="25">
        <f>'様式Ⅰ(男子)'!J368</f>
        <v>0</v>
      </c>
      <c r="K120" s="25" t="str">
        <f>'様式Ⅰ(男子)'!N368</f>
        <v/>
      </c>
      <c r="L120" s="25">
        <f>'様式Ⅰ(男子)'!J369</f>
        <v>0</v>
      </c>
      <c r="M120" s="25" t="str">
        <f>'様式Ⅰ(男子)'!N369</f>
        <v/>
      </c>
      <c r="N120" s="25">
        <f>'様式Ⅰ(男子)'!J370</f>
        <v>0</v>
      </c>
      <c r="O120" s="25" t="str">
        <f>'様式Ⅰ(男子)'!N370</f>
        <v/>
      </c>
    </row>
    <row r="121" spans="1:15">
      <c r="A121" s="21">
        <v>120</v>
      </c>
      <c r="B121" s="25" t="str">
        <f>'様式Ⅰ(男子)'!H371</f>
        <v/>
      </c>
      <c r="C121" s="25" t="str">
        <f>CONCATENATE('様式Ⅰ(男子)'!D371," (",'様式Ⅰ(男子)'!F371,")")</f>
        <v xml:space="preserve"> ()</v>
      </c>
      <c r="D121" s="25" t="str">
        <f>'様式Ⅰ(男子)'!E371</f>
        <v/>
      </c>
      <c r="E121" s="25">
        <v>1</v>
      </c>
      <c r="F121" s="25">
        <f>基本情報登録!$D$8</f>
        <v>0</v>
      </c>
      <c r="G121" s="25" t="str">
        <f>基本情報登録!$D$10</f>
        <v/>
      </c>
      <c r="H121" s="25" t="e">
        <f>'様式Ⅰ(男子)'!G371</f>
        <v>#N/A</v>
      </c>
      <c r="I121" s="25">
        <f>'様式Ⅰ(男子)'!C371</f>
        <v>0</v>
      </c>
      <c r="J121" s="25">
        <f>'様式Ⅰ(男子)'!J371</f>
        <v>0</v>
      </c>
      <c r="K121" s="25" t="str">
        <f>'様式Ⅰ(男子)'!N371</f>
        <v/>
      </c>
      <c r="L121" s="25">
        <f>'様式Ⅰ(男子)'!J372</f>
        <v>0</v>
      </c>
      <c r="M121" s="25" t="str">
        <f>'様式Ⅰ(男子)'!N372</f>
        <v/>
      </c>
      <c r="N121" s="25">
        <f>'様式Ⅰ(男子)'!J373</f>
        <v>0</v>
      </c>
      <c r="O121" s="25" t="str">
        <f>'様式Ⅰ(男子)'!N373</f>
        <v/>
      </c>
    </row>
    <row r="122" spans="1:15">
      <c r="A122" s="21">
        <v>121</v>
      </c>
      <c r="B122" s="25" t="str">
        <f>'様式Ⅰ(男子)'!H374</f>
        <v/>
      </c>
      <c r="C122" s="25" t="str">
        <f>CONCATENATE('様式Ⅰ(男子)'!D374," (",'様式Ⅰ(男子)'!F374,")")</f>
        <v xml:space="preserve"> ()</v>
      </c>
      <c r="D122" s="25" t="str">
        <f>'様式Ⅰ(男子)'!E374</f>
        <v/>
      </c>
      <c r="E122" s="25">
        <v>1</v>
      </c>
      <c r="F122" s="25">
        <f>基本情報登録!$D$8</f>
        <v>0</v>
      </c>
      <c r="G122" s="25" t="str">
        <f>基本情報登録!$D$10</f>
        <v/>
      </c>
      <c r="H122" s="25" t="e">
        <f>'様式Ⅰ(男子)'!G374</f>
        <v>#N/A</v>
      </c>
      <c r="I122" s="25">
        <f>'様式Ⅰ(男子)'!C374</f>
        <v>0</v>
      </c>
      <c r="J122" s="25">
        <f>'様式Ⅰ(男子)'!J374</f>
        <v>0</v>
      </c>
      <c r="K122" s="25" t="str">
        <f>'様式Ⅰ(男子)'!N374</f>
        <v/>
      </c>
      <c r="L122" s="25">
        <f>'様式Ⅰ(男子)'!J375</f>
        <v>0</v>
      </c>
      <c r="M122" s="25" t="str">
        <f>'様式Ⅰ(男子)'!N375</f>
        <v/>
      </c>
      <c r="N122" s="25">
        <f>'様式Ⅰ(男子)'!J376</f>
        <v>0</v>
      </c>
      <c r="O122" s="25" t="str">
        <f>'様式Ⅰ(男子)'!N376</f>
        <v/>
      </c>
    </row>
    <row r="123" spans="1:15">
      <c r="A123" s="21">
        <v>122</v>
      </c>
      <c r="B123" s="25" t="str">
        <f>'様式Ⅰ(男子)'!H377</f>
        <v/>
      </c>
      <c r="C123" s="25" t="str">
        <f>CONCATENATE('様式Ⅰ(男子)'!D377," (",'様式Ⅰ(男子)'!F377,")")</f>
        <v xml:space="preserve"> ()</v>
      </c>
      <c r="D123" s="25" t="str">
        <f>'様式Ⅰ(男子)'!E377</f>
        <v/>
      </c>
      <c r="E123" s="25">
        <v>1</v>
      </c>
      <c r="F123" s="25">
        <f>基本情報登録!$D$8</f>
        <v>0</v>
      </c>
      <c r="G123" s="25" t="str">
        <f>基本情報登録!$D$10</f>
        <v/>
      </c>
      <c r="H123" s="25" t="e">
        <f>'様式Ⅰ(男子)'!G377</f>
        <v>#N/A</v>
      </c>
      <c r="I123" s="25">
        <f>'様式Ⅰ(男子)'!C377</f>
        <v>0</v>
      </c>
      <c r="J123" s="25">
        <f>'様式Ⅰ(男子)'!J377</f>
        <v>0</v>
      </c>
      <c r="K123" s="25" t="str">
        <f>'様式Ⅰ(男子)'!N377</f>
        <v/>
      </c>
      <c r="L123" s="25">
        <f>'様式Ⅰ(男子)'!J378</f>
        <v>0</v>
      </c>
      <c r="M123" s="25" t="str">
        <f>'様式Ⅰ(男子)'!N378</f>
        <v/>
      </c>
      <c r="N123" s="25">
        <f>'様式Ⅰ(男子)'!J379</f>
        <v>0</v>
      </c>
      <c r="O123" s="25" t="str">
        <f>'様式Ⅰ(男子)'!N379</f>
        <v/>
      </c>
    </row>
    <row r="124" spans="1:15">
      <c r="A124" s="21">
        <v>123</v>
      </c>
      <c r="B124" s="25" t="str">
        <f>'様式Ⅰ(男子)'!H380</f>
        <v/>
      </c>
      <c r="C124" s="25" t="str">
        <f>CONCATENATE('様式Ⅰ(男子)'!D380," (",'様式Ⅰ(男子)'!F380,")")</f>
        <v xml:space="preserve"> ()</v>
      </c>
      <c r="D124" s="25" t="str">
        <f>'様式Ⅰ(男子)'!E380</f>
        <v/>
      </c>
      <c r="E124" s="25">
        <v>1</v>
      </c>
      <c r="F124" s="25">
        <f>基本情報登録!$D$8</f>
        <v>0</v>
      </c>
      <c r="G124" s="25" t="str">
        <f>基本情報登録!$D$10</f>
        <v/>
      </c>
      <c r="H124" s="25" t="e">
        <f>'様式Ⅰ(男子)'!G380</f>
        <v>#N/A</v>
      </c>
      <c r="I124" s="25">
        <f>'様式Ⅰ(男子)'!C380</f>
        <v>0</v>
      </c>
      <c r="J124" s="25">
        <f>'様式Ⅰ(男子)'!J380</f>
        <v>0</v>
      </c>
      <c r="K124" s="25" t="str">
        <f>'様式Ⅰ(男子)'!N380</f>
        <v/>
      </c>
      <c r="L124" s="25">
        <f>'様式Ⅰ(男子)'!J381</f>
        <v>0</v>
      </c>
      <c r="M124" s="25" t="str">
        <f>'様式Ⅰ(男子)'!N381</f>
        <v/>
      </c>
      <c r="N124" s="25">
        <f>'様式Ⅰ(男子)'!J382</f>
        <v>0</v>
      </c>
      <c r="O124" s="25" t="str">
        <f>'様式Ⅰ(男子)'!N382</f>
        <v/>
      </c>
    </row>
    <row r="125" spans="1:15">
      <c r="A125" s="21">
        <v>124</v>
      </c>
      <c r="B125" s="25" t="str">
        <f>'様式Ⅰ(男子)'!H383</f>
        <v/>
      </c>
      <c r="C125" s="25" t="str">
        <f>CONCATENATE('様式Ⅰ(男子)'!D383," (",'様式Ⅰ(男子)'!F383,")")</f>
        <v xml:space="preserve"> ()</v>
      </c>
      <c r="D125" s="25" t="str">
        <f>'様式Ⅰ(男子)'!E383</f>
        <v/>
      </c>
      <c r="E125" s="25">
        <v>1</v>
      </c>
      <c r="F125" s="25">
        <f>基本情報登録!$D$8</f>
        <v>0</v>
      </c>
      <c r="G125" s="25" t="str">
        <f>基本情報登録!$D$10</f>
        <v/>
      </c>
      <c r="H125" s="25" t="e">
        <f>'様式Ⅰ(男子)'!G383</f>
        <v>#N/A</v>
      </c>
      <c r="I125" s="25">
        <f>'様式Ⅰ(男子)'!C383</f>
        <v>0</v>
      </c>
      <c r="J125" s="25">
        <f>'様式Ⅰ(男子)'!J383</f>
        <v>0</v>
      </c>
      <c r="K125" s="25" t="str">
        <f>'様式Ⅰ(男子)'!N383</f>
        <v/>
      </c>
      <c r="L125" s="25">
        <f>'様式Ⅰ(男子)'!J384</f>
        <v>0</v>
      </c>
      <c r="M125" s="25" t="str">
        <f>'様式Ⅰ(男子)'!N384</f>
        <v/>
      </c>
      <c r="N125" s="25">
        <f>'様式Ⅰ(男子)'!J385</f>
        <v>0</v>
      </c>
      <c r="O125" s="25" t="str">
        <f>'様式Ⅰ(男子)'!N385</f>
        <v/>
      </c>
    </row>
    <row r="126" spans="1:15">
      <c r="A126" s="21">
        <v>125</v>
      </c>
      <c r="B126" s="25" t="str">
        <f>'様式Ⅰ(男子)'!H386</f>
        <v/>
      </c>
      <c r="C126" s="25" t="str">
        <f>CONCATENATE('様式Ⅰ(男子)'!D386," (",'様式Ⅰ(男子)'!F386,")")</f>
        <v xml:space="preserve"> ()</v>
      </c>
      <c r="D126" s="25" t="str">
        <f>'様式Ⅰ(男子)'!E386</f>
        <v/>
      </c>
      <c r="E126" s="25">
        <v>1</v>
      </c>
      <c r="F126" s="25">
        <f>基本情報登録!$D$8</f>
        <v>0</v>
      </c>
      <c r="G126" s="25" t="str">
        <f>基本情報登録!$D$10</f>
        <v/>
      </c>
      <c r="H126" s="25" t="e">
        <f>'様式Ⅰ(男子)'!G386</f>
        <v>#N/A</v>
      </c>
      <c r="I126" s="25">
        <f>'様式Ⅰ(男子)'!C386</f>
        <v>0</v>
      </c>
      <c r="J126" s="25">
        <f>'様式Ⅰ(男子)'!J386</f>
        <v>0</v>
      </c>
      <c r="K126" s="25" t="str">
        <f>'様式Ⅰ(男子)'!N386</f>
        <v/>
      </c>
      <c r="L126" s="25">
        <f>'様式Ⅰ(男子)'!J387</f>
        <v>0</v>
      </c>
      <c r="M126" s="25" t="str">
        <f>'様式Ⅰ(男子)'!N387</f>
        <v/>
      </c>
      <c r="N126" s="25">
        <f>'様式Ⅰ(男子)'!J388</f>
        <v>0</v>
      </c>
      <c r="O126" s="25" t="str">
        <f>'様式Ⅰ(男子)'!N388</f>
        <v/>
      </c>
    </row>
    <row r="127" spans="1:15">
      <c r="A127" s="21">
        <v>126</v>
      </c>
      <c r="B127" s="25" t="str">
        <f>'様式Ⅰ(男子)'!H389</f>
        <v/>
      </c>
      <c r="C127" s="25" t="str">
        <f>CONCATENATE('様式Ⅰ(男子)'!D389," (",'様式Ⅰ(男子)'!F389,")")</f>
        <v xml:space="preserve"> ()</v>
      </c>
      <c r="D127" s="25" t="str">
        <f>'様式Ⅰ(男子)'!E389</f>
        <v/>
      </c>
      <c r="E127" s="25">
        <v>1</v>
      </c>
      <c r="F127" s="25">
        <f>基本情報登録!$D$8</f>
        <v>0</v>
      </c>
      <c r="G127" s="25" t="str">
        <f>基本情報登録!$D$10</f>
        <v/>
      </c>
      <c r="H127" s="25" t="e">
        <f>'様式Ⅰ(男子)'!G389</f>
        <v>#N/A</v>
      </c>
      <c r="I127" s="25">
        <f>'様式Ⅰ(男子)'!C389</f>
        <v>0</v>
      </c>
      <c r="J127" s="25">
        <f>'様式Ⅰ(男子)'!J389</f>
        <v>0</v>
      </c>
      <c r="K127" s="25" t="str">
        <f>'様式Ⅰ(男子)'!N389</f>
        <v/>
      </c>
      <c r="L127" s="25">
        <f>'様式Ⅰ(男子)'!J390</f>
        <v>0</v>
      </c>
      <c r="M127" s="25" t="str">
        <f>'様式Ⅰ(男子)'!N390</f>
        <v/>
      </c>
      <c r="N127" s="25">
        <f>'様式Ⅰ(男子)'!J391</f>
        <v>0</v>
      </c>
      <c r="O127" s="25" t="str">
        <f>'様式Ⅰ(男子)'!N391</f>
        <v/>
      </c>
    </row>
    <row r="128" spans="1:15">
      <c r="A128" s="21">
        <v>127</v>
      </c>
      <c r="B128" s="25" t="str">
        <f>'様式Ⅰ(男子)'!H392</f>
        <v/>
      </c>
      <c r="C128" s="25" t="str">
        <f>CONCATENATE('様式Ⅰ(男子)'!D392," (",'様式Ⅰ(男子)'!F392,")")</f>
        <v xml:space="preserve"> ()</v>
      </c>
      <c r="D128" s="25" t="str">
        <f>'様式Ⅰ(男子)'!E392</f>
        <v/>
      </c>
      <c r="E128" s="25">
        <v>1</v>
      </c>
      <c r="F128" s="25">
        <f>基本情報登録!$D$8</f>
        <v>0</v>
      </c>
      <c r="G128" s="25" t="str">
        <f>基本情報登録!$D$10</f>
        <v/>
      </c>
      <c r="H128" s="25" t="e">
        <f>'様式Ⅰ(男子)'!G392</f>
        <v>#N/A</v>
      </c>
      <c r="I128" s="25">
        <f>'様式Ⅰ(男子)'!C392</f>
        <v>0</v>
      </c>
      <c r="J128" s="25">
        <f>'様式Ⅰ(男子)'!J392</f>
        <v>0</v>
      </c>
      <c r="K128" s="25" t="str">
        <f>'様式Ⅰ(男子)'!N392</f>
        <v/>
      </c>
      <c r="L128" s="25">
        <f>'様式Ⅰ(男子)'!J393</f>
        <v>0</v>
      </c>
      <c r="M128" s="25" t="str">
        <f>'様式Ⅰ(男子)'!N393</f>
        <v/>
      </c>
      <c r="N128" s="25">
        <f>'様式Ⅰ(男子)'!J394</f>
        <v>0</v>
      </c>
      <c r="O128" s="25" t="str">
        <f>'様式Ⅰ(男子)'!N394</f>
        <v/>
      </c>
    </row>
    <row r="129" spans="1:15">
      <c r="A129" s="21">
        <v>128</v>
      </c>
      <c r="B129" s="25" t="str">
        <f>'様式Ⅰ(男子)'!H395</f>
        <v/>
      </c>
      <c r="C129" s="25" t="str">
        <f>CONCATENATE('様式Ⅰ(男子)'!D395," (",'様式Ⅰ(男子)'!F395,")")</f>
        <v xml:space="preserve"> ()</v>
      </c>
      <c r="D129" s="25" t="str">
        <f>'様式Ⅰ(男子)'!E395</f>
        <v/>
      </c>
      <c r="E129" s="25">
        <v>1</v>
      </c>
      <c r="F129" s="25">
        <f>基本情報登録!$D$8</f>
        <v>0</v>
      </c>
      <c r="G129" s="25" t="str">
        <f>基本情報登録!$D$10</f>
        <v/>
      </c>
      <c r="H129" s="25" t="e">
        <f>'様式Ⅰ(男子)'!G395</f>
        <v>#N/A</v>
      </c>
      <c r="I129" s="25">
        <f>'様式Ⅰ(男子)'!C395</f>
        <v>0</v>
      </c>
      <c r="J129" s="25">
        <f>'様式Ⅰ(男子)'!J395</f>
        <v>0</v>
      </c>
      <c r="K129" s="25" t="str">
        <f>'様式Ⅰ(男子)'!N395</f>
        <v/>
      </c>
      <c r="L129" s="25">
        <f>'様式Ⅰ(男子)'!J396</f>
        <v>0</v>
      </c>
      <c r="M129" s="25" t="str">
        <f>'様式Ⅰ(男子)'!N396</f>
        <v/>
      </c>
      <c r="N129" s="25">
        <f>'様式Ⅰ(男子)'!J397</f>
        <v>0</v>
      </c>
      <c r="O129" s="25" t="str">
        <f>'様式Ⅰ(男子)'!N397</f>
        <v/>
      </c>
    </row>
    <row r="130" spans="1:15">
      <c r="A130" s="21">
        <v>129</v>
      </c>
      <c r="B130" s="25" t="str">
        <f>'様式Ⅰ(男子)'!H398</f>
        <v/>
      </c>
      <c r="C130" s="25" t="str">
        <f>CONCATENATE('様式Ⅰ(男子)'!D398," (",'様式Ⅰ(男子)'!F398,")")</f>
        <v xml:space="preserve"> ()</v>
      </c>
      <c r="D130" s="25" t="str">
        <f>'様式Ⅰ(男子)'!E398</f>
        <v/>
      </c>
      <c r="E130" s="25">
        <v>1</v>
      </c>
      <c r="F130" s="25">
        <f>基本情報登録!$D$8</f>
        <v>0</v>
      </c>
      <c r="G130" s="25" t="str">
        <f>基本情報登録!$D$10</f>
        <v/>
      </c>
      <c r="H130" s="25" t="e">
        <f>'様式Ⅰ(男子)'!G398</f>
        <v>#N/A</v>
      </c>
      <c r="I130" s="25">
        <f>'様式Ⅰ(男子)'!C398</f>
        <v>0</v>
      </c>
      <c r="J130" s="25">
        <f>'様式Ⅰ(男子)'!J398</f>
        <v>0</v>
      </c>
      <c r="K130" s="25" t="str">
        <f>'様式Ⅰ(男子)'!N398</f>
        <v/>
      </c>
      <c r="L130" s="25">
        <f>'様式Ⅰ(男子)'!J399</f>
        <v>0</v>
      </c>
      <c r="M130" s="25" t="str">
        <f>'様式Ⅰ(男子)'!N399</f>
        <v/>
      </c>
      <c r="N130" s="25">
        <f>'様式Ⅰ(男子)'!J400</f>
        <v>0</v>
      </c>
      <c r="O130" s="25" t="str">
        <f>'様式Ⅰ(男子)'!N400</f>
        <v/>
      </c>
    </row>
    <row r="131" spans="1:15">
      <c r="A131" s="21">
        <v>130</v>
      </c>
      <c r="B131" s="25" t="str">
        <f>'様式Ⅰ(男子)'!H401</f>
        <v/>
      </c>
      <c r="C131" s="25" t="str">
        <f>CONCATENATE('様式Ⅰ(男子)'!D401," (",'様式Ⅰ(男子)'!F401,")")</f>
        <v xml:space="preserve"> ()</v>
      </c>
      <c r="D131" s="25" t="str">
        <f>'様式Ⅰ(男子)'!E401</f>
        <v/>
      </c>
      <c r="E131" s="25">
        <v>1</v>
      </c>
      <c r="F131" s="25">
        <f>基本情報登録!$D$8</f>
        <v>0</v>
      </c>
      <c r="G131" s="25" t="str">
        <f>基本情報登録!$D$10</f>
        <v/>
      </c>
      <c r="H131" s="25" t="e">
        <f>'様式Ⅰ(男子)'!G401</f>
        <v>#N/A</v>
      </c>
      <c r="I131" s="25">
        <f>'様式Ⅰ(男子)'!C401</f>
        <v>0</v>
      </c>
      <c r="J131" s="25">
        <f>'様式Ⅰ(男子)'!J401</f>
        <v>0</v>
      </c>
      <c r="K131" s="25" t="str">
        <f>'様式Ⅰ(男子)'!N401</f>
        <v/>
      </c>
      <c r="L131" s="25">
        <f>'様式Ⅰ(男子)'!J402</f>
        <v>0</v>
      </c>
      <c r="M131" s="25" t="str">
        <f>'様式Ⅰ(男子)'!N402</f>
        <v/>
      </c>
      <c r="N131" s="25">
        <f>'様式Ⅰ(男子)'!J403</f>
        <v>0</v>
      </c>
      <c r="O131" s="25" t="str">
        <f>'様式Ⅰ(男子)'!N403</f>
        <v/>
      </c>
    </row>
    <row r="132" spans="1:15">
      <c r="A132" s="21">
        <v>131</v>
      </c>
      <c r="B132" s="25" t="str">
        <f>'様式Ⅰ(男子)'!H404</f>
        <v/>
      </c>
      <c r="C132" s="25" t="str">
        <f>CONCATENATE('様式Ⅰ(男子)'!D404," (",'様式Ⅰ(男子)'!F404,")")</f>
        <v xml:space="preserve"> ()</v>
      </c>
      <c r="D132" s="25" t="str">
        <f>'様式Ⅰ(男子)'!E404</f>
        <v/>
      </c>
      <c r="E132" s="25">
        <v>1</v>
      </c>
      <c r="F132" s="25">
        <f>基本情報登録!$D$8</f>
        <v>0</v>
      </c>
      <c r="G132" s="25" t="str">
        <f>基本情報登録!$D$10</f>
        <v/>
      </c>
      <c r="H132" s="25" t="e">
        <f>'様式Ⅰ(男子)'!G404</f>
        <v>#N/A</v>
      </c>
      <c r="I132" s="25">
        <f>'様式Ⅰ(男子)'!C404</f>
        <v>0</v>
      </c>
      <c r="J132" s="25">
        <f>'様式Ⅰ(男子)'!J404</f>
        <v>0</v>
      </c>
      <c r="K132" s="25" t="str">
        <f>'様式Ⅰ(男子)'!N404</f>
        <v/>
      </c>
      <c r="L132" s="25">
        <f>'様式Ⅰ(男子)'!J405</f>
        <v>0</v>
      </c>
      <c r="M132" s="25" t="str">
        <f>'様式Ⅰ(男子)'!N405</f>
        <v/>
      </c>
      <c r="N132" s="25">
        <f>'様式Ⅰ(男子)'!J406</f>
        <v>0</v>
      </c>
      <c r="O132" s="25" t="str">
        <f>'様式Ⅰ(男子)'!N406</f>
        <v/>
      </c>
    </row>
    <row r="133" spans="1:15">
      <c r="A133" s="21">
        <v>132</v>
      </c>
      <c r="B133" s="25" t="str">
        <f>'様式Ⅰ(男子)'!H407</f>
        <v/>
      </c>
      <c r="C133" s="25" t="str">
        <f>CONCATENATE('様式Ⅰ(男子)'!D407," (",'様式Ⅰ(男子)'!F407,")")</f>
        <v xml:space="preserve"> ()</v>
      </c>
      <c r="D133" s="25" t="str">
        <f>'様式Ⅰ(男子)'!E407</f>
        <v/>
      </c>
      <c r="E133" s="25">
        <v>1</v>
      </c>
      <c r="F133" s="25">
        <f>基本情報登録!$D$8</f>
        <v>0</v>
      </c>
      <c r="G133" s="25" t="str">
        <f>基本情報登録!$D$10</f>
        <v/>
      </c>
      <c r="H133" s="25" t="e">
        <f>'様式Ⅰ(男子)'!G407</f>
        <v>#N/A</v>
      </c>
      <c r="I133" s="25">
        <f>'様式Ⅰ(男子)'!C407</f>
        <v>0</v>
      </c>
      <c r="J133" s="25">
        <f>'様式Ⅰ(男子)'!J407</f>
        <v>0</v>
      </c>
      <c r="K133" s="25" t="str">
        <f>'様式Ⅰ(男子)'!N407</f>
        <v/>
      </c>
      <c r="L133" s="25">
        <f>'様式Ⅰ(男子)'!J408</f>
        <v>0</v>
      </c>
      <c r="M133" s="25" t="str">
        <f>'様式Ⅰ(男子)'!N408</f>
        <v/>
      </c>
      <c r="N133" s="25">
        <f>'様式Ⅰ(男子)'!J409</f>
        <v>0</v>
      </c>
      <c r="O133" s="25" t="str">
        <f>'様式Ⅰ(男子)'!N409</f>
        <v/>
      </c>
    </row>
    <row r="134" spans="1:15">
      <c r="A134" s="21">
        <v>133</v>
      </c>
      <c r="B134" s="25" t="str">
        <f>'様式Ⅰ(男子)'!H410</f>
        <v/>
      </c>
      <c r="C134" s="25" t="str">
        <f>CONCATENATE('様式Ⅰ(男子)'!D410," (",'様式Ⅰ(男子)'!F410,")")</f>
        <v xml:space="preserve"> ()</v>
      </c>
      <c r="D134" s="25" t="str">
        <f>'様式Ⅰ(男子)'!E410</f>
        <v/>
      </c>
      <c r="E134" s="25">
        <v>1</v>
      </c>
      <c r="F134" s="25">
        <f>基本情報登録!$D$8</f>
        <v>0</v>
      </c>
      <c r="G134" s="25" t="str">
        <f>基本情報登録!$D$10</f>
        <v/>
      </c>
      <c r="H134" s="25" t="e">
        <f>'様式Ⅰ(男子)'!G410</f>
        <v>#N/A</v>
      </c>
      <c r="I134" s="25">
        <f>'様式Ⅰ(男子)'!C410</f>
        <v>0</v>
      </c>
      <c r="J134" s="25">
        <f>'様式Ⅰ(男子)'!J410</f>
        <v>0</v>
      </c>
      <c r="K134" s="25" t="str">
        <f>'様式Ⅰ(男子)'!N410</f>
        <v/>
      </c>
      <c r="L134" s="25">
        <f>'様式Ⅰ(男子)'!J411</f>
        <v>0</v>
      </c>
      <c r="M134" s="25" t="str">
        <f>'様式Ⅰ(男子)'!N411</f>
        <v/>
      </c>
      <c r="N134" s="25">
        <f>'様式Ⅰ(男子)'!J412</f>
        <v>0</v>
      </c>
      <c r="O134" s="25" t="str">
        <f>'様式Ⅰ(男子)'!N412</f>
        <v/>
      </c>
    </row>
    <row r="135" spans="1:15">
      <c r="A135" s="21">
        <v>134</v>
      </c>
      <c r="B135" s="25" t="str">
        <f>'様式Ⅰ(男子)'!H413</f>
        <v/>
      </c>
      <c r="C135" s="25" t="str">
        <f>CONCATENATE('様式Ⅰ(男子)'!D413," (",'様式Ⅰ(男子)'!F413,")")</f>
        <v xml:space="preserve"> ()</v>
      </c>
      <c r="D135" s="25" t="str">
        <f>'様式Ⅰ(男子)'!E413</f>
        <v/>
      </c>
      <c r="E135" s="25">
        <v>1</v>
      </c>
      <c r="F135" s="25">
        <f>基本情報登録!$D$8</f>
        <v>0</v>
      </c>
      <c r="G135" s="25" t="str">
        <f>基本情報登録!$D$10</f>
        <v/>
      </c>
      <c r="H135" s="25" t="e">
        <f>'様式Ⅰ(男子)'!G413</f>
        <v>#N/A</v>
      </c>
      <c r="I135" s="25">
        <f>'様式Ⅰ(男子)'!C413</f>
        <v>0</v>
      </c>
      <c r="J135" s="25">
        <f>'様式Ⅰ(男子)'!J413</f>
        <v>0</v>
      </c>
      <c r="K135" s="25" t="str">
        <f>'様式Ⅰ(男子)'!N413</f>
        <v/>
      </c>
      <c r="L135" s="25">
        <f>'様式Ⅰ(男子)'!J414</f>
        <v>0</v>
      </c>
      <c r="M135" s="25" t="str">
        <f>'様式Ⅰ(男子)'!N414</f>
        <v/>
      </c>
      <c r="N135" s="25">
        <f>'様式Ⅰ(男子)'!J415</f>
        <v>0</v>
      </c>
      <c r="O135" s="25" t="str">
        <f>'様式Ⅰ(男子)'!N415</f>
        <v/>
      </c>
    </row>
    <row r="136" spans="1:15">
      <c r="A136" s="21">
        <v>135</v>
      </c>
      <c r="B136" s="25" t="str">
        <f>'様式Ⅰ(男子)'!H416</f>
        <v/>
      </c>
      <c r="C136" s="25" t="str">
        <f>CONCATENATE('様式Ⅰ(男子)'!D416," (",'様式Ⅰ(男子)'!F416,")")</f>
        <v xml:space="preserve"> ()</v>
      </c>
      <c r="D136" s="25" t="str">
        <f>'様式Ⅰ(男子)'!E416</f>
        <v/>
      </c>
      <c r="E136" s="25">
        <v>1</v>
      </c>
      <c r="F136" s="25">
        <f>基本情報登録!$D$8</f>
        <v>0</v>
      </c>
      <c r="G136" s="25" t="str">
        <f>基本情報登録!$D$10</f>
        <v/>
      </c>
      <c r="H136" s="25" t="e">
        <f>'様式Ⅰ(男子)'!G416</f>
        <v>#N/A</v>
      </c>
      <c r="I136" s="25">
        <f>'様式Ⅰ(男子)'!C416</f>
        <v>0</v>
      </c>
      <c r="J136" s="25">
        <f>'様式Ⅰ(男子)'!J416</f>
        <v>0</v>
      </c>
      <c r="K136" s="25" t="str">
        <f>'様式Ⅰ(男子)'!N416</f>
        <v/>
      </c>
      <c r="L136" s="25">
        <f>'様式Ⅰ(男子)'!J417</f>
        <v>0</v>
      </c>
      <c r="M136" s="25" t="str">
        <f>'様式Ⅰ(男子)'!N417</f>
        <v/>
      </c>
      <c r="N136" s="25">
        <f>'様式Ⅰ(男子)'!J418</f>
        <v>0</v>
      </c>
      <c r="O136" s="25" t="str">
        <f>'様式Ⅰ(男子)'!N418</f>
        <v/>
      </c>
    </row>
    <row r="137" spans="1:15">
      <c r="A137" s="21">
        <v>136</v>
      </c>
      <c r="B137" s="25" t="str">
        <f>'様式Ⅰ(男子)'!H419</f>
        <v/>
      </c>
      <c r="C137" s="25" t="str">
        <f>CONCATENATE('様式Ⅰ(男子)'!D419," (",'様式Ⅰ(男子)'!F419,")")</f>
        <v xml:space="preserve"> ()</v>
      </c>
      <c r="D137" s="25" t="str">
        <f>'様式Ⅰ(男子)'!E419</f>
        <v/>
      </c>
      <c r="E137" s="25">
        <v>1</v>
      </c>
      <c r="F137" s="25">
        <f>基本情報登録!$D$8</f>
        <v>0</v>
      </c>
      <c r="G137" s="25" t="str">
        <f>基本情報登録!$D$10</f>
        <v/>
      </c>
      <c r="H137" s="25" t="e">
        <f>'様式Ⅰ(男子)'!G419</f>
        <v>#N/A</v>
      </c>
      <c r="I137" s="25">
        <f>'様式Ⅰ(男子)'!C419</f>
        <v>0</v>
      </c>
      <c r="J137" s="25">
        <f>'様式Ⅰ(男子)'!J419</f>
        <v>0</v>
      </c>
      <c r="K137" s="25" t="str">
        <f>'様式Ⅰ(男子)'!N419</f>
        <v/>
      </c>
      <c r="L137" s="25">
        <f>'様式Ⅰ(男子)'!J420</f>
        <v>0</v>
      </c>
      <c r="M137" s="25" t="str">
        <f>'様式Ⅰ(男子)'!N420</f>
        <v/>
      </c>
      <c r="N137" s="25">
        <f>'様式Ⅰ(男子)'!J421</f>
        <v>0</v>
      </c>
      <c r="O137" s="25" t="str">
        <f>'様式Ⅰ(男子)'!N421</f>
        <v/>
      </c>
    </row>
    <row r="138" spans="1:15">
      <c r="A138" s="21">
        <v>137</v>
      </c>
      <c r="B138" s="25" t="str">
        <f>'様式Ⅰ(男子)'!H422</f>
        <v/>
      </c>
      <c r="C138" s="25" t="str">
        <f>CONCATENATE('様式Ⅰ(男子)'!D422," (",'様式Ⅰ(男子)'!F422,")")</f>
        <v xml:space="preserve"> ()</v>
      </c>
      <c r="D138" s="25" t="str">
        <f>'様式Ⅰ(男子)'!E422</f>
        <v/>
      </c>
      <c r="E138" s="25">
        <v>1</v>
      </c>
      <c r="F138" s="25">
        <f>基本情報登録!$D$8</f>
        <v>0</v>
      </c>
      <c r="G138" s="25" t="str">
        <f>基本情報登録!$D$10</f>
        <v/>
      </c>
      <c r="H138" s="25" t="e">
        <f>'様式Ⅰ(男子)'!G422</f>
        <v>#N/A</v>
      </c>
      <c r="I138" s="25">
        <f>'様式Ⅰ(男子)'!C422</f>
        <v>0</v>
      </c>
      <c r="J138" s="25">
        <f>'様式Ⅰ(男子)'!J422</f>
        <v>0</v>
      </c>
      <c r="K138" s="25" t="str">
        <f>'様式Ⅰ(男子)'!N422</f>
        <v/>
      </c>
      <c r="L138" s="25">
        <f>'様式Ⅰ(男子)'!J423</f>
        <v>0</v>
      </c>
      <c r="M138" s="25" t="str">
        <f>'様式Ⅰ(男子)'!N423</f>
        <v/>
      </c>
      <c r="N138" s="25">
        <f>'様式Ⅰ(男子)'!J424</f>
        <v>0</v>
      </c>
      <c r="O138" s="25" t="str">
        <f>'様式Ⅰ(男子)'!N424</f>
        <v/>
      </c>
    </row>
    <row r="139" spans="1:15">
      <c r="A139" s="21">
        <v>138</v>
      </c>
      <c r="B139" s="25" t="str">
        <f>'様式Ⅰ(男子)'!H425</f>
        <v/>
      </c>
      <c r="C139" s="25" t="str">
        <f>CONCATENATE('様式Ⅰ(男子)'!D425," (",'様式Ⅰ(男子)'!F425,")")</f>
        <v xml:space="preserve"> ()</v>
      </c>
      <c r="D139" s="25" t="str">
        <f>'様式Ⅰ(男子)'!E425</f>
        <v/>
      </c>
      <c r="E139" s="25">
        <v>1</v>
      </c>
      <c r="F139" s="25">
        <f>基本情報登録!$D$8</f>
        <v>0</v>
      </c>
      <c r="G139" s="25" t="str">
        <f>基本情報登録!$D$10</f>
        <v/>
      </c>
      <c r="H139" s="25" t="e">
        <f>'様式Ⅰ(男子)'!G425</f>
        <v>#N/A</v>
      </c>
      <c r="I139" s="25">
        <f>'様式Ⅰ(男子)'!C425</f>
        <v>0</v>
      </c>
      <c r="J139" s="25">
        <f>'様式Ⅰ(男子)'!J425</f>
        <v>0</v>
      </c>
      <c r="K139" s="25" t="str">
        <f>'様式Ⅰ(男子)'!N425</f>
        <v/>
      </c>
      <c r="L139" s="25">
        <f>'様式Ⅰ(男子)'!J426</f>
        <v>0</v>
      </c>
      <c r="M139" s="25" t="str">
        <f>'様式Ⅰ(男子)'!N426</f>
        <v/>
      </c>
      <c r="N139" s="25">
        <f>'様式Ⅰ(男子)'!J427</f>
        <v>0</v>
      </c>
      <c r="O139" s="25" t="str">
        <f>'様式Ⅰ(男子)'!N427</f>
        <v/>
      </c>
    </row>
    <row r="140" spans="1:15">
      <c r="A140" s="21">
        <v>139</v>
      </c>
      <c r="B140" s="25" t="str">
        <f>'様式Ⅰ(男子)'!H428</f>
        <v/>
      </c>
      <c r="C140" s="25" t="str">
        <f>CONCATENATE('様式Ⅰ(男子)'!D428," (",'様式Ⅰ(男子)'!F428,")")</f>
        <v xml:space="preserve"> ()</v>
      </c>
      <c r="D140" s="25" t="str">
        <f>'様式Ⅰ(男子)'!E428</f>
        <v/>
      </c>
      <c r="E140" s="25">
        <v>1</v>
      </c>
      <c r="F140" s="25">
        <f>基本情報登録!$D$8</f>
        <v>0</v>
      </c>
      <c r="G140" s="25" t="str">
        <f>基本情報登録!$D$10</f>
        <v/>
      </c>
      <c r="H140" s="25" t="e">
        <f>'様式Ⅰ(男子)'!G428</f>
        <v>#N/A</v>
      </c>
      <c r="I140" s="25">
        <f>'様式Ⅰ(男子)'!C428</f>
        <v>0</v>
      </c>
      <c r="J140" s="25">
        <f>'様式Ⅰ(男子)'!J428</f>
        <v>0</v>
      </c>
      <c r="K140" s="25" t="str">
        <f>'様式Ⅰ(男子)'!N428</f>
        <v/>
      </c>
      <c r="L140" s="25">
        <f>'様式Ⅰ(男子)'!J429</f>
        <v>0</v>
      </c>
      <c r="M140" s="25" t="str">
        <f>'様式Ⅰ(男子)'!N429</f>
        <v/>
      </c>
      <c r="N140" s="25">
        <f>'様式Ⅰ(男子)'!J430</f>
        <v>0</v>
      </c>
      <c r="O140" s="25" t="str">
        <f>'様式Ⅰ(男子)'!N430</f>
        <v/>
      </c>
    </row>
    <row r="141" spans="1:15">
      <c r="A141" s="21">
        <v>140</v>
      </c>
      <c r="B141" s="25" t="str">
        <f>'様式Ⅰ(男子)'!H431</f>
        <v/>
      </c>
      <c r="C141" s="25" t="str">
        <f>CONCATENATE('様式Ⅰ(男子)'!D431," (",'様式Ⅰ(男子)'!F431,")")</f>
        <v xml:space="preserve"> ()</v>
      </c>
      <c r="D141" s="25" t="str">
        <f>'様式Ⅰ(男子)'!E431</f>
        <v/>
      </c>
      <c r="E141" s="25">
        <v>1</v>
      </c>
      <c r="F141" s="25">
        <f>基本情報登録!$D$8</f>
        <v>0</v>
      </c>
      <c r="G141" s="25" t="str">
        <f>基本情報登録!$D$10</f>
        <v/>
      </c>
      <c r="H141" s="25" t="e">
        <f>'様式Ⅰ(男子)'!G431</f>
        <v>#N/A</v>
      </c>
      <c r="I141" s="25">
        <f>'様式Ⅰ(男子)'!C431</f>
        <v>0</v>
      </c>
      <c r="J141" s="25">
        <f>'様式Ⅰ(男子)'!J431</f>
        <v>0</v>
      </c>
      <c r="K141" s="25" t="str">
        <f>'様式Ⅰ(男子)'!N431</f>
        <v/>
      </c>
      <c r="L141" s="25">
        <f>'様式Ⅰ(男子)'!J432</f>
        <v>0</v>
      </c>
      <c r="M141" s="25" t="str">
        <f>'様式Ⅰ(男子)'!N432</f>
        <v/>
      </c>
      <c r="N141" s="25">
        <f>'様式Ⅰ(男子)'!J433</f>
        <v>0</v>
      </c>
      <c r="O141" s="25" t="str">
        <f>'様式Ⅰ(男子)'!N433</f>
        <v/>
      </c>
    </row>
    <row r="142" spans="1:15">
      <c r="A142" s="21">
        <v>141</v>
      </c>
      <c r="B142" s="25" t="str">
        <f>'様式Ⅰ(男子)'!H434</f>
        <v/>
      </c>
      <c r="C142" s="25" t="str">
        <f>CONCATENATE('様式Ⅰ(男子)'!D434," (",'様式Ⅰ(男子)'!F434,")")</f>
        <v xml:space="preserve"> ()</v>
      </c>
      <c r="D142" s="25" t="str">
        <f>'様式Ⅰ(男子)'!E434</f>
        <v/>
      </c>
      <c r="E142" s="25">
        <v>1</v>
      </c>
      <c r="F142" s="25">
        <f>基本情報登録!$D$8</f>
        <v>0</v>
      </c>
      <c r="G142" s="25" t="str">
        <f>基本情報登録!$D$10</f>
        <v/>
      </c>
      <c r="H142" s="25" t="e">
        <f>'様式Ⅰ(男子)'!G434</f>
        <v>#N/A</v>
      </c>
      <c r="I142" s="25">
        <f>'様式Ⅰ(男子)'!C434</f>
        <v>0</v>
      </c>
      <c r="J142" s="25">
        <f>'様式Ⅰ(男子)'!J434</f>
        <v>0</v>
      </c>
      <c r="K142" s="25" t="str">
        <f>'様式Ⅰ(男子)'!N434</f>
        <v/>
      </c>
      <c r="L142" s="25">
        <f>'様式Ⅰ(男子)'!J435</f>
        <v>0</v>
      </c>
      <c r="M142" s="25" t="str">
        <f>'様式Ⅰ(男子)'!N435</f>
        <v/>
      </c>
      <c r="N142" s="25">
        <f>'様式Ⅰ(男子)'!J436</f>
        <v>0</v>
      </c>
      <c r="O142" s="25" t="str">
        <f>'様式Ⅰ(男子)'!N436</f>
        <v/>
      </c>
    </row>
    <row r="143" spans="1:15">
      <c r="A143" s="21">
        <v>142</v>
      </c>
      <c r="B143" s="25" t="str">
        <f>'様式Ⅰ(男子)'!H437</f>
        <v/>
      </c>
      <c r="C143" s="25" t="str">
        <f>CONCATENATE('様式Ⅰ(男子)'!D437," (",'様式Ⅰ(男子)'!F437,")")</f>
        <v xml:space="preserve"> ()</v>
      </c>
      <c r="D143" s="25" t="str">
        <f>'様式Ⅰ(男子)'!E437</f>
        <v/>
      </c>
      <c r="E143" s="25">
        <v>1</v>
      </c>
      <c r="F143" s="25">
        <f>基本情報登録!$D$8</f>
        <v>0</v>
      </c>
      <c r="G143" s="25" t="str">
        <f>基本情報登録!$D$10</f>
        <v/>
      </c>
      <c r="H143" s="25" t="e">
        <f>'様式Ⅰ(男子)'!G437</f>
        <v>#N/A</v>
      </c>
      <c r="I143" s="25">
        <f>'様式Ⅰ(男子)'!C437</f>
        <v>0</v>
      </c>
      <c r="J143" s="25">
        <f>'様式Ⅰ(男子)'!J437</f>
        <v>0</v>
      </c>
      <c r="K143" s="25" t="str">
        <f>'様式Ⅰ(男子)'!N437</f>
        <v/>
      </c>
      <c r="L143" s="25">
        <f>'様式Ⅰ(男子)'!J438</f>
        <v>0</v>
      </c>
      <c r="M143" s="25" t="str">
        <f>'様式Ⅰ(男子)'!N438</f>
        <v/>
      </c>
      <c r="N143" s="25">
        <f>'様式Ⅰ(男子)'!J439</f>
        <v>0</v>
      </c>
      <c r="O143" s="25" t="str">
        <f>'様式Ⅰ(男子)'!N439</f>
        <v/>
      </c>
    </row>
    <row r="144" spans="1:15">
      <c r="A144" s="21">
        <v>143</v>
      </c>
      <c r="B144" s="25" t="str">
        <f>'様式Ⅰ(男子)'!H440</f>
        <v/>
      </c>
      <c r="C144" s="25" t="str">
        <f>CONCATENATE('様式Ⅰ(男子)'!D440," (",'様式Ⅰ(男子)'!F440,")")</f>
        <v xml:space="preserve"> ()</v>
      </c>
      <c r="D144" s="25" t="str">
        <f>'様式Ⅰ(男子)'!E440</f>
        <v/>
      </c>
      <c r="E144" s="25">
        <v>1</v>
      </c>
      <c r="F144" s="25">
        <f>基本情報登録!$D$8</f>
        <v>0</v>
      </c>
      <c r="G144" s="25" t="str">
        <f>基本情報登録!$D$10</f>
        <v/>
      </c>
      <c r="H144" s="25" t="e">
        <f>'様式Ⅰ(男子)'!G440</f>
        <v>#N/A</v>
      </c>
      <c r="I144" s="25">
        <f>'様式Ⅰ(男子)'!C440</f>
        <v>0</v>
      </c>
      <c r="J144" s="25">
        <f>'様式Ⅰ(男子)'!J440</f>
        <v>0</v>
      </c>
      <c r="K144" s="25" t="str">
        <f>'様式Ⅰ(男子)'!N440</f>
        <v/>
      </c>
      <c r="L144" s="25">
        <f>'様式Ⅰ(男子)'!J441</f>
        <v>0</v>
      </c>
      <c r="M144" s="25" t="str">
        <f>'様式Ⅰ(男子)'!N441</f>
        <v/>
      </c>
      <c r="N144" s="25">
        <f>'様式Ⅰ(男子)'!J442</f>
        <v>0</v>
      </c>
      <c r="O144" s="25" t="str">
        <f>'様式Ⅰ(男子)'!N442</f>
        <v/>
      </c>
    </row>
    <row r="145" spans="1:15">
      <c r="A145" s="21">
        <v>144</v>
      </c>
      <c r="B145" s="25" t="str">
        <f>'様式Ⅰ(男子)'!H443</f>
        <v/>
      </c>
      <c r="C145" s="25" t="str">
        <f>CONCATENATE('様式Ⅰ(男子)'!D443," (",'様式Ⅰ(男子)'!F443,")")</f>
        <v xml:space="preserve"> ()</v>
      </c>
      <c r="D145" s="25" t="str">
        <f>'様式Ⅰ(男子)'!E443</f>
        <v/>
      </c>
      <c r="E145" s="25">
        <v>1</v>
      </c>
      <c r="F145" s="25">
        <f>基本情報登録!$D$8</f>
        <v>0</v>
      </c>
      <c r="G145" s="25" t="str">
        <f>基本情報登録!$D$10</f>
        <v/>
      </c>
      <c r="H145" s="25" t="e">
        <f>'様式Ⅰ(男子)'!G443</f>
        <v>#N/A</v>
      </c>
      <c r="I145" s="25">
        <f>'様式Ⅰ(男子)'!C443</f>
        <v>0</v>
      </c>
      <c r="J145" s="25">
        <f>'様式Ⅰ(男子)'!J443</f>
        <v>0</v>
      </c>
      <c r="K145" s="25" t="str">
        <f>'様式Ⅰ(男子)'!N443</f>
        <v/>
      </c>
      <c r="L145" s="25">
        <f>'様式Ⅰ(男子)'!J444</f>
        <v>0</v>
      </c>
      <c r="M145" s="25" t="str">
        <f>'様式Ⅰ(男子)'!N444</f>
        <v/>
      </c>
      <c r="N145" s="25">
        <f>'様式Ⅰ(男子)'!J445</f>
        <v>0</v>
      </c>
      <c r="O145" s="25" t="str">
        <f>'様式Ⅰ(男子)'!N445</f>
        <v/>
      </c>
    </row>
    <row r="146" spans="1:15">
      <c r="A146" s="21">
        <v>145</v>
      </c>
      <c r="B146" s="25" t="str">
        <f>'様式Ⅰ(男子)'!H446</f>
        <v/>
      </c>
      <c r="C146" s="25" t="str">
        <f>CONCATENATE('様式Ⅰ(男子)'!D446," (",'様式Ⅰ(男子)'!F446,")")</f>
        <v xml:space="preserve"> ()</v>
      </c>
      <c r="D146" s="25" t="str">
        <f>'様式Ⅰ(男子)'!E446</f>
        <v/>
      </c>
      <c r="E146" s="25">
        <v>1</v>
      </c>
      <c r="F146" s="25">
        <f>基本情報登録!$D$8</f>
        <v>0</v>
      </c>
      <c r="G146" s="25" t="str">
        <f>基本情報登録!$D$10</f>
        <v/>
      </c>
      <c r="H146" s="25" t="e">
        <f>'様式Ⅰ(男子)'!G446</f>
        <v>#N/A</v>
      </c>
      <c r="I146" s="25">
        <f>'様式Ⅰ(男子)'!C446</f>
        <v>0</v>
      </c>
      <c r="J146" s="25">
        <f>'様式Ⅰ(男子)'!J446</f>
        <v>0</v>
      </c>
      <c r="K146" s="25" t="str">
        <f>'様式Ⅰ(男子)'!N446</f>
        <v/>
      </c>
      <c r="L146" s="25">
        <f>'様式Ⅰ(男子)'!J447</f>
        <v>0</v>
      </c>
      <c r="M146" s="25" t="str">
        <f>'様式Ⅰ(男子)'!N447</f>
        <v/>
      </c>
      <c r="N146" s="25">
        <f>'様式Ⅰ(男子)'!J448</f>
        <v>0</v>
      </c>
      <c r="O146" s="25" t="str">
        <f>'様式Ⅰ(男子)'!N448</f>
        <v/>
      </c>
    </row>
    <row r="147" spans="1:15">
      <c r="A147" s="21">
        <v>146</v>
      </c>
      <c r="B147" s="25" t="str">
        <f>'様式Ⅰ(男子)'!H449</f>
        <v/>
      </c>
      <c r="C147" s="25" t="str">
        <f>CONCATENATE('様式Ⅰ(男子)'!D449," (",'様式Ⅰ(男子)'!F449,")")</f>
        <v xml:space="preserve"> ()</v>
      </c>
      <c r="D147" s="25" t="str">
        <f>'様式Ⅰ(男子)'!E449</f>
        <v/>
      </c>
      <c r="E147" s="25">
        <v>1</v>
      </c>
      <c r="F147" s="25">
        <f>基本情報登録!$D$8</f>
        <v>0</v>
      </c>
      <c r="G147" s="25" t="str">
        <f>基本情報登録!$D$10</f>
        <v/>
      </c>
      <c r="H147" s="25" t="e">
        <f>'様式Ⅰ(男子)'!G449</f>
        <v>#N/A</v>
      </c>
      <c r="I147" s="25">
        <f>'様式Ⅰ(男子)'!C449</f>
        <v>0</v>
      </c>
      <c r="J147" s="25">
        <f>'様式Ⅰ(男子)'!J449</f>
        <v>0</v>
      </c>
      <c r="K147" s="25" t="str">
        <f>'様式Ⅰ(男子)'!N449</f>
        <v/>
      </c>
      <c r="L147" s="25">
        <f>'様式Ⅰ(男子)'!J450</f>
        <v>0</v>
      </c>
      <c r="M147" s="25" t="str">
        <f>'様式Ⅰ(男子)'!N450</f>
        <v/>
      </c>
      <c r="N147" s="25">
        <f>'様式Ⅰ(男子)'!J451</f>
        <v>0</v>
      </c>
      <c r="O147" s="25" t="str">
        <f>'様式Ⅰ(男子)'!N451</f>
        <v/>
      </c>
    </row>
    <row r="148" spans="1:15">
      <c r="A148" s="21">
        <v>147</v>
      </c>
      <c r="B148" s="25" t="str">
        <f>'様式Ⅰ(男子)'!H452</f>
        <v/>
      </c>
      <c r="C148" s="25" t="str">
        <f>CONCATENATE('様式Ⅰ(男子)'!D452," (",'様式Ⅰ(男子)'!F452,")")</f>
        <v xml:space="preserve"> ()</v>
      </c>
      <c r="D148" s="25" t="str">
        <f>'様式Ⅰ(男子)'!E452</f>
        <v/>
      </c>
      <c r="E148" s="25">
        <v>1</v>
      </c>
      <c r="F148" s="25">
        <f>基本情報登録!$D$8</f>
        <v>0</v>
      </c>
      <c r="G148" s="25" t="str">
        <f>基本情報登録!$D$10</f>
        <v/>
      </c>
      <c r="H148" s="25" t="e">
        <f>'様式Ⅰ(男子)'!G452</f>
        <v>#N/A</v>
      </c>
      <c r="I148" s="25">
        <f>'様式Ⅰ(男子)'!C452</f>
        <v>0</v>
      </c>
      <c r="J148" s="25">
        <f>'様式Ⅰ(男子)'!J452</f>
        <v>0</v>
      </c>
      <c r="K148" s="25" t="str">
        <f>'様式Ⅰ(男子)'!N452</f>
        <v/>
      </c>
      <c r="L148" s="25">
        <f>'様式Ⅰ(男子)'!J453</f>
        <v>0</v>
      </c>
      <c r="M148" s="25" t="str">
        <f>'様式Ⅰ(男子)'!N453</f>
        <v/>
      </c>
      <c r="N148" s="25">
        <f>'様式Ⅰ(男子)'!J454</f>
        <v>0</v>
      </c>
      <c r="O148" s="25" t="str">
        <f>'様式Ⅰ(男子)'!N454</f>
        <v/>
      </c>
    </row>
    <row r="149" spans="1:15">
      <c r="A149" s="21">
        <v>148</v>
      </c>
      <c r="B149" s="25" t="str">
        <f>'様式Ⅰ(男子)'!H455</f>
        <v/>
      </c>
      <c r="C149" s="25" t="str">
        <f>CONCATENATE('様式Ⅰ(男子)'!D455," (",'様式Ⅰ(男子)'!F455,")")</f>
        <v xml:space="preserve"> ()</v>
      </c>
      <c r="D149" s="25" t="str">
        <f>'様式Ⅰ(男子)'!E455</f>
        <v/>
      </c>
      <c r="E149" s="25">
        <v>1</v>
      </c>
      <c r="F149" s="25">
        <f>基本情報登録!$D$8</f>
        <v>0</v>
      </c>
      <c r="G149" s="25" t="str">
        <f>基本情報登録!$D$10</f>
        <v/>
      </c>
      <c r="H149" s="25" t="e">
        <f>'様式Ⅰ(男子)'!G455</f>
        <v>#N/A</v>
      </c>
      <c r="I149" s="25">
        <f>'様式Ⅰ(男子)'!C455</f>
        <v>0</v>
      </c>
      <c r="J149" s="25">
        <f>'様式Ⅰ(男子)'!J455</f>
        <v>0</v>
      </c>
      <c r="K149" s="25" t="str">
        <f>'様式Ⅰ(男子)'!N455</f>
        <v/>
      </c>
      <c r="L149" s="25">
        <f>'様式Ⅰ(男子)'!J456</f>
        <v>0</v>
      </c>
      <c r="M149" s="25" t="str">
        <f>'様式Ⅰ(男子)'!N456</f>
        <v/>
      </c>
      <c r="N149" s="25">
        <f>'様式Ⅰ(男子)'!J457</f>
        <v>0</v>
      </c>
      <c r="O149" s="25" t="str">
        <f>'様式Ⅰ(男子)'!N457</f>
        <v/>
      </c>
    </row>
    <row r="150" spans="1:15">
      <c r="A150" s="21">
        <v>149</v>
      </c>
      <c r="B150" s="25" t="str">
        <f>'様式Ⅰ(男子)'!H458</f>
        <v/>
      </c>
      <c r="C150" s="25" t="str">
        <f>CONCATENATE('様式Ⅰ(男子)'!D458," (",'様式Ⅰ(男子)'!F458,")")</f>
        <v xml:space="preserve"> ()</v>
      </c>
      <c r="D150" s="25" t="str">
        <f>'様式Ⅰ(男子)'!E458</f>
        <v/>
      </c>
      <c r="E150" s="25">
        <v>1</v>
      </c>
      <c r="F150" s="25">
        <f>基本情報登録!$D$8</f>
        <v>0</v>
      </c>
      <c r="G150" s="25" t="str">
        <f>基本情報登録!$D$10</f>
        <v/>
      </c>
      <c r="H150" s="25" t="e">
        <f>'様式Ⅰ(男子)'!G458</f>
        <v>#N/A</v>
      </c>
      <c r="I150" s="25">
        <f>'様式Ⅰ(男子)'!C458</f>
        <v>0</v>
      </c>
      <c r="J150" s="25">
        <f>'様式Ⅰ(男子)'!J458</f>
        <v>0</v>
      </c>
      <c r="K150" s="25" t="str">
        <f>'様式Ⅰ(男子)'!N458</f>
        <v/>
      </c>
      <c r="L150" s="25">
        <f>'様式Ⅰ(男子)'!J459</f>
        <v>0</v>
      </c>
      <c r="M150" s="25" t="str">
        <f>'様式Ⅰ(男子)'!N459</f>
        <v/>
      </c>
      <c r="N150" s="25">
        <f>'様式Ⅰ(男子)'!J460</f>
        <v>0</v>
      </c>
      <c r="O150" s="25" t="str">
        <f>'様式Ⅰ(男子)'!N460</f>
        <v/>
      </c>
    </row>
    <row r="151" spans="1:15">
      <c r="A151" s="21">
        <v>150</v>
      </c>
      <c r="B151" s="25" t="str">
        <f>'様式Ⅰ(男子)'!H461</f>
        <v/>
      </c>
      <c r="C151" s="25" t="str">
        <f>CONCATENATE('様式Ⅰ(男子)'!D461," (",'様式Ⅰ(男子)'!F461,")")</f>
        <v xml:space="preserve"> ()</v>
      </c>
      <c r="D151" s="25" t="str">
        <f>'様式Ⅰ(男子)'!E461</f>
        <v/>
      </c>
      <c r="E151" s="25">
        <v>1</v>
      </c>
      <c r="F151" s="25">
        <f>基本情報登録!$D$8</f>
        <v>0</v>
      </c>
      <c r="G151" s="25" t="str">
        <f>基本情報登録!$D$10</f>
        <v/>
      </c>
      <c r="H151" s="25" t="e">
        <f>'様式Ⅰ(男子)'!G461</f>
        <v>#N/A</v>
      </c>
      <c r="I151" s="25">
        <f>'様式Ⅰ(男子)'!C461</f>
        <v>0</v>
      </c>
      <c r="J151" s="25">
        <f>'様式Ⅰ(男子)'!J461</f>
        <v>0</v>
      </c>
      <c r="K151" s="25" t="str">
        <f>'様式Ⅰ(男子)'!N461</f>
        <v/>
      </c>
      <c r="L151" s="25">
        <f>'様式Ⅰ(男子)'!J462</f>
        <v>0</v>
      </c>
      <c r="M151" s="25" t="str">
        <f>'様式Ⅰ(男子)'!N462</f>
        <v/>
      </c>
      <c r="N151" s="25">
        <f>'様式Ⅰ(男子)'!J463</f>
        <v>0</v>
      </c>
      <c r="O151" s="25" t="str">
        <f>'様式Ⅰ(男子)'!N463</f>
        <v/>
      </c>
    </row>
    <row r="157" spans="1:15">
      <c r="N157" s="25">
        <f>'様式Ⅰ(男子)'!J465</f>
        <v>0</v>
      </c>
    </row>
  </sheetData>
  <phoneticPr fontId="1"/>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157"/>
  <sheetViews>
    <sheetView zoomScale="93" zoomScaleNormal="93" workbookViewId="0">
      <selection activeCell="B2" sqref="B2"/>
    </sheetView>
  </sheetViews>
  <sheetFormatPr defaultRowHeight="13.5"/>
  <cols>
    <col min="1" max="1" width="7.375" style="21" bestFit="1" customWidth="1"/>
    <col min="2" max="2" width="10.5" style="25" bestFit="1" customWidth="1"/>
    <col min="3" max="3" width="16.125" style="25" bestFit="1" customWidth="1"/>
    <col min="4" max="4" width="10.5" style="25" bestFit="1" customWidth="1"/>
    <col min="5" max="5" width="3.5" style="25" bestFit="1" customWidth="1"/>
    <col min="6" max="6" width="13.875" style="25" bestFit="1" customWidth="1"/>
    <col min="7" max="7" width="7.5" style="25" bestFit="1" customWidth="1"/>
    <col min="8" max="9" width="5.5" style="25" bestFit="1" customWidth="1"/>
    <col min="10" max="10" width="9" style="25"/>
    <col min="11" max="11" width="15" style="25" bestFit="1" customWidth="1"/>
    <col min="12" max="12" width="9" style="25"/>
    <col min="13" max="13" width="15" style="25" bestFit="1" customWidth="1"/>
    <col min="14" max="14" width="9" style="25"/>
    <col min="15" max="15" width="15" style="25" bestFit="1" customWidth="1"/>
  </cols>
  <sheetData>
    <row r="1" spans="1:15">
      <c r="A1" s="21" t="s">
        <v>1231</v>
      </c>
      <c r="B1" s="118" t="s">
        <v>42</v>
      </c>
      <c r="C1" s="118" t="s">
        <v>995</v>
      </c>
      <c r="D1" s="118" t="s">
        <v>996</v>
      </c>
      <c r="E1" s="118" t="s">
        <v>997</v>
      </c>
      <c r="F1" s="118" t="s">
        <v>998</v>
      </c>
      <c r="G1" s="118" t="s">
        <v>999</v>
      </c>
      <c r="H1" s="118" t="s">
        <v>4</v>
      </c>
      <c r="I1" s="118" t="s">
        <v>1000</v>
      </c>
      <c r="J1" s="118" t="s">
        <v>1001</v>
      </c>
      <c r="K1" s="118" t="s">
        <v>1002</v>
      </c>
      <c r="L1" s="118" t="s">
        <v>1003</v>
      </c>
      <c r="M1" s="118" t="s">
        <v>1004</v>
      </c>
      <c r="N1" s="118" t="s">
        <v>1005</v>
      </c>
      <c r="O1" s="118" t="s">
        <v>2826</v>
      </c>
    </row>
    <row r="2" spans="1:15">
      <c r="A2" s="21">
        <v>1</v>
      </c>
      <c r="B2" s="25" t="str">
        <f>'様式Ⅰ（女子）'!H14</f>
        <v/>
      </c>
      <c r="C2" s="25" t="str">
        <f>CONCATENATE('様式Ⅰ（女子）'!D14," (",'様式Ⅰ（女子）'!F14,")")</f>
        <v xml:space="preserve"> ()</v>
      </c>
      <c r="D2" s="25" t="str">
        <f>'様式Ⅰ（女子）'!E14</f>
        <v/>
      </c>
      <c r="E2" s="25">
        <v>2</v>
      </c>
      <c r="F2" s="25">
        <f>基本情報登録!$D$8</f>
        <v>0</v>
      </c>
      <c r="G2" s="25" t="str">
        <f>基本情報登録!$D$10</f>
        <v/>
      </c>
      <c r="H2" s="25" t="e">
        <f>'様式Ⅰ（女子）'!G14</f>
        <v>#N/A</v>
      </c>
      <c r="I2" s="25">
        <f>'様式Ⅰ（女子）'!C14</f>
        <v>0</v>
      </c>
      <c r="J2" s="25" t="str">
        <f>'様式Ⅰ（女子）'!J14</f>
        <v/>
      </c>
      <c r="K2" s="25" t="e">
        <f>'様式Ⅰ（女子）'!N14</f>
        <v>#N/A</v>
      </c>
      <c r="L2" s="25">
        <f>'様式Ⅰ（女子）'!J15</f>
        <v>0</v>
      </c>
      <c r="M2" s="25" t="str">
        <f>'様式Ⅰ（女子）'!N15</f>
        <v/>
      </c>
      <c r="N2" s="25">
        <f>'様式Ⅰ（女子）'!J16</f>
        <v>0</v>
      </c>
      <c r="O2" s="25" t="str">
        <f>'様式Ⅰ（女子）'!N16</f>
        <v/>
      </c>
    </row>
    <row r="3" spans="1:15">
      <c r="A3" s="21">
        <v>2</v>
      </c>
      <c r="B3" s="25" t="str">
        <f>'様式Ⅰ（女子）'!H17</f>
        <v/>
      </c>
      <c r="C3" s="25" t="str">
        <f>CONCATENATE('様式Ⅰ（女子）'!D17," (",'様式Ⅰ（女子）'!F17,")")</f>
        <v xml:space="preserve"> ()</v>
      </c>
      <c r="D3" s="25" t="str">
        <f>'様式Ⅰ（女子）'!E17</f>
        <v/>
      </c>
      <c r="E3" s="25">
        <v>2</v>
      </c>
      <c r="F3" s="25">
        <f>基本情報登録!$D$8</f>
        <v>0</v>
      </c>
      <c r="G3" s="25" t="str">
        <f>基本情報登録!$D$10</f>
        <v/>
      </c>
      <c r="H3" s="25" t="e">
        <f>'様式Ⅰ（女子）'!G17</f>
        <v>#N/A</v>
      </c>
      <c r="I3" s="25">
        <f>'様式Ⅰ（女子）'!C17</f>
        <v>0</v>
      </c>
      <c r="J3" s="25" t="str">
        <f>'様式Ⅰ（女子）'!J17</f>
        <v/>
      </c>
      <c r="K3" s="25" t="e">
        <f>'様式Ⅰ（女子）'!N17</f>
        <v>#N/A</v>
      </c>
      <c r="L3" s="25">
        <f>'様式Ⅰ（女子）'!J18</f>
        <v>0</v>
      </c>
      <c r="M3" s="25" t="str">
        <f>'様式Ⅰ（女子）'!N18</f>
        <v/>
      </c>
      <c r="N3" s="25">
        <f>'様式Ⅰ（女子）'!J19</f>
        <v>0</v>
      </c>
      <c r="O3" s="25" t="str">
        <f>'様式Ⅰ（女子）'!N19</f>
        <v/>
      </c>
    </row>
    <row r="4" spans="1:15">
      <c r="A4" s="21">
        <v>3</v>
      </c>
      <c r="B4" s="25" t="str">
        <f>'様式Ⅰ（女子）'!H20</f>
        <v/>
      </c>
      <c r="C4" s="25" t="str">
        <f>CONCATENATE('様式Ⅰ（女子）'!D20," (",'様式Ⅰ（女子）'!F20,")")</f>
        <v xml:space="preserve"> ()</v>
      </c>
      <c r="D4" s="25" t="str">
        <f>'様式Ⅰ（女子）'!E20</f>
        <v/>
      </c>
      <c r="E4" s="25">
        <v>2</v>
      </c>
      <c r="F4" s="25">
        <f>基本情報登録!$D$8</f>
        <v>0</v>
      </c>
      <c r="G4" s="25" t="str">
        <f>基本情報登録!$D$10</f>
        <v/>
      </c>
      <c r="H4" s="25" t="e">
        <f>'様式Ⅰ（女子）'!G20</f>
        <v>#N/A</v>
      </c>
      <c r="I4" s="25">
        <f>'様式Ⅰ（女子）'!C20</f>
        <v>0</v>
      </c>
      <c r="J4" s="25" t="str">
        <f>'様式Ⅰ（女子）'!J20</f>
        <v/>
      </c>
      <c r="K4" s="25" t="e">
        <f>'様式Ⅰ（女子）'!N20</f>
        <v>#N/A</v>
      </c>
      <c r="L4" s="25">
        <f>'様式Ⅰ（女子）'!J21</f>
        <v>0</v>
      </c>
      <c r="M4" s="25" t="str">
        <f>'様式Ⅰ（女子）'!N21</f>
        <v/>
      </c>
      <c r="N4" s="25">
        <f>'様式Ⅰ（女子）'!J22</f>
        <v>0</v>
      </c>
      <c r="O4" s="25" t="str">
        <f>'様式Ⅰ（女子）'!N22</f>
        <v/>
      </c>
    </row>
    <row r="5" spans="1:15">
      <c r="A5" s="21">
        <v>4</v>
      </c>
      <c r="B5" s="25" t="str">
        <f>'様式Ⅰ（女子）'!H23</f>
        <v/>
      </c>
      <c r="C5" s="25" t="str">
        <f>CONCATENATE('様式Ⅰ（女子）'!D23," (",'様式Ⅰ（女子）'!F23,")")</f>
        <v xml:space="preserve"> ()</v>
      </c>
      <c r="D5" s="25" t="str">
        <f>'様式Ⅰ（女子）'!E23</f>
        <v/>
      </c>
      <c r="E5" s="25">
        <v>2</v>
      </c>
      <c r="F5" s="25">
        <f>基本情報登録!$D$8</f>
        <v>0</v>
      </c>
      <c r="G5" s="25" t="str">
        <f>基本情報登録!$D$10</f>
        <v/>
      </c>
      <c r="H5" s="25" t="e">
        <f>'様式Ⅰ（女子）'!G23</f>
        <v>#N/A</v>
      </c>
      <c r="I5" s="25">
        <f>'様式Ⅰ（女子）'!C23</f>
        <v>0</v>
      </c>
      <c r="J5" s="25" t="str">
        <f>'様式Ⅰ（女子）'!J23</f>
        <v/>
      </c>
      <c r="K5" s="25" t="e">
        <f>'様式Ⅰ（女子）'!N23</f>
        <v>#N/A</v>
      </c>
      <c r="L5" s="25">
        <f>'様式Ⅰ（女子）'!J24</f>
        <v>0</v>
      </c>
      <c r="M5" s="25" t="str">
        <f>'様式Ⅰ（女子）'!N24</f>
        <v/>
      </c>
      <c r="N5" s="25">
        <f>'様式Ⅰ（女子）'!J25</f>
        <v>0</v>
      </c>
      <c r="O5" s="25" t="str">
        <f>'様式Ⅰ（女子）'!N25</f>
        <v/>
      </c>
    </row>
    <row r="6" spans="1:15">
      <c r="A6" s="21">
        <v>5</v>
      </c>
      <c r="B6" s="25" t="str">
        <f>'様式Ⅰ（女子）'!H26</f>
        <v/>
      </c>
      <c r="C6" s="25" t="str">
        <f>CONCATENATE('様式Ⅰ（女子）'!D26," (",'様式Ⅰ（女子）'!F26,")")</f>
        <v xml:space="preserve"> ()</v>
      </c>
      <c r="D6" s="25" t="str">
        <f>'様式Ⅰ（女子）'!E26</f>
        <v/>
      </c>
      <c r="E6" s="25">
        <v>2</v>
      </c>
      <c r="F6" s="25">
        <f>基本情報登録!$D$8</f>
        <v>0</v>
      </c>
      <c r="G6" s="25" t="str">
        <f>基本情報登録!$D$10</f>
        <v/>
      </c>
      <c r="H6" s="25" t="e">
        <f>'様式Ⅰ（女子）'!G26</f>
        <v>#N/A</v>
      </c>
      <c r="I6" s="25">
        <f>'様式Ⅰ（女子）'!C26</f>
        <v>0</v>
      </c>
      <c r="J6" s="25" t="str">
        <f>'様式Ⅰ（女子）'!J26</f>
        <v/>
      </c>
      <c r="K6" s="25" t="e">
        <f>'様式Ⅰ（女子）'!N26</f>
        <v>#N/A</v>
      </c>
      <c r="L6" s="25">
        <f>'様式Ⅰ（女子）'!J27</f>
        <v>0</v>
      </c>
      <c r="M6" s="25" t="str">
        <f>'様式Ⅰ（女子）'!N27</f>
        <v/>
      </c>
      <c r="N6" s="25">
        <f>'様式Ⅰ（女子）'!J28</f>
        <v>0</v>
      </c>
      <c r="O6" s="25" t="str">
        <f>'様式Ⅰ（女子）'!N28</f>
        <v/>
      </c>
    </row>
    <row r="7" spans="1:15">
      <c r="A7" s="21">
        <v>6</v>
      </c>
      <c r="B7" s="25" t="str">
        <f>'様式Ⅰ（女子）'!H29</f>
        <v/>
      </c>
      <c r="C7" s="25" t="str">
        <f>CONCATENATE('様式Ⅰ（女子）'!D29," (",'様式Ⅰ（女子）'!F29,")")</f>
        <v xml:space="preserve"> ()</v>
      </c>
      <c r="D7" s="25" t="str">
        <f>'様式Ⅰ（女子）'!E29</f>
        <v/>
      </c>
      <c r="E7" s="25">
        <v>2</v>
      </c>
      <c r="F7" s="25">
        <f>基本情報登録!$D$8</f>
        <v>0</v>
      </c>
      <c r="G7" s="25" t="str">
        <f>基本情報登録!$D$10</f>
        <v/>
      </c>
      <c r="H7" s="25" t="e">
        <f>'様式Ⅰ（女子）'!G29</f>
        <v>#N/A</v>
      </c>
      <c r="I7" s="25">
        <f>'様式Ⅰ（女子）'!C29</f>
        <v>0</v>
      </c>
      <c r="J7" s="25" t="str">
        <f>'様式Ⅰ（女子）'!J29</f>
        <v/>
      </c>
      <c r="K7" s="25" t="e">
        <f>'様式Ⅰ（女子）'!N29</f>
        <v>#N/A</v>
      </c>
      <c r="L7" s="25">
        <f>'様式Ⅰ（女子）'!J30</f>
        <v>0</v>
      </c>
      <c r="M7" s="25" t="str">
        <f>'様式Ⅰ（女子）'!N30</f>
        <v/>
      </c>
      <c r="N7" s="25">
        <f>'様式Ⅰ（女子）'!J31</f>
        <v>0</v>
      </c>
      <c r="O7" s="25" t="str">
        <f>'様式Ⅰ（女子）'!N31</f>
        <v/>
      </c>
    </row>
    <row r="8" spans="1:15">
      <c r="A8" s="21">
        <v>7</v>
      </c>
      <c r="B8" s="25" t="str">
        <f>'様式Ⅰ（女子）'!H32</f>
        <v/>
      </c>
      <c r="C8" s="25" t="str">
        <f>CONCATENATE('様式Ⅰ（女子）'!D32," (",'様式Ⅰ（女子）'!F32,")")</f>
        <v xml:space="preserve"> ()</v>
      </c>
      <c r="D8" s="25" t="str">
        <f>'様式Ⅰ（女子）'!E32</f>
        <v/>
      </c>
      <c r="E8" s="25">
        <v>2</v>
      </c>
      <c r="F8" s="25">
        <f>基本情報登録!$D$8</f>
        <v>0</v>
      </c>
      <c r="G8" s="25" t="str">
        <f>基本情報登録!$D$10</f>
        <v/>
      </c>
      <c r="H8" s="25" t="e">
        <f>'様式Ⅰ（女子）'!G32</f>
        <v>#N/A</v>
      </c>
      <c r="I8" s="25">
        <f>'様式Ⅰ（女子）'!C32</f>
        <v>0</v>
      </c>
      <c r="J8" s="25" t="str">
        <f>'様式Ⅰ（女子）'!J32</f>
        <v/>
      </c>
      <c r="K8" s="25" t="e">
        <f>'様式Ⅰ（女子）'!N32</f>
        <v>#N/A</v>
      </c>
      <c r="L8" s="25">
        <f>'様式Ⅰ（女子）'!J33</f>
        <v>0</v>
      </c>
      <c r="M8" s="25" t="str">
        <f>'様式Ⅰ（女子）'!N33</f>
        <v/>
      </c>
      <c r="N8" s="25">
        <f>'様式Ⅰ（女子）'!J34</f>
        <v>0</v>
      </c>
      <c r="O8" s="25" t="str">
        <f>'様式Ⅰ（女子）'!N34</f>
        <v/>
      </c>
    </row>
    <row r="9" spans="1:15">
      <c r="A9" s="21">
        <v>8</v>
      </c>
      <c r="B9" s="25" t="str">
        <f>'様式Ⅰ（女子）'!H35</f>
        <v/>
      </c>
      <c r="C9" s="25" t="str">
        <f>CONCATENATE('様式Ⅰ（女子）'!D35," (",'様式Ⅰ（女子）'!F35,")")</f>
        <v xml:space="preserve"> ()</v>
      </c>
      <c r="D9" s="25" t="str">
        <f>'様式Ⅰ（女子）'!E35</f>
        <v/>
      </c>
      <c r="E9" s="25">
        <v>2</v>
      </c>
      <c r="F9" s="25">
        <f>基本情報登録!$D$8</f>
        <v>0</v>
      </c>
      <c r="G9" s="25" t="str">
        <f>基本情報登録!$D$10</f>
        <v/>
      </c>
      <c r="H9" s="25" t="e">
        <f>'様式Ⅰ（女子）'!G35</f>
        <v>#N/A</v>
      </c>
      <c r="I9" s="25">
        <f>'様式Ⅰ（女子）'!C35</f>
        <v>0</v>
      </c>
      <c r="J9" s="25" t="str">
        <f>'様式Ⅰ（女子）'!J35</f>
        <v/>
      </c>
      <c r="K9" s="25" t="e">
        <f>'様式Ⅰ（女子）'!N35</f>
        <v>#N/A</v>
      </c>
      <c r="L9" s="25">
        <f>'様式Ⅰ（女子）'!J36</f>
        <v>0</v>
      </c>
      <c r="M9" s="25" t="str">
        <f>'様式Ⅰ（女子）'!N36</f>
        <v/>
      </c>
      <c r="N9" s="25">
        <f>'様式Ⅰ（女子）'!J37</f>
        <v>0</v>
      </c>
      <c r="O9" s="25" t="str">
        <f>'様式Ⅰ（女子）'!N37</f>
        <v/>
      </c>
    </row>
    <row r="10" spans="1:15">
      <c r="A10" s="21">
        <v>9</v>
      </c>
      <c r="B10" s="25" t="str">
        <f>'様式Ⅰ（女子）'!H38</f>
        <v/>
      </c>
      <c r="C10" s="25" t="str">
        <f>CONCATENATE('様式Ⅰ（女子）'!D38," (",'様式Ⅰ（女子）'!F38,")")</f>
        <v xml:space="preserve"> ()</v>
      </c>
      <c r="D10" s="25" t="str">
        <f>'様式Ⅰ（女子）'!E38</f>
        <v/>
      </c>
      <c r="E10" s="25">
        <v>2</v>
      </c>
      <c r="F10" s="25">
        <f>基本情報登録!$D$8</f>
        <v>0</v>
      </c>
      <c r="G10" s="25" t="str">
        <f>基本情報登録!$D$10</f>
        <v/>
      </c>
      <c r="H10" s="25" t="e">
        <f>'様式Ⅰ（女子）'!G38</f>
        <v>#N/A</v>
      </c>
      <c r="I10" s="25">
        <f>'様式Ⅰ（女子）'!C38</f>
        <v>0</v>
      </c>
      <c r="J10" s="25">
        <f>'様式Ⅰ（女子）'!J38</f>
        <v>0</v>
      </c>
      <c r="K10" s="25" t="str">
        <f>'様式Ⅰ（女子）'!N38</f>
        <v/>
      </c>
      <c r="L10" s="25">
        <f>'様式Ⅰ（女子）'!J39</f>
        <v>0</v>
      </c>
      <c r="M10" s="25" t="str">
        <f>'様式Ⅰ（女子）'!N39</f>
        <v/>
      </c>
      <c r="N10" s="25">
        <f>'様式Ⅰ（女子）'!J40</f>
        <v>0</v>
      </c>
      <c r="O10" s="25" t="str">
        <f>'様式Ⅰ（女子）'!N40</f>
        <v/>
      </c>
    </row>
    <row r="11" spans="1:15">
      <c r="A11" s="21">
        <v>10</v>
      </c>
      <c r="B11" s="25" t="str">
        <f>'様式Ⅰ（女子）'!H41</f>
        <v/>
      </c>
      <c r="C11" s="25" t="str">
        <f>CONCATENATE('様式Ⅰ（女子）'!D41," (",'様式Ⅰ（女子）'!F41,")")</f>
        <v xml:space="preserve"> ()</v>
      </c>
      <c r="D11" s="25" t="str">
        <f>'様式Ⅰ（女子）'!E41</f>
        <v/>
      </c>
      <c r="E11" s="25">
        <v>2</v>
      </c>
      <c r="F11" s="25">
        <f>基本情報登録!$D$8</f>
        <v>0</v>
      </c>
      <c r="G11" s="25" t="str">
        <f>基本情報登録!$D$10</f>
        <v/>
      </c>
      <c r="H11" s="25" t="e">
        <f>'様式Ⅰ（女子）'!G41</f>
        <v>#N/A</v>
      </c>
      <c r="I11" s="25">
        <f>'様式Ⅰ（女子）'!C41</f>
        <v>0</v>
      </c>
      <c r="J11" s="25">
        <f>'様式Ⅰ（女子）'!J41</f>
        <v>0</v>
      </c>
      <c r="K11" s="25" t="str">
        <f>'様式Ⅰ（女子）'!N41</f>
        <v/>
      </c>
      <c r="L11" s="25">
        <f>'様式Ⅰ（女子）'!J42</f>
        <v>0</v>
      </c>
      <c r="M11" s="25" t="str">
        <f>'様式Ⅰ（女子）'!N42</f>
        <v/>
      </c>
      <c r="N11" s="25">
        <f>'様式Ⅰ（女子）'!J43</f>
        <v>0</v>
      </c>
      <c r="O11" s="25" t="str">
        <f>'様式Ⅰ（女子）'!N43</f>
        <v/>
      </c>
    </row>
    <row r="12" spans="1:15">
      <c r="A12" s="21">
        <v>11</v>
      </c>
      <c r="B12" s="25" t="str">
        <f>'様式Ⅰ（女子）'!H44</f>
        <v/>
      </c>
      <c r="C12" s="25" t="str">
        <f>CONCATENATE('様式Ⅰ（女子）'!D44," (",'様式Ⅰ（女子）'!F44,")")</f>
        <v xml:space="preserve"> ()</v>
      </c>
      <c r="D12" s="25" t="str">
        <f>'様式Ⅰ（女子）'!E44</f>
        <v/>
      </c>
      <c r="E12" s="25">
        <v>2</v>
      </c>
      <c r="F12" s="25">
        <f>基本情報登録!$D$8</f>
        <v>0</v>
      </c>
      <c r="G12" s="25" t="str">
        <f>基本情報登録!$D$10</f>
        <v/>
      </c>
      <c r="H12" s="25" t="e">
        <f>'様式Ⅰ（女子）'!G44</f>
        <v>#N/A</v>
      </c>
      <c r="I12" s="25">
        <f>'様式Ⅰ（女子）'!C44</f>
        <v>0</v>
      </c>
      <c r="J12" s="25">
        <f>'様式Ⅰ（女子）'!J44</f>
        <v>0</v>
      </c>
      <c r="K12" s="25" t="str">
        <f>'様式Ⅰ（女子）'!N44</f>
        <v/>
      </c>
      <c r="L12" s="25">
        <f>'様式Ⅰ（女子）'!J45</f>
        <v>0</v>
      </c>
      <c r="M12" s="25" t="str">
        <f>'様式Ⅰ（女子）'!N45</f>
        <v/>
      </c>
      <c r="N12" s="25">
        <f>'様式Ⅰ（女子）'!J46</f>
        <v>0</v>
      </c>
      <c r="O12" s="25" t="str">
        <f>'様式Ⅰ（女子）'!N46</f>
        <v/>
      </c>
    </row>
    <row r="13" spans="1:15">
      <c r="A13" s="21">
        <v>12</v>
      </c>
      <c r="B13" s="25" t="str">
        <f>'様式Ⅰ（女子）'!H47</f>
        <v/>
      </c>
      <c r="C13" s="25" t="str">
        <f>CONCATENATE('様式Ⅰ（女子）'!D47," (",'様式Ⅰ（女子）'!F47,")")</f>
        <v xml:space="preserve"> ()</v>
      </c>
      <c r="D13" s="25" t="str">
        <f>'様式Ⅰ（女子）'!E47</f>
        <v/>
      </c>
      <c r="E13" s="25">
        <v>2</v>
      </c>
      <c r="F13" s="25">
        <f>基本情報登録!$D$8</f>
        <v>0</v>
      </c>
      <c r="G13" s="25" t="str">
        <f>基本情報登録!$D$10</f>
        <v/>
      </c>
      <c r="H13" s="25" t="e">
        <f>'様式Ⅰ（女子）'!G47</f>
        <v>#N/A</v>
      </c>
      <c r="I13" s="25">
        <f>'様式Ⅰ（女子）'!C47</f>
        <v>0</v>
      </c>
      <c r="J13" s="25">
        <f>'様式Ⅰ（女子）'!J47</f>
        <v>0</v>
      </c>
      <c r="K13" s="25" t="str">
        <f>'様式Ⅰ（女子）'!N47</f>
        <v/>
      </c>
      <c r="L13" s="25">
        <f>'様式Ⅰ（女子）'!J48</f>
        <v>0</v>
      </c>
      <c r="M13" s="25" t="str">
        <f>'様式Ⅰ（女子）'!N48</f>
        <v/>
      </c>
      <c r="N13" s="25">
        <f>'様式Ⅰ（女子）'!J49</f>
        <v>0</v>
      </c>
      <c r="O13" s="25" t="str">
        <f>'様式Ⅰ（女子）'!N49</f>
        <v/>
      </c>
    </row>
    <row r="14" spans="1:15">
      <c r="A14" s="21">
        <v>13</v>
      </c>
      <c r="B14" s="25" t="str">
        <f>'様式Ⅰ（女子）'!H50</f>
        <v/>
      </c>
      <c r="C14" s="25" t="str">
        <f>CONCATENATE('様式Ⅰ（女子）'!D50," (",'様式Ⅰ（女子）'!F50,")")</f>
        <v xml:space="preserve"> ()</v>
      </c>
      <c r="D14" s="25" t="str">
        <f>'様式Ⅰ（女子）'!E50</f>
        <v/>
      </c>
      <c r="E14" s="25">
        <v>2</v>
      </c>
      <c r="F14" s="25">
        <f>基本情報登録!$D$8</f>
        <v>0</v>
      </c>
      <c r="G14" s="25" t="str">
        <f>基本情報登録!$D$10</f>
        <v/>
      </c>
      <c r="H14" s="25" t="e">
        <f>'様式Ⅰ（女子）'!G50</f>
        <v>#N/A</v>
      </c>
      <c r="I14" s="25">
        <f>'様式Ⅰ（女子）'!C50</f>
        <v>0</v>
      </c>
      <c r="J14" s="25">
        <f>'様式Ⅰ（女子）'!J50</f>
        <v>0</v>
      </c>
      <c r="K14" s="25" t="str">
        <f>'様式Ⅰ（女子）'!N50</f>
        <v/>
      </c>
      <c r="L14" s="25">
        <f>'様式Ⅰ（女子）'!J51</f>
        <v>0</v>
      </c>
      <c r="M14" s="25" t="str">
        <f>'様式Ⅰ（女子）'!N51</f>
        <v/>
      </c>
      <c r="N14" s="25">
        <f>'様式Ⅰ（女子）'!J52</f>
        <v>0</v>
      </c>
      <c r="O14" s="25" t="str">
        <f>'様式Ⅰ（女子）'!N52</f>
        <v/>
      </c>
    </row>
    <row r="15" spans="1:15">
      <c r="A15" s="21">
        <v>14</v>
      </c>
      <c r="B15" s="25" t="str">
        <f>'様式Ⅰ（女子）'!H53</f>
        <v/>
      </c>
      <c r="C15" s="25" t="str">
        <f>CONCATENATE('様式Ⅰ（女子）'!D53," (",'様式Ⅰ（女子）'!F53,")")</f>
        <v xml:space="preserve"> ()</v>
      </c>
      <c r="D15" s="25" t="str">
        <f>'様式Ⅰ（女子）'!E53</f>
        <v/>
      </c>
      <c r="E15" s="25">
        <v>2</v>
      </c>
      <c r="F15" s="25">
        <f>基本情報登録!$D$8</f>
        <v>0</v>
      </c>
      <c r="G15" s="25" t="str">
        <f>基本情報登録!$D$10</f>
        <v/>
      </c>
      <c r="H15" s="25" t="e">
        <f>'様式Ⅰ（女子）'!G53</f>
        <v>#N/A</v>
      </c>
      <c r="I15" s="25">
        <f>'様式Ⅰ（女子）'!C53</f>
        <v>0</v>
      </c>
      <c r="J15" s="25">
        <f>'様式Ⅰ（女子）'!J53</f>
        <v>0</v>
      </c>
      <c r="K15" s="25" t="str">
        <f>'様式Ⅰ（女子）'!N53</f>
        <v/>
      </c>
      <c r="L15" s="25">
        <f>'様式Ⅰ（女子）'!J54</f>
        <v>0</v>
      </c>
      <c r="M15" s="25" t="str">
        <f>'様式Ⅰ（女子）'!N54</f>
        <v/>
      </c>
      <c r="N15" s="25">
        <f>'様式Ⅰ（女子）'!J55</f>
        <v>0</v>
      </c>
      <c r="O15" s="25" t="str">
        <f>'様式Ⅰ（女子）'!N55</f>
        <v/>
      </c>
    </row>
    <row r="16" spans="1:15">
      <c r="A16" s="21">
        <v>15</v>
      </c>
      <c r="B16" s="25" t="str">
        <f>'様式Ⅰ（女子）'!H56</f>
        <v/>
      </c>
      <c r="C16" s="25" t="str">
        <f>CONCATENATE('様式Ⅰ（女子）'!D56," (",'様式Ⅰ（女子）'!F56,")")</f>
        <v xml:space="preserve"> ()</v>
      </c>
      <c r="D16" s="25" t="str">
        <f>'様式Ⅰ（女子）'!E56</f>
        <v/>
      </c>
      <c r="E16" s="25">
        <v>2</v>
      </c>
      <c r="F16" s="25">
        <f>基本情報登録!$D$8</f>
        <v>0</v>
      </c>
      <c r="G16" s="25" t="str">
        <f>基本情報登録!$D$10</f>
        <v/>
      </c>
      <c r="H16" s="25" t="e">
        <f>'様式Ⅰ（女子）'!G56</f>
        <v>#N/A</v>
      </c>
      <c r="I16" s="25">
        <f>'様式Ⅰ（女子）'!C56</f>
        <v>0</v>
      </c>
      <c r="J16" s="25">
        <f>'様式Ⅰ（女子）'!J56</f>
        <v>0</v>
      </c>
      <c r="K16" s="25" t="str">
        <f>'様式Ⅰ（女子）'!N56</f>
        <v/>
      </c>
      <c r="L16" s="25">
        <f>'様式Ⅰ（女子）'!J57</f>
        <v>0</v>
      </c>
      <c r="M16" s="25" t="str">
        <f>'様式Ⅰ（女子）'!N57</f>
        <v/>
      </c>
      <c r="N16" s="25">
        <f>'様式Ⅰ（女子）'!J58</f>
        <v>0</v>
      </c>
      <c r="O16" s="25" t="str">
        <f>'様式Ⅰ（女子）'!N58</f>
        <v/>
      </c>
    </row>
    <row r="17" spans="1:15">
      <c r="A17" s="21">
        <v>16</v>
      </c>
      <c r="B17" s="25" t="str">
        <f>'様式Ⅰ（女子）'!H59</f>
        <v/>
      </c>
      <c r="C17" s="25" t="str">
        <f>CONCATENATE('様式Ⅰ（女子）'!D59," (",'様式Ⅰ（女子）'!F59,")")</f>
        <v xml:space="preserve"> ()</v>
      </c>
      <c r="D17" s="25" t="str">
        <f>'様式Ⅰ（女子）'!E59</f>
        <v/>
      </c>
      <c r="E17" s="25">
        <v>2</v>
      </c>
      <c r="F17" s="25">
        <f>基本情報登録!$D$8</f>
        <v>0</v>
      </c>
      <c r="G17" s="25" t="str">
        <f>基本情報登録!$D$10</f>
        <v/>
      </c>
      <c r="H17" s="25" t="e">
        <f>'様式Ⅰ（女子）'!G59</f>
        <v>#N/A</v>
      </c>
      <c r="I17" s="25">
        <f>'様式Ⅰ（女子）'!C59</f>
        <v>0</v>
      </c>
      <c r="J17" s="25">
        <f>'様式Ⅰ（女子）'!J59</f>
        <v>0</v>
      </c>
      <c r="K17" s="25" t="str">
        <f>'様式Ⅰ（女子）'!N59</f>
        <v/>
      </c>
      <c r="L17" s="25">
        <f>'様式Ⅰ（女子）'!J60</f>
        <v>0</v>
      </c>
      <c r="M17" s="25" t="str">
        <f>'様式Ⅰ（女子）'!N60</f>
        <v/>
      </c>
      <c r="N17" s="25">
        <f>'様式Ⅰ（女子）'!J61</f>
        <v>0</v>
      </c>
      <c r="O17" s="25" t="str">
        <f>'様式Ⅰ（女子）'!N61</f>
        <v/>
      </c>
    </row>
    <row r="18" spans="1:15">
      <c r="A18" s="21">
        <v>17</v>
      </c>
      <c r="B18" s="25" t="str">
        <f>'様式Ⅰ（女子）'!H62</f>
        <v/>
      </c>
      <c r="C18" s="25" t="str">
        <f>CONCATENATE('様式Ⅰ（女子）'!D62," (",'様式Ⅰ（女子）'!F62,")")</f>
        <v xml:space="preserve"> ()</v>
      </c>
      <c r="D18" s="25" t="str">
        <f>'様式Ⅰ（女子）'!E62</f>
        <v/>
      </c>
      <c r="E18" s="25">
        <v>2</v>
      </c>
      <c r="F18" s="25">
        <f>基本情報登録!$D$8</f>
        <v>0</v>
      </c>
      <c r="G18" s="25" t="str">
        <f>基本情報登録!$D$10</f>
        <v/>
      </c>
      <c r="H18" s="25" t="e">
        <f>'様式Ⅰ（女子）'!G62</f>
        <v>#N/A</v>
      </c>
      <c r="I18" s="25">
        <f>'様式Ⅰ（女子）'!C62</f>
        <v>0</v>
      </c>
      <c r="J18" s="25">
        <f>'様式Ⅰ（女子）'!J62</f>
        <v>0</v>
      </c>
      <c r="K18" s="25" t="str">
        <f>'様式Ⅰ（女子）'!N62</f>
        <v/>
      </c>
      <c r="L18" s="25">
        <f>'様式Ⅰ（女子）'!J63</f>
        <v>0</v>
      </c>
      <c r="M18" s="25" t="str">
        <f>'様式Ⅰ（女子）'!N63</f>
        <v/>
      </c>
      <c r="N18" s="25">
        <f>'様式Ⅰ（女子）'!J64</f>
        <v>0</v>
      </c>
      <c r="O18" s="25" t="str">
        <f>'様式Ⅰ（女子）'!N64</f>
        <v/>
      </c>
    </row>
    <row r="19" spans="1:15">
      <c r="A19" s="21">
        <v>18</v>
      </c>
      <c r="B19" s="25" t="str">
        <f>'様式Ⅰ（女子）'!H65</f>
        <v/>
      </c>
      <c r="C19" s="25" t="str">
        <f>CONCATENATE('様式Ⅰ（女子）'!D65," (",'様式Ⅰ（女子）'!F65,")")</f>
        <v xml:space="preserve"> ()</v>
      </c>
      <c r="D19" s="25" t="str">
        <f>'様式Ⅰ（女子）'!E65</f>
        <v/>
      </c>
      <c r="E19" s="25">
        <v>2</v>
      </c>
      <c r="F19" s="25">
        <f>基本情報登録!$D$8</f>
        <v>0</v>
      </c>
      <c r="G19" s="25" t="str">
        <f>基本情報登録!$D$10</f>
        <v/>
      </c>
      <c r="H19" s="25" t="e">
        <f>'様式Ⅰ（女子）'!G65</f>
        <v>#N/A</v>
      </c>
      <c r="I19" s="25">
        <f>'様式Ⅰ（女子）'!C65</f>
        <v>0</v>
      </c>
      <c r="J19" s="25">
        <f>'様式Ⅰ（女子）'!J65</f>
        <v>0</v>
      </c>
      <c r="K19" s="25" t="str">
        <f>'様式Ⅰ（女子）'!N65</f>
        <v/>
      </c>
      <c r="L19" s="25">
        <f>'様式Ⅰ（女子）'!J66</f>
        <v>0</v>
      </c>
      <c r="M19" s="25" t="str">
        <f>'様式Ⅰ（女子）'!N66</f>
        <v/>
      </c>
      <c r="N19" s="25">
        <f>'様式Ⅰ（女子）'!J67</f>
        <v>0</v>
      </c>
      <c r="O19" s="25" t="str">
        <f>'様式Ⅰ（女子）'!N67</f>
        <v/>
      </c>
    </row>
    <row r="20" spans="1:15">
      <c r="A20" s="21">
        <v>19</v>
      </c>
      <c r="B20" s="25" t="str">
        <f>'様式Ⅰ（女子）'!H68</f>
        <v/>
      </c>
      <c r="C20" s="25" t="str">
        <f>CONCATENATE('様式Ⅰ（女子）'!D68," (",'様式Ⅰ（女子）'!F68,")")</f>
        <v xml:space="preserve"> ()</v>
      </c>
      <c r="D20" s="25" t="str">
        <f>'様式Ⅰ（女子）'!E68</f>
        <v/>
      </c>
      <c r="E20" s="25">
        <v>2</v>
      </c>
      <c r="F20" s="25">
        <f>基本情報登録!$D$8</f>
        <v>0</v>
      </c>
      <c r="G20" s="25" t="str">
        <f>基本情報登録!$D$10</f>
        <v/>
      </c>
      <c r="H20" s="25" t="e">
        <f>'様式Ⅰ（女子）'!G68</f>
        <v>#N/A</v>
      </c>
      <c r="I20" s="25">
        <f>'様式Ⅰ（女子）'!C68</f>
        <v>0</v>
      </c>
      <c r="J20" s="25">
        <f>'様式Ⅰ（女子）'!J68</f>
        <v>0</v>
      </c>
      <c r="K20" s="25" t="str">
        <f>'様式Ⅰ（女子）'!N68</f>
        <v/>
      </c>
      <c r="L20" s="25">
        <f>'様式Ⅰ（女子）'!J69</f>
        <v>0</v>
      </c>
      <c r="M20" s="25" t="str">
        <f>'様式Ⅰ（女子）'!N69</f>
        <v/>
      </c>
      <c r="N20" s="25">
        <f>'様式Ⅰ（女子）'!J70</f>
        <v>0</v>
      </c>
      <c r="O20" s="25" t="str">
        <f>'様式Ⅰ（女子）'!N70</f>
        <v/>
      </c>
    </row>
    <row r="21" spans="1:15">
      <c r="A21" s="21">
        <v>20</v>
      </c>
      <c r="B21" s="25" t="str">
        <f>'様式Ⅰ（女子）'!H71</f>
        <v/>
      </c>
      <c r="C21" s="25" t="str">
        <f>CONCATENATE('様式Ⅰ（女子）'!D71," (",'様式Ⅰ（女子）'!F71,")")</f>
        <v xml:space="preserve"> ()</v>
      </c>
      <c r="D21" s="25" t="str">
        <f>'様式Ⅰ（女子）'!E71</f>
        <v/>
      </c>
      <c r="E21" s="25">
        <v>2</v>
      </c>
      <c r="F21" s="25">
        <f>基本情報登録!$D$8</f>
        <v>0</v>
      </c>
      <c r="G21" s="25" t="str">
        <f>基本情報登録!$D$10</f>
        <v/>
      </c>
      <c r="H21" s="25" t="e">
        <f>'様式Ⅰ（女子）'!G71</f>
        <v>#N/A</v>
      </c>
      <c r="I21" s="25">
        <f>'様式Ⅰ（女子）'!C71</f>
        <v>0</v>
      </c>
      <c r="J21" s="25">
        <f>'様式Ⅰ（女子）'!J71</f>
        <v>0</v>
      </c>
      <c r="K21" s="25" t="str">
        <f>'様式Ⅰ（女子）'!N71</f>
        <v/>
      </c>
      <c r="L21" s="25">
        <f>'様式Ⅰ（女子）'!J72</f>
        <v>0</v>
      </c>
      <c r="M21" s="25" t="str">
        <f>'様式Ⅰ（女子）'!N72</f>
        <v/>
      </c>
      <c r="N21" s="25">
        <f>'様式Ⅰ（女子）'!J73</f>
        <v>0</v>
      </c>
      <c r="O21" s="25" t="str">
        <f>'様式Ⅰ（女子）'!N73</f>
        <v/>
      </c>
    </row>
    <row r="22" spans="1:15">
      <c r="A22" s="21">
        <v>21</v>
      </c>
      <c r="B22" s="25" t="str">
        <f>'様式Ⅰ（女子）'!H74</f>
        <v/>
      </c>
      <c r="C22" s="25" t="str">
        <f>CONCATENATE('様式Ⅰ（女子）'!D74," (",'様式Ⅰ（女子）'!F74,")")</f>
        <v xml:space="preserve"> ()</v>
      </c>
      <c r="D22" s="25" t="str">
        <f>'様式Ⅰ（女子）'!E74</f>
        <v/>
      </c>
      <c r="E22" s="25">
        <v>2</v>
      </c>
      <c r="F22" s="25">
        <f>基本情報登録!$D$8</f>
        <v>0</v>
      </c>
      <c r="G22" s="25" t="str">
        <f>基本情報登録!$D$10</f>
        <v/>
      </c>
      <c r="H22" s="25" t="e">
        <f>'様式Ⅰ（女子）'!G74</f>
        <v>#N/A</v>
      </c>
      <c r="I22" s="25">
        <f>'様式Ⅰ（女子）'!C74</f>
        <v>0</v>
      </c>
      <c r="J22" s="25">
        <f>'様式Ⅰ（女子）'!J74</f>
        <v>0</v>
      </c>
      <c r="K22" s="25" t="str">
        <f>'様式Ⅰ（女子）'!N74</f>
        <v/>
      </c>
      <c r="L22" s="25">
        <f>'様式Ⅰ（女子）'!J75</f>
        <v>0</v>
      </c>
      <c r="M22" s="25" t="str">
        <f>'様式Ⅰ（女子）'!N75</f>
        <v/>
      </c>
      <c r="N22" s="25">
        <f>'様式Ⅰ（女子）'!J76</f>
        <v>0</v>
      </c>
      <c r="O22" s="25" t="str">
        <f>'様式Ⅰ（女子）'!N76</f>
        <v/>
      </c>
    </row>
    <row r="23" spans="1:15">
      <c r="A23" s="21">
        <v>22</v>
      </c>
      <c r="B23" s="25" t="str">
        <f>'様式Ⅰ（女子）'!H77</f>
        <v/>
      </c>
      <c r="C23" s="25" t="str">
        <f>CONCATENATE('様式Ⅰ（女子）'!D77," (",'様式Ⅰ（女子）'!F77,")")</f>
        <v xml:space="preserve"> ()</v>
      </c>
      <c r="D23" s="25" t="str">
        <f>'様式Ⅰ（女子）'!E77</f>
        <v/>
      </c>
      <c r="E23" s="25">
        <v>2</v>
      </c>
      <c r="F23" s="25">
        <f>基本情報登録!$D$8</f>
        <v>0</v>
      </c>
      <c r="G23" s="25" t="str">
        <f>基本情報登録!$D$10</f>
        <v/>
      </c>
      <c r="H23" s="25" t="e">
        <f>'様式Ⅰ（女子）'!G77</f>
        <v>#N/A</v>
      </c>
      <c r="I23" s="25">
        <f>'様式Ⅰ（女子）'!C77</f>
        <v>0</v>
      </c>
      <c r="J23" s="25">
        <f>'様式Ⅰ（女子）'!J77</f>
        <v>0</v>
      </c>
      <c r="K23" s="25" t="str">
        <f>'様式Ⅰ（女子）'!N77</f>
        <v/>
      </c>
      <c r="L23" s="25">
        <f>'様式Ⅰ（女子）'!J78</f>
        <v>0</v>
      </c>
      <c r="M23" s="25" t="str">
        <f>'様式Ⅰ（女子）'!N78</f>
        <v/>
      </c>
      <c r="N23" s="25">
        <f>'様式Ⅰ（女子）'!J79</f>
        <v>0</v>
      </c>
      <c r="O23" s="25" t="str">
        <f>'様式Ⅰ（女子）'!N79</f>
        <v/>
      </c>
    </row>
    <row r="24" spans="1:15">
      <c r="A24" s="21">
        <v>23</v>
      </c>
      <c r="B24" s="25" t="str">
        <f>'様式Ⅰ（女子）'!H80</f>
        <v/>
      </c>
      <c r="C24" s="25" t="str">
        <f>CONCATENATE('様式Ⅰ（女子）'!D80," (",'様式Ⅰ（女子）'!F80,")")</f>
        <v xml:space="preserve"> ()</v>
      </c>
      <c r="D24" s="25" t="str">
        <f>'様式Ⅰ（女子）'!E80</f>
        <v/>
      </c>
      <c r="E24" s="25">
        <v>2</v>
      </c>
      <c r="F24" s="25">
        <f>基本情報登録!$D$8</f>
        <v>0</v>
      </c>
      <c r="G24" s="25" t="str">
        <f>基本情報登録!$D$10</f>
        <v/>
      </c>
      <c r="H24" s="25" t="e">
        <f>'様式Ⅰ（女子）'!G80</f>
        <v>#N/A</v>
      </c>
      <c r="I24" s="25">
        <f>'様式Ⅰ（女子）'!C80</f>
        <v>0</v>
      </c>
      <c r="J24" s="25">
        <f>'様式Ⅰ（女子）'!J80</f>
        <v>0</v>
      </c>
      <c r="K24" s="25" t="str">
        <f>'様式Ⅰ（女子）'!N80</f>
        <v/>
      </c>
      <c r="L24" s="25">
        <f>'様式Ⅰ（女子）'!J81</f>
        <v>0</v>
      </c>
      <c r="M24" s="25" t="str">
        <f>'様式Ⅰ（女子）'!N81</f>
        <v/>
      </c>
      <c r="N24" s="25">
        <f>'様式Ⅰ（女子）'!J82</f>
        <v>0</v>
      </c>
      <c r="O24" s="25" t="str">
        <f>'様式Ⅰ（女子）'!N82</f>
        <v/>
      </c>
    </row>
    <row r="25" spans="1:15">
      <c r="A25" s="21">
        <v>24</v>
      </c>
      <c r="B25" s="25" t="str">
        <f>'様式Ⅰ（女子）'!H83</f>
        <v/>
      </c>
      <c r="C25" s="25" t="str">
        <f>CONCATENATE('様式Ⅰ（女子）'!D83," (",'様式Ⅰ（女子）'!F83,")")</f>
        <v xml:space="preserve"> ()</v>
      </c>
      <c r="D25" s="25" t="str">
        <f>'様式Ⅰ（女子）'!E83</f>
        <v/>
      </c>
      <c r="E25" s="25">
        <v>2</v>
      </c>
      <c r="F25" s="25">
        <f>基本情報登録!$D$8</f>
        <v>0</v>
      </c>
      <c r="G25" s="25" t="str">
        <f>基本情報登録!$D$10</f>
        <v/>
      </c>
      <c r="H25" s="25" t="e">
        <f>'様式Ⅰ（女子）'!G83</f>
        <v>#N/A</v>
      </c>
      <c r="I25" s="25">
        <f>'様式Ⅰ（女子）'!C83</f>
        <v>0</v>
      </c>
      <c r="J25" s="25">
        <f>'様式Ⅰ（女子）'!J83</f>
        <v>0</v>
      </c>
      <c r="K25" s="25" t="str">
        <f>'様式Ⅰ（女子）'!N83</f>
        <v/>
      </c>
      <c r="L25" s="25">
        <f>'様式Ⅰ（女子）'!J84</f>
        <v>0</v>
      </c>
      <c r="M25" s="25" t="str">
        <f>'様式Ⅰ（女子）'!N84</f>
        <v/>
      </c>
      <c r="N25" s="25">
        <f>'様式Ⅰ（女子）'!J85</f>
        <v>0</v>
      </c>
      <c r="O25" s="25" t="str">
        <f>'様式Ⅰ（女子）'!N85</f>
        <v/>
      </c>
    </row>
    <row r="26" spans="1:15">
      <c r="A26" s="21">
        <v>25</v>
      </c>
      <c r="B26" s="25" t="str">
        <f>'様式Ⅰ（女子）'!H86</f>
        <v/>
      </c>
      <c r="C26" s="25" t="str">
        <f>CONCATENATE('様式Ⅰ（女子）'!D86," (",'様式Ⅰ（女子）'!F86,")")</f>
        <v xml:space="preserve"> ()</v>
      </c>
      <c r="D26" s="25" t="str">
        <f>'様式Ⅰ（女子）'!E86</f>
        <v/>
      </c>
      <c r="E26" s="25">
        <v>2</v>
      </c>
      <c r="F26" s="25">
        <f>基本情報登録!$D$8</f>
        <v>0</v>
      </c>
      <c r="G26" s="25" t="str">
        <f>基本情報登録!$D$10</f>
        <v/>
      </c>
      <c r="H26" s="25" t="e">
        <f>'様式Ⅰ（女子）'!G86</f>
        <v>#N/A</v>
      </c>
      <c r="I26" s="25">
        <f>'様式Ⅰ（女子）'!C86</f>
        <v>0</v>
      </c>
      <c r="J26" s="25">
        <f>'様式Ⅰ（女子）'!J86</f>
        <v>0</v>
      </c>
      <c r="K26" s="25" t="str">
        <f>'様式Ⅰ（女子）'!N86</f>
        <v/>
      </c>
      <c r="L26" s="25">
        <f>'様式Ⅰ（女子）'!J87</f>
        <v>0</v>
      </c>
      <c r="M26" s="25" t="str">
        <f>'様式Ⅰ（女子）'!N87</f>
        <v/>
      </c>
      <c r="N26" s="25">
        <f>'様式Ⅰ（女子）'!J88</f>
        <v>0</v>
      </c>
      <c r="O26" s="25" t="str">
        <f>'様式Ⅰ（女子）'!N88</f>
        <v/>
      </c>
    </row>
    <row r="27" spans="1:15">
      <c r="A27" s="21">
        <v>26</v>
      </c>
      <c r="B27" s="25" t="str">
        <f>'様式Ⅰ（女子）'!H89</f>
        <v/>
      </c>
      <c r="C27" s="25" t="str">
        <f>CONCATENATE('様式Ⅰ（女子）'!D89," (",'様式Ⅰ（女子）'!F89,")")</f>
        <v xml:space="preserve"> ()</v>
      </c>
      <c r="D27" s="25" t="str">
        <f>'様式Ⅰ（女子）'!E89</f>
        <v/>
      </c>
      <c r="E27" s="25">
        <v>2</v>
      </c>
      <c r="F27" s="25">
        <f>基本情報登録!$D$8</f>
        <v>0</v>
      </c>
      <c r="G27" s="25" t="str">
        <f>基本情報登録!$D$10</f>
        <v/>
      </c>
      <c r="H27" s="25" t="e">
        <f>'様式Ⅰ（女子）'!G89</f>
        <v>#N/A</v>
      </c>
      <c r="I27" s="25">
        <f>'様式Ⅰ（女子）'!C89</f>
        <v>0</v>
      </c>
      <c r="J27" s="25">
        <f>'様式Ⅰ（女子）'!J89</f>
        <v>0</v>
      </c>
      <c r="K27" s="25" t="str">
        <f>'様式Ⅰ（女子）'!N89</f>
        <v/>
      </c>
      <c r="L27" s="25">
        <f>'様式Ⅰ（女子）'!J90</f>
        <v>0</v>
      </c>
      <c r="M27" s="25" t="str">
        <f>'様式Ⅰ（女子）'!N90</f>
        <v/>
      </c>
      <c r="N27" s="25">
        <f>'様式Ⅰ（女子）'!J91</f>
        <v>0</v>
      </c>
      <c r="O27" s="25" t="str">
        <f>'様式Ⅰ（女子）'!N91</f>
        <v/>
      </c>
    </row>
    <row r="28" spans="1:15">
      <c r="A28" s="21">
        <v>27</v>
      </c>
      <c r="B28" s="25" t="str">
        <f>'様式Ⅰ（女子）'!H92</f>
        <v/>
      </c>
      <c r="C28" s="25" t="str">
        <f>CONCATENATE('様式Ⅰ（女子）'!D92," (",'様式Ⅰ（女子）'!F92,")")</f>
        <v xml:space="preserve"> ()</v>
      </c>
      <c r="D28" s="25" t="str">
        <f>'様式Ⅰ（女子）'!E92</f>
        <v/>
      </c>
      <c r="E28" s="25">
        <v>2</v>
      </c>
      <c r="F28" s="25">
        <f>基本情報登録!$D$8</f>
        <v>0</v>
      </c>
      <c r="G28" s="25" t="str">
        <f>基本情報登録!$D$10</f>
        <v/>
      </c>
      <c r="H28" s="25" t="e">
        <f>'様式Ⅰ（女子）'!G92</f>
        <v>#N/A</v>
      </c>
      <c r="I28" s="25">
        <f>'様式Ⅰ（女子）'!C92</f>
        <v>0</v>
      </c>
      <c r="J28" s="25">
        <f>'様式Ⅰ（女子）'!J92</f>
        <v>0</v>
      </c>
      <c r="K28" s="25" t="str">
        <f>'様式Ⅰ（女子）'!N92</f>
        <v/>
      </c>
      <c r="L28" s="25">
        <f>'様式Ⅰ（女子）'!J93</f>
        <v>0</v>
      </c>
      <c r="M28" s="25" t="str">
        <f>'様式Ⅰ（女子）'!N93</f>
        <v/>
      </c>
      <c r="N28" s="25">
        <f>'様式Ⅰ（女子）'!J94</f>
        <v>0</v>
      </c>
      <c r="O28" s="25" t="str">
        <f>'様式Ⅰ（女子）'!N94</f>
        <v/>
      </c>
    </row>
    <row r="29" spans="1:15">
      <c r="A29" s="21">
        <v>28</v>
      </c>
      <c r="B29" s="25" t="str">
        <f>'様式Ⅰ（女子）'!H95</f>
        <v/>
      </c>
      <c r="C29" s="25" t="str">
        <f>CONCATENATE('様式Ⅰ（女子）'!D95," (",'様式Ⅰ（女子）'!F95,")")</f>
        <v xml:space="preserve"> ()</v>
      </c>
      <c r="D29" s="25" t="str">
        <f>'様式Ⅰ（女子）'!E95</f>
        <v/>
      </c>
      <c r="E29" s="25">
        <v>2</v>
      </c>
      <c r="F29" s="25">
        <f>基本情報登録!$D$8</f>
        <v>0</v>
      </c>
      <c r="G29" s="25" t="str">
        <f>基本情報登録!$D$10</f>
        <v/>
      </c>
      <c r="H29" s="25" t="e">
        <f>'様式Ⅰ（女子）'!G95</f>
        <v>#N/A</v>
      </c>
      <c r="I29" s="25">
        <f>'様式Ⅰ（女子）'!C95</f>
        <v>0</v>
      </c>
      <c r="J29" s="25">
        <f>'様式Ⅰ（女子）'!J95</f>
        <v>0</v>
      </c>
      <c r="K29" s="25" t="str">
        <f>'様式Ⅰ（女子）'!N95</f>
        <v/>
      </c>
      <c r="L29" s="25">
        <f>'様式Ⅰ（女子）'!J96</f>
        <v>0</v>
      </c>
      <c r="M29" s="25" t="str">
        <f>'様式Ⅰ（女子）'!N96</f>
        <v/>
      </c>
      <c r="N29" s="25">
        <f>'様式Ⅰ（女子）'!J97</f>
        <v>0</v>
      </c>
      <c r="O29" s="25" t="str">
        <f>'様式Ⅰ（女子）'!N97</f>
        <v/>
      </c>
    </row>
    <row r="30" spans="1:15">
      <c r="A30" s="21">
        <v>29</v>
      </c>
      <c r="B30" s="25" t="str">
        <f>'様式Ⅰ（女子）'!H98</f>
        <v/>
      </c>
      <c r="C30" s="25" t="str">
        <f>CONCATENATE('様式Ⅰ（女子）'!D98," (",'様式Ⅰ（女子）'!F98,")")</f>
        <v xml:space="preserve"> ()</v>
      </c>
      <c r="D30" s="25" t="str">
        <f>'様式Ⅰ（女子）'!E98</f>
        <v/>
      </c>
      <c r="E30" s="25">
        <v>2</v>
      </c>
      <c r="F30" s="25">
        <f>基本情報登録!$D$8</f>
        <v>0</v>
      </c>
      <c r="G30" s="25" t="str">
        <f>基本情報登録!$D$10</f>
        <v/>
      </c>
      <c r="H30" s="25" t="e">
        <f>'様式Ⅰ（女子）'!G98</f>
        <v>#N/A</v>
      </c>
      <c r="I30" s="25">
        <f>'様式Ⅰ（女子）'!C98</f>
        <v>0</v>
      </c>
      <c r="J30" s="25">
        <f>'様式Ⅰ（女子）'!J98</f>
        <v>0</v>
      </c>
      <c r="K30" s="25" t="str">
        <f>'様式Ⅰ（女子）'!N98</f>
        <v/>
      </c>
      <c r="L30" s="25">
        <f>'様式Ⅰ（女子）'!J99</f>
        <v>0</v>
      </c>
      <c r="M30" s="25" t="str">
        <f>'様式Ⅰ（女子）'!N99</f>
        <v/>
      </c>
      <c r="N30" s="25">
        <f>'様式Ⅰ（女子）'!J100</f>
        <v>0</v>
      </c>
      <c r="O30" s="25" t="str">
        <f>'様式Ⅰ（女子）'!N100</f>
        <v/>
      </c>
    </row>
    <row r="31" spans="1:15">
      <c r="A31" s="21">
        <v>30</v>
      </c>
      <c r="B31" s="25" t="str">
        <f>'様式Ⅰ（女子）'!H101</f>
        <v/>
      </c>
      <c r="C31" s="25" t="str">
        <f>CONCATENATE('様式Ⅰ（女子）'!D101," (",'様式Ⅰ（女子）'!F101,")")</f>
        <v xml:space="preserve"> ()</v>
      </c>
      <c r="D31" s="25" t="str">
        <f>'様式Ⅰ（女子）'!E101</f>
        <v/>
      </c>
      <c r="E31" s="25">
        <v>2</v>
      </c>
      <c r="F31" s="25">
        <f>基本情報登録!$D$8</f>
        <v>0</v>
      </c>
      <c r="G31" s="25" t="str">
        <f>基本情報登録!$D$10</f>
        <v/>
      </c>
      <c r="H31" s="25" t="e">
        <f>'様式Ⅰ（女子）'!G101</f>
        <v>#N/A</v>
      </c>
      <c r="I31" s="25">
        <f>'様式Ⅰ（女子）'!C101</f>
        <v>0</v>
      </c>
      <c r="J31" s="25">
        <f>'様式Ⅰ（女子）'!J101</f>
        <v>0</v>
      </c>
      <c r="K31" s="25" t="str">
        <f>'様式Ⅰ（女子）'!N101</f>
        <v/>
      </c>
      <c r="L31" s="25">
        <f>'様式Ⅰ（女子）'!J102</f>
        <v>0</v>
      </c>
      <c r="M31" s="25" t="str">
        <f>'様式Ⅰ（女子）'!N102</f>
        <v/>
      </c>
      <c r="N31" s="25">
        <f>'様式Ⅰ（女子）'!J103</f>
        <v>0</v>
      </c>
      <c r="O31" s="25" t="str">
        <f>'様式Ⅰ（女子）'!N103</f>
        <v/>
      </c>
    </row>
    <row r="32" spans="1:15">
      <c r="A32" s="21">
        <v>31</v>
      </c>
      <c r="B32" s="25" t="str">
        <f>'様式Ⅰ（女子）'!H104</f>
        <v/>
      </c>
      <c r="C32" s="25" t="str">
        <f>CONCATENATE('様式Ⅰ（女子）'!D104," (",'様式Ⅰ（女子）'!F104,")")</f>
        <v xml:space="preserve"> ()</v>
      </c>
      <c r="D32" s="25" t="str">
        <f>'様式Ⅰ（女子）'!E104</f>
        <v/>
      </c>
      <c r="E32" s="25">
        <v>2</v>
      </c>
      <c r="F32" s="25">
        <f>基本情報登録!$D$8</f>
        <v>0</v>
      </c>
      <c r="G32" s="25" t="str">
        <f>基本情報登録!$D$10</f>
        <v/>
      </c>
      <c r="H32" s="25" t="e">
        <f>'様式Ⅰ（女子）'!G104</f>
        <v>#N/A</v>
      </c>
      <c r="I32" s="25">
        <f>'様式Ⅰ（女子）'!C104</f>
        <v>0</v>
      </c>
      <c r="J32" s="25">
        <f>'様式Ⅰ（女子）'!J104</f>
        <v>0</v>
      </c>
      <c r="K32" s="25" t="str">
        <f>'様式Ⅰ（女子）'!N104</f>
        <v/>
      </c>
      <c r="L32" s="25">
        <f>'様式Ⅰ（女子）'!J105</f>
        <v>0</v>
      </c>
      <c r="M32" s="25" t="str">
        <f>'様式Ⅰ（女子）'!N105</f>
        <v/>
      </c>
      <c r="N32" s="25">
        <f>'様式Ⅰ（女子）'!J106</f>
        <v>0</v>
      </c>
      <c r="O32" s="25" t="str">
        <f>'様式Ⅰ（女子）'!N106</f>
        <v/>
      </c>
    </row>
    <row r="33" spans="1:19">
      <c r="A33" s="21">
        <v>32</v>
      </c>
      <c r="B33" s="25" t="str">
        <f>'様式Ⅰ（女子）'!H107</f>
        <v/>
      </c>
      <c r="C33" s="25" t="str">
        <f>CONCATENATE('様式Ⅰ（女子）'!D107," (",'様式Ⅰ（女子）'!F107,")")</f>
        <v xml:space="preserve"> ()</v>
      </c>
      <c r="D33" s="25" t="str">
        <f>'様式Ⅰ（女子）'!E107</f>
        <v/>
      </c>
      <c r="E33" s="25">
        <v>2</v>
      </c>
      <c r="F33" s="25">
        <f>基本情報登録!$D$8</f>
        <v>0</v>
      </c>
      <c r="G33" s="25" t="str">
        <f>基本情報登録!$D$10</f>
        <v/>
      </c>
      <c r="H33" s="25" t="e">
        <f>'様式Ⅰ（女子）'!G107</f>
        <v>#N/A</v>
      </c>
      <c r="I33" s="25">
        <f>'様式Ⅰ（女子）'!C107</f>
        <v>0</v>
      </c>
      <c r="J33" s="25">
        <f>'様式Ⅰ（女子）'!J107</f>
        <v>0</v>
      </c>
      <c r="K33" s="25" t="str">
        <f>'様式Ⅰ（女子）'!N107</f>
        <v/>
      </c>
      <c r="L33" s="25">
        <f>'様式Ⅰ（女子）'!J108</f>
        <v>0</v>
      </c>
      <c r="M33" s="25" t="str">
        <f>'様式Ⅰ（女子）'!N108</f>
        <v/>
      </c>
      <c r="N33" s="25">
        <f>'様式Ⅰ（女子）'!J109</f>
        <v>0</v>
      </c>
      <c r="O33" s="25" t="str">
        <f>'様式Ⅰ（女子）'!N109</f>
        <v/>
      </c>
    </row>
    <row r="34" spans="1:19">
      <c r="A34" s="21">
        <v>33</v>
      </c>
      <c r="B34" s="25" t="str">
        <f>'様式Ⅰ（女子）'!H110</f>
        <v/>
      </c>
      <c r="C34" s="25" t="str">
        <f>CONCATENATE('様式Ⅰ（女子）'!D110," (",'様式Ⅰ（女子）'!F110,")")</f>
        <v xml:space="preserve"> ()</v>
      </c>
      <c r="D34" s="25" t="str">
        <f>'様式Ⅰ（女子）'!E110</f>
        <v/>
      </c>
      <c r="E34" s="25">
        <v>2</v>
      </c>
      <c r="F34" s="25">
        <f>基本情報登録!$D$8</f>
        <v>0</v>
      </c>
      <c r="G34" s="25" t="str">
        <f>基本情報登録!$D$10</f>
        <v/>
      </c>
      <c r="H34" s="25" t="e">
        <f>'様式Ⅰ（女子）'!G110</f>
        <v>#N/A</v>
      </c>
      <c r="I34" s="25">
        <f>'様式Ⅰ（女子）'!C110</f>
        <v>0</v>
      </c>
      <c r="J34" s="25">
        <f>'様式Ⅰ（女子）'!J110</f>
        <v>0</v>
      </c>
      <c r="K34" s="25" t="str">
        <f>'様式Ⅰ（女子）'!N110</f>
        <v/>
      </c>
      <c r="L34" s="25">
        <f>'様式Ⅰ（女子）'!J111</f>
        <v>0</v>
      </c>
      <c r="M34" s="25" t="str">
        <f>'様式Ⅰ（女子）'!N111</f>
        <v/>
      </c>
      <c r="N34" s="25">
        <f>'様式Ⅰ（女子）'!J112</f>
        <v>0</v>
      </c>
      <c r="O34" s="25" t="str">
        <f>'様式Ⅰ（女子）'!N112</f>
        <v/>
      </c>
    </row>
    <row r="35" spans="1:19">
      <c r="A35" s="21">
        <v>34</v>
      </c>
      <c r="B35" s="25" t="str">
        <f>'様式Ⅰ（女子）'!H113</f>
        <v/>
      </c>
      <c r="C35" s="25" t="str">
        <f>CONCATENATE('様式Ⅰ（女子）'!D113," (",'様式Ⅰ（女子）'!F113,")")</f>
        <v xml:space="preserve"> ()</v>
      </c>
      <c r="D35" s="25" t="str">
        <f>'様式Ⅰ（女子）'!E113</f>
        <v/>
      </c>
      <c r="E35" s="25">
        <v>2</v>
      </c>
      <c r="F35" s="25">
        <f>基本情報登録!$D$8</f>
        <v>0</v>
      </c>
      <c r="G35" s="25" t="str">
        <f>基本情報登録!$D$10</f>
        <v/>
      </c>
      <c r="H35" s="25" t="e">
        <f>'様式Ⅰ（女子）'!G113</f>
        <v>#N/A</v>
      </c>
      <c r="I35" s="25">
        <f>'様式Ⅰ（女子）'!C113</f>
        <v>0</v>
      </c>
      <c r="J35" s="25">
        <f>'様式Ⅰ（女子）'!J113</f>
        <v>0</v>
      </c>
      <c r="K35" s="25" t="str">
        <f>'様式Ⅰ（女子）'!N113</f>
        <v/>
      </c>
      <c r="L35" s="25">
        <f>'様式Ⅰ（女子）'!J114</f>
        <v>0</v>
      </c>
      <c r="M35" s="25" t="str">
        <f>'様式Ⅰ（女子）'!N114</f>
        <v/>
      </c>
      <c r="N35" s="25">
        <f>'様式Ⅰ（女子）'!J115</f>
        <v>0</v>
      </c>
      <c r="O35" s="25" t="str">
        <f>'様式Ⅰ（女子）'!N115</f>
        <v/>
      </c>
    </row>
    <row r="36" spans="1:19">
      <c r="A36" s="21">
        <v>35</v>
      </c>
      <c r="B36" s="25" t="str">
        <f>'様式Ⅰ（女子）'!H116</f>
        <v/>
      </c>
      <c r="C36" s="25" t="str">
        <f>CONCATENATE('様式Ⅰ（女子）'!D116," (",'様式Ⅰ（女子）'!F116,")")</f>
        <v xml:space="preserve"> ()</v>
      </c>
      <c r="D36" s="25" t="str">
        <f>'様式Ⅰ（女子）'!E116</f>
        <v/>
      </c>
      <c r="E36" s="25">
        <v>2</v>
      </c>
      <c r="F36" s="25">
        <f>基本情報登録!$D$8</f>
        <v>0</v>
      </c>
      <c r="G36" s="25" t="str">
        <f>基本情報登録!$D$10</f>
        <v/>
      </c>
      <c r="H36" s="25" t="e">
        <f>'様式Ⅰ（女子）'!G116</f>
        <v>#N/A</v>
      </c>
      <c r="I36" s="25">
        <f>'様式Ⅰ（女子）'!C116</f>
        <v>0</v>
      </c>
      <c r="J36" s="25">
        <f>'様式Ⅰ（女子）'!J116</f>
        <v>0</v>
      </c>
      <c r="K36" s="25" t="str">
        <f>'様式Ⅰ（女子）'!N116</f>
        <v/>
      </c>
      <c r="L36" s="25">
        <f>'様式Ⅰ（女子）'!J117</f>
        <v>0</v>
      </c>
      <c r="M36" s="25" t="str">
        <f>'様式Ⅰ（女子）'!N117</f>
        <v/>
      </c>
      <c r="N36" s="25">
        <f>'様式Ⅰ（女子）'!J118</f>
        <v>0</v>
      </c>
      <c r="O36" s="25" t="str">
        <f>'様式Ⅰ（女子）'!N118</f>
        <v/>
      </c>
    </row>
    <row r="37" spans="1:19">
      <c r="A37" s="21">
        <v>36</v>
      </c>
      <c r="B37" s="25" t="str">
        <f>'様式Ⅰ（女子）'!H119</f>
        <v/>
      </c>
      <c r="C37" s="25" t="str">
        <f>CONCATENATE('様式Ⅰ（女子）'!D119," (",'様式Ⅰ（女子）'!F119,")")</f>
        <v xml:space="preserve"> ()</v>
      </c>
      <c r="D37" s="25" t="str">
        <f>'様式Ⅰ（女子）'!E119</f>
        <v/>
      </c>
      <c r="E37" s="25">
        <v>2</v>
      </c>
      <c r="F37" s="25">
        <f>基本情報登録!$D$8</f>
        <v>0</v>
      </c>
      <c r="G37" s="25" t="str">
        <f>基本情報登録!$D$10</f>
        <v/>
      </c>
      <c r="H37" s="25" t="e">
        <f>'様式Ⅰ（女子）'!G119</f>
        <v>#N/A</v>
      </c>
      <c r="I37" s="25">
        <f>'様式Ⅰ（女子）'!C119</f>
        <v>0</v>
      </c>
      <c r="J37" s="25">
        <f>'様式Ⅰ（女子）'!J119</f>
        <v>0</v>
      </c>
      <c r="K37" s="25" t="str">
        <f>'様式Ⅰ（女子）'!N119</f>
        <v/>
      </c>
      <c r="L37" s="25">
        <f>'様式Ⅰ（女子）'!J120</f>
        <v>0</v>
      </c>
      <c r="M37" s="25" t="str">
        <f>'様式Ⅰ（女子）'!N120</f>
        <v/>
      </c>
      <c r="N37" s="25">
        <f>'様式Ⅰ（女子）'!J121</f>
        <v>0</v>
      </c>
      <c r="O37" s="25" t="str">
        <f>'様式Ⅰ（女子）'!N121</f>
        <v/>
      </c>
    </row>
    <row r="38" spans="1:19">
      <c r="A38" s="21">
        <v>37</v>
      </c>
      <c r="B38" s="25" t="str">
        <f>'様式Ⅰ（女子）'!H122</f>
        <v/>
      </c>
      <c r="C38" s="25" t="str">
        <f>CONCATENATE('様式Ⅰ（女子）'!D122," (",'様式Ⅰ（女子）'!F122,")")</f>
        <v xml:space="preserve"> ()</v>
      </c>
      <c r="D38" s="25" t="str">
        <f>'様式Ⅰ（女子）'!E122</f>
        <v/>
      </c>
      <c r="E38" s="25">
        <v>2</v>
      </c>
      <c r="F38" s="25">
        <f>基本情報登録!$D$8</f>
        <v>0</v>
      </c>
      <c r="G38" s="25" t="str">
        <f>基本情報登録!$D$10</f>
        <v/>
      </c>
      <c r="H38" s="25" t="e">
        <f>'様式Ⅰ（女子）'!G122</f>
        <v>#N/A</v>
      </c>
      <c r="I38" s="25">
        <f>'様式Ⅰ（女子）'!C122</f>
        <v>0</v>
      </c>
      <c r="J38" s="25">
        <f>'様式Ⅰ（女子）'!J122</f>
        <v>0</v>
      </c>
      <c r="K38" s="25" t="str">
        <f>'様式Ⅰ（女子）'!N122</f>
        <v/>
      </c>
      <c r="L38" s="25">
        <f>'様式Ⅰ（女子）'!J123</f>
        <v>0</v>
      </c>
      <c r="M38" s="25" t="str">
        <f>'様式Ⅰ（女子）'!N123</f>
        <v/>
      </c>
      <c r="N38" s="25">
        <f>'様式Ⅰ（女子）'!J124</f>
        <v>0</v>
      </c>
      <c r="O38" s="25" t="str">
        <f>'様式Ⅰ（女子）'!N124</f>
        <v/>
      </c>
    </row>
    <row r="39" spans="1:19" ht="12.75" customHeight="1">
      <c r="A39" s="21">
        <v>38</v>
      </c>
      <c r="B39" s="25" t="str">
        <f>'様式Ⅰ（女子）'!H125</f>
        <v/>
      </c>
      <c r="C39" s="25" t="str">
        <f>CONCATENATE('様式Ⅰ（女子）'!D125," (",'様式Ⅰ（女子）'!F125,")")</f>
        <v xml:space="preserve"> ()</v>
      </c>
      <c r="D39" s="25" t="str">
        <f>'様式Ⅰ（女子）'!E125</f>
        <v/>
      </c>
      <c r="E39" s="25">
        <v>2</v>
      </c>
      <c r="F39" s="25">
        <f>基本情報登録!$D$8</f>
        <v>0</v>
      </c>
      <c r="G39" s="25" t="str">
        <f>基本情報登録!$D$10</f>
        <v/>
      </c>
      <c r="H39" s="25" t="e">
        <f>'様式Ⅰ（女子）'!G125</f>
        <v>#N/A</v>
      </c>
      <c r="I39" s="25">
        <f>'様式Ⅰ（女子）'!C125</f>
        <v>0</v>
      </c>
      <c r="J39" s="25">
        <f>'様式Ⅰ（女子）'!J125</f>
        <v>0</v>
      </c>
      <c r="K39" s="25" t="str">
        <f>'様式Ⅰ（女子）'!N125</f>
        <v/>
      </c>
      <c r="L39" s="25">
        <f>'様式Ⅰ（女子）'!J126</f>
        <v>0</v>
      </c>
      <c r="M39" s="25" t="str">
        <f>'様式Ⅰ（女子）'!N126</f>
        <v/>
      </c>
      <c r="N39" s="25">
        <f>'様式Ⅰ（女子）'!J127</f>
        <v>0</v>
      </c>
      <c r="O39" s="25" t="str">
        <f>'様式Ⅰ（女子）'!N127</f>
        <v/>
      </c>
    </row>
    <row r="40" spans="1:19">
      <c r="A40" s="21">
        <v>39</v>
      </c>
      <c r="B40" s="25" t="str">
        <f>'様式Ⅰ（女子）'!H128</f>
        <v/>
      </c>
      <c r="C40" s="25" t="str">
        <f>CONCATENATE('様式Ⅰ（女子）'!D128," (",'様式Ⅰ（女子）'!F128,")")</f>
        <v xml:space="preserve"> ()</v>
      </c>
      <c r="D40" s="25" t="str">
        <f>'様式Ⅰ（女子）'!E128</f>
        <v/>
      </c>
      <c r="E40" s="25">
        <v>2</v>
      </c>
      <c r="F40" s="25">
        <f>基本情報登録!$D$8</f>
        <v>0</v>
      </c>
      <c r="G40" s="25" t="str">
        <f>基本情報登録!$D$10</f>
        <v/>
      </c>
      <c r="H40" s="25" t="e">
        <f>'様式Ⅰ（女子）'!G128</f>
        <v>#N/A</v>
      </c>
      <c r="I40" s="25">
        <f>'様式Ⅰ（女子）'!C128</f>
        <v>0</v>
      </c>
      <c r="J40" s="25">
        <f>'様式Ⅰ（女子）'!J128</f>
        <v>0</v>
      </c>
      <c r="K40" s="25" t="str">
        <f>'様式Ⅰ（女子）'!N128</f>
        <v/>
      </c>
      <c r="L40" s="25">
        <f>'様式Ⅰ（女子）'!J129</f>
        <v>0</v>
      </c>
      <c r="M40" s="25" t="str">
        <f>'様式Ⅰ（女子）'!N129</f>
        <v/>
      </c>
      <c r="N40" s="25">
        <f>'様式Ⅰ（女子）'!J130</f>
        <v>0</v>
      </c>
      <c r="O40" s="25" t="str">
        <f>'様式Ⅰ（女子）'!N130</f>
        <v/>
      </c>
    </row>
    <row r="41" spans="1:19">
      <c r="A41" s="21">
        <v>40</v>
      </c>
      <c r="B41" s="25" t="str">
        <f>'様式Ⅰ（女子）'!H131</f>
        <v/>
      </c>
      <c r="C41" s="25" t="str">
        <f>CONCATENATE('様式Ⅰ（女子）'!D131," (",'様式Ⅰ（女子）'!F131,")")</f>
        <v xml:space="preserve"> ()</v>
      </c>
      <c r="D41" s="25" t="str">
        <f>'様式Ⅰ（女子）'!E131</f>
        <v/>
      </c>
      <c r="E41" s="25">
        <v>2</v>
      </c>
      <c r="F41" s="25">
        <f>基本情報登録!$D$8</f>
        <v>0</v>
      </c>
      <c r="G41" s="25" t="str">
        <f>基本情報登録!$D$10</f>
        <v/>
      </c>
      <c r="H41" s="25" t="e">
        <f>'様式Ⅰ（女子）'!G131</f>
        <v>#N/A</v>
      </c>
      <c r="I41" s="25">
        <f>'様式Ⅰ（女子）'!C131</f>
        <v>0</v>
      </c>
      <c r="J41" s="25">
        <f>'様式Ⅰ（女子）'!J131</f>
        <v>0</v>
      </c>
      <c r="K41" s="25" t="str">
        <f>'様式Ⅰ（女子）'!N131</f>
        <v/>
      </c>
      <c r="L41" s="25">
        <f>'様式Ⅰ（女子）'!J132</f>
        <v>0</v>
      </c>
      <c r="M41" s="25" t="str">
        <f>'様式Ⅰ（女子）'!N132</f>
        <v/>
      </c>
      <c r="N41" s="25">
        <f>'様式Ⅰ（女子）'!J133</f>
        <v>0</v>
      </c>
      <c r="O41" s="25" t="str">
        <f>'様式Ⅰ（女子）'!N133</f>
        <v/>
      </c>
    </row>
    <row r="42" spans="1:19">
      <c r="A42" s="21">
        <v>41</v>
      </c>
      <c r="B42" s="25" t="str">
        <f>'様式Ⅰ（女子）'!H134</f>
        <v/>
      </c>
      <c r="C42" s="25" t="str">
        <f>CONCATENATE('様式Ⅰ（女子）'!D134," (",'様式Ⅰ（女子）'!F134,")")</f>
        <v xml:space="preserve"> ()</v>
      </c>
      <c r="D42" s="25" t="str">
        <f>'様式Ⅰ（女子）'!E134</f>
        <v/>
      </c>
      <c r="E42" s="25">
        <v>2</v>
      </c>
      <c r="F42" s="25">
        <f>基本情報登録!$D$8</f>
        <v>0</v>
      </c>
      <c r="G42" s="25" t="str">
        <f>基本情報登録!$D$10</f>
        <v/>
      </c>
      <c r="H42" s="25" t="e">
        <f>'様式Ⅰ（女子）'!G134</f>
        <v>#N/A</v>
      </c>
      <c r="I42" s="25">
        <f>'様式Ⅰ（女子）'!C134</f>
        <v>0</v>
      </c>
      <c r="J42" s="25">
        <f>'様式Ⅰ（女子）'!J134</f>
        <v>0</v>
      </c>
      <c r="K42" s="25" t="str">
        <f>'様式Ⅰ（女子）'!N134</f>
        <v/>
      </c>
      <c r="L42" s="25">
        <f>'様式Ⅰ（女子）'!J135</f>
        <v>0</v>
      </c>
      <c r="M42" s="25" t="str">
        <f>'様式Ⅰ（女子）'!N135</f>
        <v/>
      </c>
      <c r="N42" s="25">
        <f>'様式Ⅰ（女子）'!J136</f>
        <v>0</v>
      </c>
      <c r="O42" s="25" t="str">
        <f>'様式Ⅰ（女子）'!N136</f>
        <v/>
      </c>
    </row>
    <row r="43" spans="1:19">
      <c r="A43" s="21">
        <v>42</v>
      </c>
      <c r="B43" s="25" t="str">
        <f>'様式Ⅰ（女子）'!H137</f>
        <v/>
      </c>
      <c r="C43" s="25" t="str">
        <f>CONCATENATE('様式Ⅰ（女子）'!D137," (",'様式Ⅰ（女子）'!F137,")")</f>
        <v xml:space="preserve"> ()</v>
      </c>
      <c r="D43" s="25" t="str">
        <f>'様式Ⅰ（女子）'!E137</f>
        <v/>
      </c>
      <c r="E43" s="25">
        <v>2</v>
      </c>
      <c r="F43" s="25">
        <f>基本情報登録!$D$8</f>
        <v>0</v>
      </c>
      <c r="G43" s="25" t="str">
        <f>基本情報登録!$D$10</f>
        <v/>
      </c>
      <c r="H43" s="25" t="e">
        <f>'様式Ⅰ（女子）'!G137</f>
        <v>#N/A</v>
      </c>
      <c r="I43" s="25">
        <f>'様式Ⅰ（女子）'!C137</f>
        <v>0</v>
      </c>
      <c r="J43" s="25">
        <f>'様式Ⅰ（女子）'!J137</f>
        <v>0</v>
      </c>
      <c r="K43" s="25" t="str">
        <f>'様式Ⅰ（女子）'!N137</f>
        <v/>
      </c>
      <c r="L43" s="25">
        <f>'様式Ⅰ（女子）'!J138</f>
        <v>0</v>
      </c>
      <c r="M43" s="25" t="str">
        <f>'様式Ⅰ（女子）'!N138</f>
        <v/>
      </c>
      <c r="N43" s="25">
        <f>'様式Ⅰ（女子）'!J139</f>
        <v>0</v>
      </c>
      <c r="O43" s="25" t="str">
        <f>'様式Ⅰ（女子）'!N139</f>
        <v/>
      </c>
    </row>
    <row r="44" spans="1:19">
      <c r="A44" s="21">
        <v>43</v>
      </c>
      <c r="B44" s="25" t="str">
        <f>'様式Ⅰ（女子）'!H140</f>
        <v/>
      </c>
      <c r="C44" s="25" t="str">
        <f>CONCATENATE('様式Ⅰ（女子）'!D140," (",'様式Ⅰ（女子）'!F140,")")</f>
        <v xml:space="preserve"> ()</v>
      </c>
      <c r="D44" s="25" t="str">
        <f>'様式Ⅰ（女子）'!E140</f>
        <v/>
      </c>
      <c r="E44" s="25">
        <v>2</v>
      </c>
      <c r="F44" s="25">
        <f>基本情報登録!$D$8</f>
        <v>0</v>
      </c>
      <c r="G44" s="25" t="str">
        <f>基本情報登録!$D$10</f>
        <v/>
      </c>
      <c r="H44" s="25" t="e">
        <f>'様式Ⅰ（女子）'!G140</f>
        <v>#N/A</v>
      </c>
      <c r="I44" s="25">
        <f>'様式Ⅰ（女子）'!C140</f>
        <v>0</v>
      </c>
      <c r="J44" s="25">
        <f>'様式Ⅰ（女子）'!J140</f>
        <v>0</v>
      </c>
      <c r="K44" s="25" t="str">
        <f>'様式Ⅰ（女子）'!N140</f>
        <v/>
      </c>
      <c r="L44" s="25">
        <f>'様式Ⅰ（女子）'!J141</f>
        <v>0</v>
      </c>
      <c r="M44" s="25" t="str">
        <f>'様式Ⅰ（女子）'!N141</f>
        <v/>
      </c>
      <c r="N44" s="25">
        <f>'様式Ⅰ（女子）'!J142</f>
        <v>0</v>
      </c>
      <c r="O44" s="25" t="str">
        <f>'様式Ⅰ（女子）'!N142</f>
        <v/>
      </c>
    </row>
    <row r="45" spans="1:19">
      <c r="A45" s="21">
        <v>44</v>
      </c>
      <c r="B45" s="25" t="str">
        <f>'様式Ⅰ（女子）'!H143</f>
        <v/>
      </c>
      <c r="C45" s="25" t="str">
        <f>CONCATENATE('様式Ⅰ（女子）'!D143," (",'様式Ⅰ（女子）'!F143,")")</f>
        <v xml:space="preserve"> ()</v>
      </c>
      <c r="D45" s="25" t="str">
        <f>'様式Ⅰ（女子）'!E143</f>
        <v/>
      </c>
      <c r="E45" s="25">
        <v>2</v>
      </c>
      <c r="F45" s="25">
        <f>基本情報登録!$D$8</f>
        <v>0</v>
      </c>
      <c r="G45" s="25" t="str">
        <f>基本情報登録!$D$10</f>
        <v/>
      </c>
      <c r="H45" s="25" t="e">
        <f>'様式Ⅰ（女子）'!G143</f>
        <v>#N/A</v>
      </c>
      <c r="I45" s="25">
        <f>'様式Ⅰ（女子）'!C143</f>
        <v>0</v>
      </c>
      <c r="J45" s="25">
        <f>'様式Ⅰ（女子）'!J143</f>
        <v>0</v>
      </c>
      <c r="K45" s="25" t="str">
        <f>'様式Ⅰ（女子）'!N143</f>
        <v/>
      </c>
      <c r="L45" s="25">
        <f>'様式Ⅰ（女子）'!J144</f>
        <v>0</v>
      </c>
      <c r="M45" s="25" t="str">
        <f>'様式Ⅰ（女子）'!N144</f>
        <v/>
      </c>
      <c r="N45" s="25">
        <f>'様式Ⅰ（女子）'!J145</f>
        <v>0</v>
      </c>
      <c r="O45" s="25" t="str">
        <f>'様式Ⅰ（女子）'!N145</f>
        <v/>
      </c>
    </row>
    <row r="46" spans="1:19">
      <c r="A46" s="21">
        <v>45</v>
      </c>
      <c r="B46" s="25" t="str">
        <f>'様式Ⅰ（女子）'!H146</f>
        <v/>
      </c>
      <c r="C46" s="25" t="str">
        <f>CONCATENATE('様式Ⅰ（女子）'!D146," (",'様式Ⅰ（女子）'!F146,")")</f>
        <v xml:space="preserve"> ()</v>
      </c>
      <c r="D46" s="25" t="str">
        <f>'様式Ⅰ（女子）'!E146</f>
        <v/>
      </c>
      <c r="E46" s="25">
        <v>2</v>
      </c>
      <c r="F46" s="25">
        <f>基本情報登録!$D$8</f>
        <v>0</v>
      </c>
      <c r="G46" s="25" t="str">
        <f>基本情報登録!$D$10</f>
        <v/>
      </c>
      <c r="H46" s="25" t="e">
        <f>'様式Ⅰ（女子）'!G146</f>
        <v>#N/A</v>
      </c>
      <c r="I46" s="25">
        <f>'様式Ⅰ（女子）'!C146</f>
        <v>0</v>
      </c>
      <c r="J46" s="25">
        <f>'様式Ⅰ（女子）'!J146</f>
        <v>0</v>
      </c>
      <c r="K46" s="25" t="str">
        <f>'様式Ⅰ（女子）'!N146</f>
        <v/>
      </c>
      <c r="L46" s="25">
        <f>'様式Ⅰ（女子）'!J147</f>
        <v>0</v>
      </c>
      <c r="M46" s="25" t="str">
        <f>'様式Ⅰ（女子）'!N147</f>
        <v/>
      </c>
      <c r="N46" s="25">
        <f>'様式Ⅰ（女子）'!J148</f>
        <v>0</v>
      </c>
      <c r="O46" s="25" t="str">
        <f>'様式Ⅰ（女子）'!N148</f>
        <v/>
      </c>
    </row>
    <row r="47" spans="1:19">
      <c r="A47" s="21">
        <v>46</v>
      </c>
      <c r="B47" s="25" t="str">
        <f>'様式Ⅰ（女子）'!H149</f>
        <v/>
      </c>
      <c r="C47" s="25" t="str">
        <f>CONCATENATE('様式Ⅰ（女子）'!D149," (",'様式Ⅰ（女子）'!F149,")")</f>
        <v xml:space="preserve"> ()</v>
      </c>
      <c r="D47" s="25" t="str">
        <f>'様式Ⅰ（女子）'!E149</f>
        <v/>
      </c>
      <c r="E47" s="25">
        <v>2</v>
      </c>
      <c r="F47" s="25">
        <f>基本情報登録!$D$8</f>
        <v>0</v>
      </c>
      <c r="G47" s="25" t="str">
        <f>基本情報登録!$D$10</f>
        <v/>
      </c>
      <c r="H47" s="25" t="e">
        <f>'様式Ⅰ（女子）'!G149</f>
        <v>#N/A</v>
      </c>
      <c r="I47" s="25">
        <f>'様式Ⅰ（女子）'!C149</f>
        <v>0</v>
      </c>
      <c r="J47" s="25">
        <f>'様式Ⅰ（女子）'!J149</f>
        <v>0</v>
      </c>
      <c r="K47" s="25" t="str">
        <f>'様式Ⅰ（女子）'!N149</f>
        <v/>
      </c>
      <c r="L47" s="25">
        <f>'様式Ⅰ（女子）'!J150</f>
        <v>0</v>
      </c>
      <c r="M47" s="25" t="str">
        <f>'様式Ⅰ（女子）'!N150</f>
        <v/>
      </c>
      <c r="N47" s="25">
        <f>'様式Ⅰ（女子）'!J151</f>
        <v>0</v>
      </c>
      <c r="O47" s="25" t="str">
        <f>'様式Ⅰ（女子）'!N151</f>
        <v/>
      </c>
    </row>
    <row r="48" spans="1:19">
      <c r="A48" s="21">
        <v>47</v>
      </c>
      <c r="B48" s="25" t="str">
        <f>'様式Ⅰ（女子）'!H152</f>
        <v/>
      </c>
      <c r="C48" s="25" t="str">
        <f>CONCATENATE('様式Ⅰ（女子）'!D152," (",'様式Ⅰ（女子）'!F152,")")</f>
        <v xml:space="preserve"> ()</v>
      </c>
      <c r="D48" s="25" t="str">
        <f>'様式Ⅰ（女子）'!E152</f>
        <v/>
      </c>
      <c r="E48" s="25">
        <v>2</v>
      </c>
      <c r="F48" s="25">
        <f>基本情報登録!$D$8</f>
        <v>0</v>
      </c>
      <c r="G48" s="25" t="str">
        <f>基本情報登録!$D$10</f>
        <v/>
      </c>
      <c r="H48" s="25" t="e">
        <f>'様式Ⅰ（女子）'!G152</f>
        <v>#N/A</v>
      </c>
      <c r="I48" s="25">
        <f>'様式Ⅰ（女子）'!C152</f>
        <v>0</v>
      </c>
      <c r="J48" s="25">
        <f>'様式Ⅰ（女子）'!J152</f>
        <v>0</v>
      </c>
      <c r="K48" s="25" t="str">
        <f>'様式Ⅰ（女子）'!N152</f>
        <v/>
      </c>
      <c r="L48" s="25">
        <f>'様式Ⅰ（女子）'!J153</f>
        <v>0</v>
      </c>
      <c r="M48" s="25" t="str">
        <f>'様式Ⅰ（女子）'!N153</f>
        <v/>
      </c>
      <c r="N48" s="25">
        <f>'様式Ⅰ（女子）'!J154</f>
        <v>0</v>
      </c>
      <c r="O48" s="25" t="str">
        <f>'様式Ⅰ（女子）'!N154</f>
        <v/>
      </c>
      <c r="S48" s="25"/>
    </row>
    <row r="49" spans="1:19">
      <c r="A49" s="21">
        <v>48</v>
      </c>
      <c r="B49" s="25" t="str">
        <f>'様式Ⅰ（女子）'!H155</f>
        <v/>
      </c>
      <c r="C49" s="25" t="str">
        <f>CONCATENATE('様式Ⅰ（女子）'!D155," (",'様式Ⅰ（女子）'!F155,")")</f>
        <v xml:space="preserve"> ()</v>
      </c>
      <c r="D49" s="25" t="str">
        <f>'様式Ⅰ（女子）'!E155</f>
        <v/>
      </c>
      <c r="E49" s="25">
        <v>2</v>
      </c>
      <c r="F49" s="25">
        <f>基本情報登録!$D$8</f>
        <v>0</v>
      </c>
      <c r="G49" s="25" t="str">
        <f>基本情報登録!$D$10</f>
        <v/>
      </c>
      <c r="H49" s="25" t="e">
        <f>'様式Ⅰ（女子）'!G155</f>
        <v>#N/A</v>
      </c>
      <c r="I49" s="25">
        <f>'様式Ⅰ（女子）'!C155</f>
        <v>0</v>
      </c>
      <c r="J49" s="25">
        <f>'様式Ⅰ（女子）'!J155</f>
        <v>0</v>
      </c>
      <c r="K49" s="25" t="str">
        <f>'様式Ⅰ（女子）'!N155</f>
        <v/>
      </c>
      <c r="L49" s="25">
        <f>'様式Ⅰ（女子）'!J156</f>
        <v>0</v>
      </c>
      <c r="M49" s="25" t="str">
        <f>'様式Ⅰ（女子）'!N156</f>
        <v/>
      </c>
      <c r="N49" s="25">
        <f>'様式Ⅰ（女子）'!J157</f>
        <v>0</v>
      </c>
      <c r="O49" s="25" t="str">
        <f>'様式Ⅰ（女子）'!N157</f>
        <v/>
      </c>
      <c r="S49" s="25"/>
    </row>
    <row r="50" spans="1:19">
      <c r="A50" s="21">
        <v>49</v>
      </c>
      <c r="B50" s="25" t="str">
        <f>'様式Ⅰ（女子）'!H158</f>
        <v/>
      </c>
      <c r="C50" s="25" t="str">
        <f>CONCATENATE('様式Ⅰ（女子）'!D158," (",'様式Ⅰ（女子）'!F158,")")</f>
        <v xml:space="preserve"> ()</v>
      </c>
      <c r="D50" s="25" t="str">
        <f>'様式Ⅰ（女子）'!E158</f>
        <v/>
      </c>
      <c r="E50" s="25">
        <v>2</v>
      </c>
      <c r="F50" s="25">
        <f>基本情報登録!$D$8</f>
        <v>0</v>
      </c>
      <c r="G50" s="25" t="str">
        <f>基本情報登録!$D$10</f>
        <v/>
      </c>
      <c r="H50" s="25" t="e">
        <f>'様式Ⅰ（女子）'!G158</f>
        <v>#N/A</v>
      </c>
      <c r="I50" s="25">
        <f>'様式Ⅰ（女子）'!C158</f>
        <v>0</v>
      </c>
      <c r="J50" s="25">
        <f>'様式Ⅰ（女子）'!J158</f>
        <v>0</v>
      </c>
      <c r="K50" s="25" t="str">
        <f>'様式Ⅰ（女子）'!N158</f>
        <v/>
      </c>
      <c r="L50" s="25">
        <f>'様式Ⅰ（女子）'!J159</f>
        <v>0</v>
      </c>
      <c r="M50" s="25" t="str">
        <f>'様式Ⅰ（女子）'!N159</f>
        <v/>
      </c>
      <c r="N50" s="25">
        <f>'様式Ⅰ（女子）'!J160</f>
        <v>0</v>
      </c>
      <c r="O50" s="25" t="str">
        <f>'様式Ⅰ（女子）'!N160</f>
        <v/>
      </c>
      <c r="S50" s="25"/>
    </row>
    <row r="51" spans="1:19">
      <c r="A51" s="21">
        <v>50</v>
      </c>
      <c r="B51" s="25" t="str">
        <f>'様式Ⅰ（女子）'!H161</f>
        <v/>
      </c>
      <c r="C51" s="25" t="str">
        <f>CONCATENATE('様式Ⅰ（女子）'!D161," (",'様式Ⅰ（女子）'!F161,")")</f>
        <v xml:space="preserve"> ()</v>
      </c>
      <c r="D51" s="25" t="str">
        <f>'様式Ⅰ（女子）'!E161</f>
        <v/>
      </c>
      <c r="E51" s="25">
        <v>2</v>
      </c>
      <c r="F51" s="25">
        <f>基本情報登録!$D$8</f>
        <v>0</v>
      </c>
      <c r="G51" s="25" t="str">
        <f>基本情報登録!$D$10</f>
        <v/>
      </c>
      <c r="H51" s="25" t="e">
        <f>'様式Ⅰ（女子）'!G161</f>
        <v>#N/A</v>
      </c>
      <c r="I51" s="25">
        <f>'様式Ⅰ（女子）'!C161</f>
        <v>0</v>
      </c>
      <c r="J51" s="25">
        <f>'様式Ⅰ（女子）'!J161</f>
        <v>0</v>
      </c>
      <c r="K51" s="25" t="str">
        <f>'様式Ⅰ（女子）'!N161</f>
        <v/>
      </c>
      <c r="L51" s="25">
        <f>'様式Ⅰ（女子）'!J162</f>
        <v>0</v>
      </c>
      <c r="M51" s="25" t="str">
        <f>'様式Ⅰ（女子）'!N162</f>
        <v/>
      </c>
      <c r="N51" s="25">
        <f>'様式Ⅰ（女子）'!J163</f>
        <v>0</v>
      </c>
      <c r="O51" s="25" t="str">
        <f>'様式Ⅰ（女子）'!N163</f>
        <v/>
      </c>
      <c r="S51" s="25"/>
    </row>
    <row r="52" spans="1:19">
      <c r="A52" s="21">
        <v>51</v>
      </c>
      <c r="B52" s="25" t="str">
        <f>'様式Ⅰ（女子）'!H164</f>
        <v/>
      </c>
      <c r="C52" s="25" t="str">
        <f>CONCATENATE('様式Ⅰ（女子）'!D164," (",'様式Ⅰ（女子）'!F164,")")</f>
        <v xml:space="preserve"> ()</v>
      </c>
      <c r="D52" s="25" t="str">
        <f>'様式Ⅰ（女子）'!E164</f>
        <v/>
      </c>
      <c r="E52" s="25">
        <v>2</v>
      </c>
      <c r="F52" s="25">
        <f>基本情報登録!$D$8</f>
        <v>0</v>
      </c>
      <c r="G52" s="25" t="str">
        <f>基本情報登録!$D$10</f>
        <v/>
      </c>
      <c r="H52" s="25" t="e">
        <f>'様式Ⅰ（女子）'!G164</f>
        <v>#N/A</v>
      </c>
      <c r="I52" s="25">
        <f>'様式Ⅰ（女子）'!C164</f>
        <v>0</v>
      </c>
      <c r="J52" s="25">
        <f>'様式Ⅰ（女子）'!J164</f>
        <v>0</v>
      </c>
      <c r="K52" s="25" t="str">
        <f>'様式Ⅰ（女子）'!N164</f>
        <v/>
      </c>
      <c r="L52" s="25">
        <f>'様式Ⅰ（女子）'!J165</f>
        <v>0</v>
      </c>
      <c r="M52" s="25" t="str">
        <f>'様式Ⅰ（女子）'!N165</f>
        <v/>
      </c>
      <c r="N52" s="25">
        <f>'様式Ⅰ（女子）'!J166</f>
        <v>0</v>
      </c>
      <c r="O52" s="25" t="str">
        <f>'様式Ⅰ（女子）'!N166</f>
        <v/>
      </c>
    </row>
    <row r="53" spans="1:19">
      <c r="A53" s="21">
        <v>52</v>
      </c>
      <c r="B53" s="25" t="str">
        <f>'様式Ⅰ（女子）'!H167</f>
        <v/>
      </c>
      <c r="C53" s="25" t="str">
        <f>CONCATENATE('様式Ⅰ（女子）'!D167," (",'様式Ⅰ（女子）'!F167,")")</f>
        <v xml:space="preserve"> ()</v>
      </c>
      <c r="D53" s="25" t="str">
        <f>'様式Ⅰ（女子）'!E167</f>
        <v/>
      </c>
      <c r="E53" s="25">
        <v>2</v>
      </c>
      <c r="F53" s="25">
        <f>基本情報登録!$D$8</f>
        <v>0</v>
      </c>
      <c r="G53" s="25" t="str">
        <f>基本情報登録!$D$10</f>
        <v/>
      </c>
      <c r="H53" s="25" t="e">
        <f>'様式Ⅰ（女子）'!G167</f>
        <v>#N/A</v>
      </c>
      <c r="I53" s="25">
        <f>'様式Ⅰ（女子）'!C167</f>
        <v>0</v>
      </c>
      <c r="J53" s="25">
        <f>'様式Ⅰ（女子）'!J167</f>
        <v>0</v>
      </c>
      <c r="K53" s="25" t="str">
        <f>'様式Ⅰ（女子）'!N167</f>
        <v/>
      </c>
      <c r="L53" s="25">
        <f>'様式Ⅰ（女子）'!J168</f>
        <v>0</v>
      </c>
      <c r="M53" s="25" t="str">
        <f>'様式Ⅰ（女子）'!N168</f>
        <v/>
      </c>
      <c r="N53" s="25">
        <f>'様式Ⅰ（女子）'!J169</f>
        <v>0</v>
      </c>
      <c r="O53" s="25" t="str">
        <f>'様式Ⅰ（女子）'!N169</f>
        <v/>
      </c>
    </row>
    <row r="54" spans="1:19">
      <c r="A54" s="21">
        <v>53</v>
      </c>
      <c r="B54" s="25" t="str">
        <f>'様式Ⅰ（女子）'!H170</f>
        <v/>
      </c>
      <c r="C54" s="25" t="str">
        <f>CONCATENATE('様式Ⅰ（女子）'!D170," (",'様式Ⅰ（女子）'!F170,")")</f>
        <v xml:space="preserve"> ()</v>
      </c>
      <c r="D54" s="25" t="str">
        <f>'様式Ⅰ（女子）'!E170</f>
        <v/>
      </c>
      <c r="E54" s="25">
        <v>2</v>
      </c>
      <c r="F54" s="25">
        <f>基本情報登録!$D$8</f>
        <v>0</v>
      </c>
      <c r="G54" s="25" t="str">
        <f>基本情報登録!$D$10</f>
        <v/>
      </c>
      <c r="H54" s="25" t="e">
        <f>'様式Ⅰ（女子）'!G170</f>
        <v>#N/A</v>
      </c>
      <c r="I54" s="25">
        <f>'様式Ⅰ（女子）'!C170</f>
        <v>0</v>
      </c>
      <c r="J54" s="25">
        <f>'様式Ⅰ（女子）'!J170</f>
        <v>0</v>
      </c>
      <c r="K54" s="25" t="str">
        <f>'様式Ⅰ（女子）'!N170</f>
        <v/>
      </c>
      <c r="L54" s="25">
        <f>'様式Ⅰ（女子）'!J171</f>
        <v>0</v>
      </c>
      <c r="M54" s="25" t="str">
        <f>'様式Ⅰ（女子）'!N171</f>
        <v/>
      </c>
      <c r="N54" s="25">
        <f>'様式Ⅰ（女子）'!J172</f>
        <v>0</v>
      </c>
      <c r="O54" s="25" t="str">
        <f>'様式Ⅰ（女子）'!N172</f>
        <v/>
      </c>
      <c r="S54" s="25"/>
    </row>
    <row r="55" spans="1:19">
      <c r="A55" s="21">
        <v>54</v>
      </c>
      <c r="B55" s="25" t="str">
        <f>'様式Ⅰ（女子）'!H173</f>
        <v/>
      </c>
      <c r="C55" s="25" t="str">
        <f>CONCATENATE('様式Ⅰ（女子）'!D173," (",'様式Ⅰ（女子）'!F173,")")</f>
        <v xml:space="preserve"> ()</v>
      </c>
      <c r="D55" s="25" t="str">
        <f>'様式Ⅰ（女子）'!E173</f>
        <v/>
      </c>
      <c r="E55" s="25">
        <v>2</v>
      </c>
      <c r="F55" s="25">
        <f>基本情報登録!$D$8</f>
        <v>0</v>
      </c>
      <c r="G55" s="25" t="str">
        <f>基本情報登録!$D$10</f>
        <v/>
      </c>
      <c r="H55" s="25" t="e">
        <f>'様式Ⅰ（女子）'!G173</f>
        <v>#N/A</v>
      </c>
      <c r="I55" s="25">
        <f>'様式Ⅰ（女子）'!C173</f>
        <v>0</v>
      </c>
      <c r="J55" s="25">
        <f>'様式Ⅰ（女子）'!J173</f>
        <v>0</v>
      </c>
      <c r="K55" s="25" t="str">
        <f>'様式Ⅰ（女子）'!N173</f>
        <v/>
      </c>
      <c r="L55" s="25">
        <f>'様式Ⅰ（女子）'!J174</f>
        <v>0</v>
      </c>
      <c r="M55" s="25" t="str">
        <f>'様式Ⅰ（女子）'!N174</f>
        <v/>
      </c>
      <c r="N55" s="25">
        <f>'様式Ⅰ（女子）'!J175</f>
        <v>0</v>
      </c>
      <c r="O55" s="25" t="str">
        <f>'様式Ⅰ（女子）'!N175</f>
        <v/>
      </c>
    </row>
    <row r="56" spans="1:19">
      <c r="A56" s="21">
        <v>55</v>
      </c>
      <c r="B56" s="25" t="str">
        <f>'様式Ⅰ（女子）'!H176</f>
        <v/>
      </c>
      <c r="C56" s="25" t="str">
        <f>CONCATENATE('様式Ⅰ（女子）'!D176," (",'様式Ⅰ（女子）'!F176,")")</f>
        <v xml:space="preserve"> ()</v>
      </c>
      <c r="D56" s="25" t="str">
        <f>'様式Ⅰ（女子）'!E176</f>
        <v/>
      </c>
      <c r="E56" s="25">
        <v>2</v>
      </c>
      <c r="F56" s="25">
        <f>基本情報登録!$D$8</f>
        <v>0</v>
      </c>
      <c r="G56" s="25" t="str">
        <f>基本情報登録!$D$10</f>
        <v/>
      </c>
      <c r="H56" s="25" t="e">
        <f>'様式Ⅰ（女子）'!G176</f>
        <v>#N/A</v>
      </c>
      <c r="I56" s="25">
        <f>'様式Ⅰ（女子）'!C176</f>
        <v>0</v>
      </c>
      <c r="J56" s="25">
        <f>'様式Ⅰ（女子）'!J176</f>
        <v>0</v>
      </c>
      <c r="K56" s="25" t="str">
        <f>'様式Ⅰ（女子）'!N176</f>
        <v/>
      </c>
      <c r="L56" s="25">
        <f>'様式Ⅰ（女子）'!J177</f>
        <v>0</v>
      </c>
      <c r="M56" s="25" t="str">
        <f>'様式Ⅰ（女子）'!N177</f>
        <v/>
      </c>
      <c r="N56" s="25">
        <f>'様式Ⅰ（女子）'!J178</f>
        <v>0</v>
      </c>
      <c r="O56" s="25" t="str">
        <f>'様式Ⅰ（女子）'!N178</f>
        <v/>
      </c>
    </row>
    <row r="57" spans="1:19">
      <c r="A57" s="21">
        <v>56</v>
      </c>
      <c r="B57" s="25" t="str">
        <f>'様式Ⅰ（女子）'!H179</f>
        <v/>
      </c>
      <c r="C57" s="25" t="str">
        <f>CONCATENATE('様式Ⅰ（女子）'!D179," (",'様式Ⅰ（女子）'!F179,")")</f>
        <v xml:space="preserve"> ()</v>
      </c>
      <c r="D57" s="25" t="str">
        <f>'様式Ⅰ（女子）'!E179</f>
        <v/>
      </c>
      <c r="E57" s="25">
        <v>2</v>
      </c>
      <c r="F57" s="25">
        <f>基本情報登録!$D$8</f>
        <v>0</v>
      </c>
      <c r="G57" s="25" t="str">
        <f>基本情報登録!$D$10</f>
        <v/>
      </c>
      <c r="H57" s="25" t="e">
        <f>'様式Ⅰ（女子）'!G179</f>
        <v>#N/A</v>
      </c>
      <c r="I57" s="25">
        <f>'様式Ⅰ（女子）'!C179</f>
        <v>0</v>
      </c>
      <c r="J57" s="25">
        <f>'様式Ⅰ（女子）'!J179</f>
        <v>0</v>
      </c>
      <c r="K57" s="25" t="str">
        <f>'様式Ⅰ（女子）'!N179</f>
        <v/>
      </c>
      <c r="L57" s="25">
        <f>'様式Ⅰ（女子）'!J180</f>
        <v>0</v>
      </c>
      <c r="M57" s="25" t="str">
        <f>'様式Ⅰ（女子）'!N180</f>
        <v/>
      </c>
      <c r="N57" s="25">
        <f>'様式Ⅰ（女子）'!J181</f>
        <v>0</v>
      </c>
      <c r="O57" s="25" t="str">
        <f>'様式Ⅰ（女子）'!N181</f>
        <v/>
      </c>
      <c r="S57" s="25"/>
    </row>
    <row r="58" spans="1:19">
      <c r="A58" s="21">
        <v>57</v>
      </c>
      <c r="B58" s="25" t="str">
        <f>'様式Ⅰ（女子）'!H182</f>
        <v/>
      </c>
      <c r="C58" s="25" t="str">
        <f>CONCATENATE('様式Ⅰ（女子）'!D182," (",'様式Ⅰ（女子）'!F182,")")</f>
        <v xml:space="preserve"> ()</v>
      </c>
      <c r="D58" s="25" t="str">
        <f>'様式Ⅰ（女子）'!E182</f>
        <v/>
      </c>
      <c r="E58" s="25">
        <v>2</v>
      </c>
      <c r="F58" s="25">
        <f>基本情報登録!$D$8</f>
        <v>0</v>
      </c>
      <c r="G58" s="25" t="str">
        <f>基本情報登録!$D$10</f>
        <v/>
      </c>
      <c r="H58" s="25" t="e">
        <f>'様式Ⅰ（女子）'!G182</f>
        <v>#N/A</v>
      </c>
      <c r="I58" s="25">
        <f>'様式Ⅰ（女子）'!C182</f>
        <v>0</v>
      </c>
      <c r="J58" s="25">
        <f>'様式Ⅰ（女子）'!J182</f>
        <v>0</v>
      </c>
      <c r="K58" s="25" t="str">
        <f>'様式Ⅰ（女子）'!N182</f>
        <v/>
      </c>
      <c r="L58" s="25">
        <f>'様式Ⅰ（女子）'!J183</f>
        <v>0</v>
      </c>
      <c r="M58" s="25" t="str">
        <f>'様式Ⅰ（女子）'!N183</f>
        <v/>
      </c>
      <c r="N58" s="25">
        <f>'様式Ⅰ（女子）'!J184</f>
        <v>0</v>
      </c>
      <c r="O58" s="25" t="str">
        <f>'様式Ⅰ（女子）'!N184</f>
        <v/>
      </c>
    </row>
    <row r="59" spans="1:19">
      <c r="A59" s="21">
        <v>58</v>
      </c>
      <c r="B59" s="25" t="str">
        <f>'様式Ⅰ（女子）'!H185</f>
        <v/>
      </c>
      <c r="C59" s="25" t="str">
        <f>CONCATENATE('様式Ⅰ（女子）'!D185," (",'様式Ⅰ（女子）'!F185,")")</f>
        <v xml:space="preserve"> ()</v>
      </c>
      <c r="D59" s="25" t="str">
        <f>'様式Ⅰ（女子）'!E185</f>
        <v/>
      </c>
      <c r="E59" s="25">
        <v>2</v>
      </c>
      <c r="F59" s="25">
        <f>基本情報登録!$D$8</f>
        <v>0</v>
      </c>
      <c r="G59" s="25" t="str">
        <f>基本情報登録!$D$10</f>
        <v/>
      </c>
      <c r="H59" s="25" t="e">
        <f>'様式Ⅰ（女子）'!G185</f>
        <v>#N/A</v>
      </c>
      <c r="I59" s="25">
        <f>'様式Ⅰ（女子）'!C185</f>
        <v>0</v>
      </c>
      <c r="J59" s="25">
        <f>'様式Ⅰ（女子）'!J185</f>
        <v>0</v>
      </c>
      <c r="K59" s="25" t="str">
        <f>'様式Ⅰ（女子）'!N185</f>
        <v/>
      </c>
      <c r="L59" s="25">
        <f>'様式Ⅰ（女子）'!J186</f>
        <v>0</v>
      </c>
      <c r="M59" s="25" t="str">
        <f>'様式Ⅰ（女子）'!N186</f>
        <v/>
      </c>
      <c r="N59" s="25">
        <f>'様式Ⅰ（女子）'!J187</f>
        <v>0</v>
      </c>
      <c r="O59" s="25" t="str">
        <f>'様式Ⅰ（女子）'!N187</f>
        <v/>
      </c>
    </row>
    <row r="60" spans="1:19">
      <c r="A60" s="21">
        <v>59</v>
      </c>
      <c r="B60" s="25" t="str">
        <f>'様式Ⅰ（女子）'!H188</f>
        <v/>
      </c>
      <c r="C60" s="25" t="str">
        <f>CONCATENATE('様式Ⅰ（女子）'!D188," (",'様式Ⅰ（女子）'!F188,")")</f>
        <v xml:space="preserve"> ()</v>
      </c>
      <c r="D60" s="25" t="str">
        <f>'様式Ⅰ（女子）'!E188</f>
        <v/>
      </c>
      <c r="E60" s="25">
        <v>2</v>
      </c>
      <c r="F60" s="25">
        <f>基本情報登録!$D$8</f>
        <v>0</v>
      </c>
      <c r="G60" s="25" t="str">
        <f>基本情報登録!$D$10</f>
        <v/>
      </c>
      <c r="H60" s="25" t="e">
        <f>'様式Ⅰ（女子）'!G188</f>
        <v>#N/A</v>
      </c>
      <c r="I60" s="25">
        <f>'様式Ⅰ（女子）'!C188</f>
        <v>0</v>
      </c>
      <c r="J60" s="25">
        <f>'様式Ⅰ（女子）'!J188</f>
        <v>0</v>
      </c>
      <c r="K60" s="25" t="str">
        <f>'様式Ⅰ（女子）'!N188</f>
        <v/>
      </c>
      <c r="L60" s="25">
        <f>'様式Ⅰ（女子）'!J189</f>
        <v>0</v>
      </c>
      <c r="M60" s="25" t="str">
        <f>'様式Ⅰ（女子）'!N189</f>
        <v/>
      </c>
      <c r="N60" s="25">
        <f>'様式Ⅰ（女子）'!J190</f>
        <v>0</v>
      </c>
      <c r="O60" s="25" t="str">
        <f>'様式Ⅰ（女子）'!N190</f>
        <v/>
      </c>
      <c r="S60" s="25"/>
    </row>
    <row r="61" spans="1:19">
      <c r="A61" s="21">
        <v>60</v>
      </c>
      <c r="B61" s="25" t="str">
        <f>'様式Ⅰ（女子）'!H191</f>
        <v/>
      </c>
      <c r="C61" s="25" t="str">
        <f>CONCATENATE('様式Ⅰ（女子）'!D191," (",'様式Ⅰ（女子）'!F191,")")</f>
        <v xml:space="preserve"> ()</v>
      </c>
      <c r="D61" s="25" t="str">
        <f>'様式Ⅰ（女子）'!E191</f>
        <v/>
      </c>
      <c r="E61" s="25">
        <v>2</v>
      </c>
      <c r="F61" s="25">
        <f>基本情報登録!$D$8</f>
        <v>0</v>
      </c>
      <c r="G61" s="25" t="str">
        <f>基本情報登録!$D$10</f>
        <v/>
      </c>
      <c r="H61" s="25" t="e">
        <f>'様式Ⅰ（女子）'!G191</f>
        <v>#N/A</v>
      </c>
      <c r="I61" s="25">
        <f>'様式Ⅰ（女子）'!C191</f>
        <v>0</v>
      </c>
      <c r="J61" s="25">
        <f>'様式Ⅰ（女子）'!J191</f>
        <v>0</v>
      </c>
      <c r="K61" s="25" t="str">
        <f>'様式Ⅰ（女子）'!N191</f>
        <v/>
      </c>
      <c r="L61" s="25">
        <f>'様式Ⅰ（女子）'!J192</f>
        <v>0</v>
      </c>
      <c r="M61" s="25" t="str">
        <f>'様式Ⅰ（女子）'!N192</f>
        <v/>
      </c>
      <c r="N61" s="25">
        <f>'様式Ⅰ（女子）'!J193</f>
        <v>0</v>
      </c>
      <c r="O61" s="25" t="str">
        <f>'様式Ⅰ（女子）'!N193</f>
        <v/>
      </c>
    </row>
    <row r="62" spans="1:19">
      <c r="A62" s="21">
        <v>61</v>
      </c>
      <c r="B62" s="25" t="str">
        <f>'様式Ⅰ（女子）'!H194</f>
        <v/>
      </c>
      <c r="C62" s="25" t="str">
        <f>CONCATENATE('様式Ⅰ（女子）'!D194," (",'様式Ⅰ（女子）'!F194,")")</f>
        <v xml:space="preserve"> ()</v>
      </c>
      <c r="D62" s="25" t="str">
        <f>'様式Ⅰ（女子）'!E194</f>
        <v/>
      </c>
      <c r="E62" s="25">
        <v>2</v>
      </c>
      <c r="F62" s="25">
        <f>基本情報登録!$D$8</f>
        <v>0</v>
      </c>
      <c r="G62" s="25" t="str">
        <f>基本情報登録!$D$10</f>
        <v/>
      </c>
      <c r="H62" s="25" t="e">
        <f>'様式Ⅰ（女子）'!G194</f>
        <v>#N/A</v>
      </c>
      <c r="I62" s="25">
        <f>'様式Ⅰ（女子）'!C194</f>
        <v>0</v>
      </c>
      <c r="J62" s="25">
        <f>'様式Ⅰ（女子）'!J194</f>
        <v>0</v>
      </c>
      <c r="K62" s="25" t="str">
        <f>'様式Ⅰ（女子）'!N194</f>
        <v/>
      </c>
      <c r="L62" s="25">
        <f>'様式Ⅰ（女子）'!J195</f>
        <v>0</v>
      </c>
      <c r="M62" s="25" t="str">
        <f>'様式Ⅰ（女子）'!N195</f>
        <v/>
      </c>
      <c r="N62" s="25">
        <f>'様式Ⅰ（女子）'!J196</f>
        <v>0</v>
      </c>
      <c r="O62" s="25" t="str">
        <f>'様式Ⅰ（女子）'!N196</f>
        <v/>
      </c>
    </row>
    <row r="63" spans="1:19">
      <c r="A63" s="21">
        <v>62</v>
      </c>
      <c r="B63" s="25" t="str">
        <f>'様式Ⅰ（女子）'!H197</f>
        <v/>
      </c>
      <c r="C63" s="25" t="str">
        <f>CONCATENATE('様式Ⅰ（女子）'!D197," (",'様式Ⅰ（女子）'!F197,")")</f>
        <v xml:space="preserve"> ()</v>
      </c>
      <c r="D63" s="25" t="str">
        <f>'様式Ⅰ（女子）'!E197</f>
        <v/>
      </c>
      <c r="E63" s="25">
        <v>2</v>
      </c>
      <c r="F63" s="25">
        <f>基本情報登録!$D$8</f>
        <v>0</v>
      </c>
      <c r="G63" s="25" t="str">
        <f>基本情報登録!$D$10</f>
        <v/>
      </c>
      <c r="H63" s="25" t="e">
        <f>'様式Ⅰ（女子）'!G197</f>
        <v>#N/A</v>
      </c>
      <c r="I63" s="25">
        <f>'様式Ⅰ（女子）'!C197</f>
        <v>0</v>
      </c>
      <c r="J63" s="25">
        <f>'様式Ⅰ（女子）'!J197</f>
        <v>0</v>
      </c>
      <c r="K63" s="25" t="str">
        <f>'様式Ⅰ（女子）'!N197</f>
        <v/>
      </c>
      <c r="L63" s="25">
        <f>'様式Ⅰ（女子）'!J198</f>
        <v>0</v>
      </c>
      <c r="M63" s="25" t="str">
        <f>'様式Ⅰ（女子）'!N198</f>
        <v/>
      </c>
      <c r="N63" s="25">
        <f>'様式Ⅰ（女子）'!J199</f>
        <v>0</v>
      </c>
      <c r="O63" s="25" t="str">
        <f>'様式Ⅰ（女子）'!N199</f>
        <v/>
      </c>
      <c r="S63" s="25"/>
    </row>
    <row r="64" spans="1:19">
      <c r="A64" s="21">
        <v>63</v>
      </c>
      <c r="B64" s="25" t="str">
        <f>'様式Ⅰ（女子）'!H200</f>
        <v/>
      </c>
      <c r="C64" s="25" t="str">
        <f>CONCATENATE('様式Ⅰ（女子）'!D200," (",'様式Ⅰ（女子）'!F200,")")</f>
        <v xml:space="preserve"> ()</v>
      </c>
      <c r="D64" s="25" t="str">
        <f>'様式Ⅰ（女子）'!E200</f>
        <v/>
      </c>
      <c r="E64" s="25">
        <v>2</v>
      </c>
      <c r="F64" s="25">
        <f>基本情報登録!$D$8</f>
        <v>0</v>
      </c>
      <c r="G64" s="25" t="str">
        <f>基本情報登録!$D$10</f>
        <v/>
      </c>
      <c r="H64" s="25" t="e">
        <f>'様式Ⅰ（女子）'!G200</f>
        <v>#N/A</v>
      </c>
      <c r="I64" s="25">
        <f>'様式Ⅰ（女子）'!C200</f>
        <v>0</v>
      </c>
      <c r="J64" s="25">
        <f>'様式Ⅰ（女子）'!J200</f>
        <v>0</v>
      </c>
      <c r="K64" s="25" t="str">
        <f>'様式Ⅰ（女子）'!N200</f>
        <v/>
      </c>
      <c r="L64" s="25">
        <f>'様式Ⅰ（女子）'!J201</f>
        <v>0</v>
      </c>
      <c r="M64" s="25" t="str">
        <f>'様式Ⅰ（女子）'!N201</f>
        <v/>
      </c>
      <c r="N64" s="25">
        <f>'様式Ⅰ（女子）'!J202</f>
        <v>0</v>
      </c>
      <c r="O64" s="25" t="str">
        <f>'様式Ⅰ（女子）'!N202</f>
        <v/>
      </c>
    </row>
    <row r="65" spans="1:19">
      <c r="A65" s="21">
        <v>64</v>
      </c>
      <c r="B65" s="25" t="str">
        <f>'様式Ⅰ（女子）'!H203</f>
        <v/>
      </c>
      <c r="C65" s="25" t="str">
        <f>CONCATENATE('様式Ⅰ（女子）'!D203," (",'様式Ⅰ（女子）'!F203,")")</f>
        <v xml:space="preserve"> ()</v>
      </c>
      <c r="D65" s="25" t="str">
        <f>'様式Ⅰ（女子）'!E203</f>
        <v/>
      </c>
      <c r="E65" s="25">
        <v>2</v>
      </c>
      <c r="F65" s="25">
        <f>基本情報登録!$D$8</f>
        <v>0</v>
      </c>
      <c r="G65" s="25" t="str">
        <f>基本情報登録!$D$10</f>
        <v/>
      </c>
      <c r="H65" s="25" t="e">
        <f>'様式Ⅰ（女子）'!G203</f>
        <v>#N/A</v>
      </c>
      <c r="I65" s="25">
        <f>'様式Ⅰ（女子）'!C203</f>
        <v>0</v>
      </c>
      <c r="J65" s="25">
        <f>'様式Ⅰ（女子）'!J203</f>
        <v>0</v>
      </c>
      <c r="K65" s="25" t="str">
        <f>'様式Ⅰ（女子）'!N203</f>
        <v/>
      </c>
      <c r="L65" s="25">
        <f>'様式Ⅰ（女子）'!J204</f>
        <v>0</v>
      </c>
      <c r="M65" s="25" t="str">
        <f>'様式Ⅰ（女子）'!N204</f>
        <v/>
      </c>
      <c r="N65" s="25">
        <f>'様式Ⅰ（女子）'!J205</f>
        <v>0</v>
      </c>
      <c r="O65" s="25" t="str">
        <f>'様式Ⅰ（女子）'!N205</f>
        <v/>
      </c>
    </row>
    <row r="66" spans="1:19">
      <c r="A66" s="21">
        <v>65</v>
      </c>
      <c r="B66" s="25" t="str">
        <f>'様式Ⅰ（女子）'!H206</f>
        <v/>
      </c>
      <c r="C66" s="25" t="str">
        <f>CONCATENATE('様式Ⅰ（女子）'!D206," (",'様式Ⅰ（女子）'!F206,")")</f>
        <v xml:space="preserve"> ()</v>
      </c>
      <c r="D66" s="25" t="str">
        <f>'様式Ⅰ（女子）'!E206</f>
        <v/>
      </c>
      <c r="E66" s="25">
        <v>2</v>
      </c>
      <c r="F66" s="25">
        <f>基本情報登録!$D$8</f>
        <v>0</v>
      </c>
      <c r="G66" s="25" t="str">
        <f>基本情報登録!$D$10</f>
        <v/>
      </c>
      <c r="H66" s="25" t="e">
        <f>'様式Ⅰ（女子）'!G206</f>
        <v>#N/A</v>
      </c>
      <c r="I66" s="25">
        <f>'様式Ⅰ（女子）'!C206</f>
        <v>0</v>
      </c>
      <c r="J66" s="25">
        <f>'様式Ⅰ（女子）'!J206</f>
        <v>0</v>
      </c>
      <c r="K66" s="25" t="str">
        <f>'様式Ⅰ（女子）'!N206</f>
        <v/>
      </c>
      <c r="L66" s="25">
        <f>'様式Ⅰ（女子）'!J207</f>
        <v>0</v>
      </c>
      <c r="M66" s="25" t="str">
        <f>'様式Ⅰ（女子）'!N207</f>
        <v/>
      </c>
      <c r="N66" s="25">
        <f>'様式Ⅰ（女子）'!J208</f>
        <v>0</v>
      </c>
      <c r="O66" s="25" t="str">
        <f>'様式Ⅰ（女子）'!N208</f>
        <v/>
      </c>
      <c r="S66" s="25"/>
    </row>
    <row r="67" spans="1:19">
      <c r="A67" s="21">
        <v>66</v>
      </c>
      <c r="B67" s="25" t="str">
        <f>'様式Ⅰ（女子）'!H209</f>
        <v/>
      </c>
      <c r="C67" s="25" t="str">
        <f>CONCATENATE('様式Ⅰ（女子）'!D209," (",'様式Ⅰ（女子）'!F209,")")</f>
        <v xml:space="preserve"> ()</v>
      </c>
      <c r="D67" s="25" t="str">
        <f>'様式Ⅰ（女子）'!E209</f>
        <v/>
      </c>
      <c r="E67" s="25">
        <v>2</v>
      </c>
      <c r="F67" s="25">
        <f>基本情報登録!$D$8</f>
        <v>0</v>
      </c>
      <c r="G67" s="25" t="str">
        <f>基本情報登録!$D$10</f>
        <v/>
      </c>
      <c r="H67" s="25" t="e">
        <f>'様式Ⅰ（女子）'!G209</f>
        <v>#N/A</v>
      </c>
      <c r="I67" s="25">
        <f>'様式Ⅰ（女子）'!C209</f>
        <v>0</v>
      </c>
      <c r="J67" s="25">
        <f>'様式Ⅰ（女子）'!J209</f>
        <v>0</v>
      </c>
      <c r="K67" s="25" t="str">
        <f>'様式Ⅰ（女子）'!N209</f>
        <v/>
      </c>
      <c r="L67" s="25">
        <f>'様式Ⅰ（女子）'!J210</f>
        <v>0</v>
      </c>
      <c r="M67" s="25" t="str">
        <f>'様式Ⅰ（女子）'!N210</f>
        <v/>
      </c>
      <c r="N67" s="25">
        <f>'様式Ⅰ（女子）'!J211</f>
        <v>0</v>
      </c>
      <c r="O67" s="25" t="str">
        <f>'様式Ⅰ（女子）'!N211</f>
        <v/>
      </c>
    </row>
    <row r="68" spans="1:19">
      <c r="A68" s="21">
        <v>67</v>
      </c>
      <c r="B68" s="25" t="str">
        <f>'様式Ⅰ（女子）'!H212</f>
        <v/>
      </c>
      <c r="C68" s="25" t="str">
        <f>CONCATENATE('様式Ⅰ（女子）'!D212," (",'様式Ⅰ（女子）'!F212,")")</f>
        <v xml:space="preserve"> ()</v>
      </c>
      <c r="D68" s="25" t="str">
        <f>'様式Ⅰ（女子）'!E212</f>
        <v/>
      </c>
      <c r="E68" s="25">
        <v>2</v>
      </c>
      <c r="F68" s="25">
        <f>基本情報登録!$D$8</f>
        <v>0</v>
      </c>
      <c r="G68" s="25" t="str">
        <f>基本情報登録!$D$10</f>
        <v/>
      </c>
      <c r="H68" s="25" t="e">
        <f>'様式Ⅰ（女子）'!G212</f>
        <v>#N/A</v>
      </c>
      <c r="I68" s="25">
        <f>'様式Ⅰ（女子）'!C212</f>
        <v>0</v>
      </c>
      <c r="J68" s="25">
        <f>'様式Ⅰ（女子）'!J212</f>
        <v>0</v>
      </c>
      <c r="K68" s="25" t="str">
        <f>'様式Ⅰ（女子）'!N212</f>
        <v/>
      </c>
      <c r="L68" s="25">
        <f>'様式Ⅰ（女子）'!J213</f>
        <v>0</v>
      </c>
      <c r="M68" s="25" t="str">
        <f>'様式Ⅰ（女子）'!N213</f>
        <v/>
      </c>
      <c r="N68" s="25">
        <f>'様式Ⅰ（女子）'!J214</f>
        <v>0</v>
      </c>
      <c r="O68" s="25" t="str">
        <f>'様式Ⅰ（女子）'!N214</f>
        <v/>
      </c>
    </row>
    <row r="69" spans="1:19">
      <c r="A69" s="21">
        <v>68</v>
      </c>
      <c r="B69" s="25" t="str">
        <f>'様式Ⅰ（女子）'!H215</f>
        <v/>
      </c>
      <c r="C69" s="25" t="str">
        <f>CONCATENATE('様式Ⅰ（女子）'!D215," (",'様式Ⅰ（女子）'!F215,")")</f>
        <v xml:space="preserve"> ()</v>
      </c>
      <c r="D69" s="25" t="str">
        <f>'様式Ⅰ（女子）'!E215</f>
        <v/>
      </c>
      <c r="E69" s="25">
        <v>2</v>
      </c>
      <c r="F69" s="25">
        <f>基本情報登録!$D$8</f>
        <v>0</v>
      </c>
      <c r="G69" s="25" t="str">
        <f>基本情報登録!$D$10</f>
        <v/>
      </c>
      <c r="H69" s="25" t="e">
        <f>'様式Ⅰ（女子）'!G215</f>
        <v>#N/A</v>
      </c>
      <c r="I69" s="25">
        <f>'様式Ⅰ（女子）'!C215</f>
        <v>0</v>
      </c>
      <c r="J69" s="25">
        <f>'様式Ⅰ（女子）'!J215</f>
        <v>0</v>
      </c>
      <c r="K69" s="25" t="str">
        <f>'様式Ⅰ（女子）'!N215</f>
        <v/>
      </c>
      <c r="L69" s="25">
        <f>'様式Ⅰ（女子）'!J216</f>
        <v>0</v>
      </c>
      <c r="M69" s="25" t="str">
        <f>'様式Ⅰ（女子）'!N216</f>
        <v/>
      </c>
      <c r="N69" s="25">
        <f>'様式Ⅰ（女子）'!J217</f>
        <v>0</v>
      </c>
      <c r="O69" s="25" t="str">
        <f>'様式Ⅰ（女子）'!N217</f>
        <v/>
      </c>
      <c r="S69" s="25"/>
    </row>
    <row r="70" spans="1:19">
      <c r="A70" s="21">
        <v>69</v>
      </c>
      <c r="B70" s="25" t="str">
        <f>'様式Ⅰ（女子）'!H218</f>
        <v/>
      </c>
      <c r="C70" s="25" t="str">
        <f>CONCATENATE('様式Ⅰ（女子）'!D218," (",'様式Ⅰ（女子）'!F218,")")</f>
        <v xml:space="preserve"> ()</v>
      </c>
      <c r="D70" s="25" t="str">
        <f>'様式Ⅰ（女子）'!E218</f>
        <v/>
      </c>
      <c r="E70" s="25">
        <v>2</v>
      </c>
      <c r="F70" s="25">
        <f>基本情報登録!$D$8</f>
        <v>0</v>
      </c>
      <c r="G70" s="25" t="str">
        <f>基本情報登録!$D$10</f>
        <v/>
      </c>
      <c r="H70" s="25" t="e">
        <f>'様式Ⅰ（女子）'!G218</f>
        <v>#N/A</v>
      </c>
      <c r="I70" s="25">
        <f>'様式Ⅰ（女子）'!C218</f>
        <v>0</v>
      </c>
      <c r="J70" s="25">
        <f>'様式Ⅰ（女子）'!J218</f>
        <v>0</v>
      </c>
      <c r="K70" s="25" t="str">
        <f>'様式Ⅰ（女子）'!N218</f>
        <v/>
      </c>
      <c r="L70" s="25">
        <f>'様式Ⅰ（女子）'!J219</f>
        <v>0</v>
      </c>
      <c r="M70" s="25" t="str">
        <f>'様式Ⅰ（女子）'!N219</f>
        <v/>
      </c>
      <c r="N70" s="25">
        <f>'様式Ⅰ（女子）'!J220</f>
        <v>0</v>
      </c>
      <c r="O70" s="25" t="str">
        <f>'様式Ⅰ（女子）'!N220</f>
        <v/>
      </c>
    </row>
    <row r="71" spans="1:19">
      <c r="A71" s="21">
        <v>70</v>
      </c>
      <c r="B71" s="25" t="str">
        <f>'様式Ⅰ（女子）'!H221</f>
        <v/>
      </c>
      <c r="C71" s="25" t="str">
        <f>CONCATENATE('様式Ⅰ（女子）'!D221," (",'様式Ⅰ（女子）'!F221,")")</f>
        <v xml:space="preserve"> ()</v>
      </c>
      <c r="D71" s="25" t="str">
        <f>'様式Ⅰ（女子）'!E221</f>
        <v/>
      </c>
      <c r="E71" s="25">
        <v>2</v>
      </c>
      <c r="F71" s="25">
        <f>基本情報登録!$D$8</f>
        <v>0</v>
      </c>
      <c r="G71" s="25" t="str">
        <f>基本情報登録!$D$10</f>
        <v/>
      </c>
      <c r="H71" s="25" t="e">
        <f>'様式Ⅰ（女子）'!G221</f>
        <v>#N/A</v>
      </c>
      <c r="I71" s="25">
        <f>'様式Ⅰ（女子）'!C221</f>
        <v>0</v>
      </c>
      <c r="J71" s="25">
        <f>'様式Ⅰ（女子）'!J221</f>
        <v>0</v>
      </c>
      <c r="K71" s="25" t="str">
        <f>'様式Ⅰ（女子）'!N221</f>
        <v/>
      </c>
      <c r="L71" s="25">
        <f>'様式Ⅰ（女子）'!J222</f>
        <v>0</v>
      </c>
      <c r="M71" s="25" t="str">
        <f>'様式Ⅰ（女子）'!N222</f>
        <v/>
      </c>
      <c r="N71" s="25">
        <f>'様式Ⅰ（女子）'!J223</f>
        <v>0</v>
      </c>
      <c r="O71" s="25" t="str">
        <f>'様式Ⅰ（女子）'!N223</f>
        <v/>
      </c>
    </row>
    <row r="72" spans="1:19">
      <c r="A72" s="21">
        <v>71</v>
      </c>
      <c r="B72" s="25" t="str">
        <f>'様式Ⅰ（女子）'!H224</f>
        <v/>
      </c>
      <c r="C72" s="25" t="str">
        <f>CONCATENATE('様式Ⅰ（女子）'!D224," (",'様式Ⅰ（女子）'!F224,")")</f>
        <v xml:space="preserve"> ()</v>
      </c>
      <c r="D72" s="25" t="str">
        <f>'様式Ⅰ（女子）'!E224</f>
        <v/>
      </c>
      <c r="E72" s="25">
        <v>2</v>
      </c>
      <c r="F72" s="25">
        <f>基本情報登録!$D$8</f>
        <v>0</v>
      </c>
      <c r="G72" s="25" t="str">
        <f>基本情報登録!$D$10</f>
        <v/>
      </c>
      <c r="H72" s="25" t="e">
        <f>'様式Ⅰ（女子）'!G224</f>
        <v>#N/A</v>
      </c>
      <c r="I72" s="25">
        <f>'様式Ⅰ（女子）'!C224</f>
        <v>0</v>
      </c>
      <c r="J72" s="25">
        <f>'様式Ⅰ（女子）'!J224</f>
        <v>0</v>
      </c>
      <c r="K72" s="25" t="str">
        <f>'様式Ⅰ（女子）'!N224</f>
        <v/>
      </c>
      <c r="L72" s="25">
        <f>'様式Ⅰ（女子）'!J225</f>
        <v>0</v>
      </c>
      <c r="M72" s="25" t="str">
        <f>'様式Ⅰ（女子）'!N225</f>
        <v/>
      </c>
      <c r="N72" s="25">
        <f>'様式Ⅰ（女子）'!J226</f>
        <v>0</v>
      </c>
      <c r="O72" s="25" t="str">
        <f>'様式Ⅰ（女子）'!N226</f>
        <v/>
      </c>
    </row>
    <row r="73" spans="1:19">
      <c r="A73" s="21">
        <v>72</v>
      </c>
      <c r="B73" s="25" t="str">
        <f>'様式Ⅰ（女子）'!H227</f>
        <v/>
      </c>
      <c r="C73" s="25" t="str">
        <f>CONCATENATE('様式Ⅰ（女子）'!D227," (",'様式Ⅰ（女子）'!F227,")")</f>
        <v xml:space="preserve"> ()</v>
      </c>
      <c r="D73" s="25" t="str">
        <f>'様式Ⅰ（女子）'!E227</f>
        <v/>
      </c>
      <c r="E73" s="25">
        <v>2</v>
      </c>
      <c r="F73" s="25">
        <f>基本情報登録!$D$8</f>
        <v>0</v>
      </c>
      <c r="G73" s="25" t="str">
        <f>基本情報登録!$D$10</f>
        <v/>
      </c>
      <c r="H73" s="25" t="e">
        <f>'様式Ⅰ（女子）'!G227</f>
        <v>#N/A</v>
      </c>
      <c r="I73" s="25">
        <f>'様式Ⅰ（女子）'!C227</f>
        <v>0</v>
      </c>
      <c r="J73" s="25">
        <f>'様式Ⅰ（女子）'!J227</f>
        <v>0</v>
      </c>
      <c r="K73" s="25" t="str">
        <f>'様式Ⅰ（女子）'!N227</f>
        <v/>
      </c>
      <c r="L73" s="25">
        <f>'様式Ⅰ（女子）'!J228</f>
        <v>0</v>
      </c>
      <c r="M73" s="25" t="str">
        <f>'様式Ⅰ（女子）'!N228</f>
        <v/>
      </c>
      <c r="N73" s="25">
        <f>'様式Ⅰ（女子）'!J229</f>
        <v>0</v>
      </c>
      <c r="O73" s="25" t="str">
        <f>'様式Ⅰ（女子）'!N229</f>
        <v/>
      </c>
    </row>
    <row r="74" spans="1:19">
      <c r="A74" s="21">
        <v>73</v>
      </c>
      <c r="B74" s="25" t="str">
        <f>'様式Ⅰ（女子）'!H230</f>
        <v/>
      </c>
      <c r="C74" s="25" t="str">
        <f>CONCATENATE('様式Ⅰ（女子）'!D230," (",'様式Ⅰ（女子）'!F230,")")</f>
        <v xml:space="preserve"> ()</v>
      </c>
      <c r="D74" s="25" t="str">
        <f>'様式Ⅰ（女子）'!E230</f>
        <v/>
      </c>
      <c r="E74" s="25">
        <v>2</v>
      </c>
      <c r="F74" s="25">
        <f>基本情報登録!$D$8</f>
        <v>0</v>
      </c>
      <c r="G74" s="25" t="str">
        <f>基本情報登録!$D$10</f>
        <v/>
      </c>
      <c r="H74" s="25" t="e">
        <f>'様式Ⅰ（女子）'!G230</f>
        <v>#N/A</v>
      </c>
      <c r="I74" s="25">
        <f>'様式Ⅰ（女子）'!C230</f>
        <v>0</v>
      </c>
      <c r="J74" s="25">
        <f>'様式Ⅰ（女子）'!J230</f>
        <v>0</v>
      </c>
      <c r="K74" s="25" t="str">
        <f>'様式Ⅰ（女子）'!N230</f>
        <v/>
      </c>
      <c r="L74" s="25">
        <f>'様式Ⅰ（女子）'!J231</f>
        <v>0</v>
      </c>
      <c r="M74" s="25" t="str">
        <f>'様式Ⅰ（女子）'!N231</f>
        <v/>
      </c>
      <c r="N74" s="25">
        <f>'様式Ⅰ（女子）'!J232</f>
        <v>0</v>
      </c>
      <c r="O74" s="25" t="str">
        <f>'様式Ⅰ（女子）'!N232</f>
        <v/>
      </c>
    </row>
    <row r="75" spans="1:19">
      <c r="A75" s="21">
        <v>74</v>
      </c>
      <c r="B75" s="25" t="str">
        <f>'様式Ⅰ（女子）'!H233</f>
        <v/>
      </c>
      <c r="C75" s="25" t="str">
        <f>CONCATENATE('様式Ⅰ（女子）'!D233," (",'様式Ⅰ（女子）'!F233,")")</f>
        <v xml:space="preserve"> ()</v>
      </c>
      <c r="D75" s="25" t="str">
        <f>'様式Ⅰ（女子）'!E233</f>
        <v/>
      </c>
      <c r="E75" s="25">
        <v>2</v>
      </c>
      <c r="F75" s="25">
        <f>基本情報登録!$D$8</f>
        <v>0</v>
      </c>
      <c r="G75" s="25" t="str">
        <f>基本情報登録!$D$10</f>
        <v/>
      </c>
      <c r="H75" s="25" t="e">
        <f>'様式Ⅰ（女子）'!G233</f>
        <v>#N/A</v>
      </c>
      <c r="I75" s="25">
        <f>'様式Ⅰ（女子）'!C233</f>
        <v>0</v>
      </c>
      <c r="J75" s="25">
        <f>'様式Ⅰ（女子）'!J233</f>
        <v>0</v>
      </c>
      <c r="K75" s="25" t="str">
        <f>'様式Ⅰ（女子）'!N233</f>
        <v/>
      </c>
      <c r="L75" s="25">
        <f>'様式Ⅰ（女子）'!J234</f>
        <v>0</v>
      </c>
      <c r="M75" s="25" t="str">
        <f>'様式Ⅰ（女子）'!N234</f>
        <v/>
      </c>
      <c r="N75" s="25">
        <f>'様式Ⅰ（女子）'!J235</f>
        <v>0</v>
      </c>
      <c r="O75" s="25" t="str">
        <f>'様式Ⅰ（女子）'!N235</f>
        <v/>
      </c>
    </row>
    <row r="76" spans="1:19">
      <c r="A76" s="21">
        <v>75</v>
      </c>
      <c r="B76" s="25" t="str">
        <f>'様式Ⅰ（女子）'!H236</f>
        <v/>
      </c>
      <c r="C76" s="25" t="str">
        <f>CONCATENATE('様式Ⅰ（女子）'!D236," (",'様式Ⅰ（女子）'!F236,")")</f>
        <v xml:space="preserve"> ()</v>
      </c>
      <c r="D76" s="25" t="str">
        <f>'様式Ⅰ（女子）'!E236</f>
        <v/>
      </c>
      <c r="E76" s="25">
        <v>2</v>
      </c>
      <c r="F76" s="25">
        <f>基本情報登録!$D$8</f>
        <v>0</v>
      </c>
      <c r="G76" s="25" t="str">
        <f>基本情報登録!$D$10</f>
        <v/>
      </c>
      <c r="H76" s="25" t="e">
        <f>'様式Ⅰ（女子）'!G236</f>
        <v>#N/A</v>
      </c>
      <c r="I76" s="25">
        <f>'様式Ⅰ（女子）'!C236</f>
        <v>0</v>
      </c>
      <c r="J76" s="25">
        <f>'様式Ⅰ（女子）'!J236</f>
        <v>0</v>
      </c>
      <c r="K76" s="25" t="str">
        <f>'様式Ⅰ（女子）'!N236</f>
        <v/>
      </c>
      <c r="L76" s="25">
        <f>'様式Ⅰ（女子）'!J237</f>
        <v>0</v>
      </c>
      <c r="M76" s="25" t="str">
        <f>'様式Ⅰ（女子）'!N237</f>
        <v/>
      </c>
      <c r="N76" s="25">
        <f>'様式Ⅰ（女子）'!J238</f>
        <v>0</v>
      </c>
      <c r="O76" s="25" t="str">
        <f>'様式Ⅰ（女子）'!N238</f>
        <v/>
      </c>
    </row>
    <row r="77" spans="1:19">
      <c r="A77" s="21">
        <v>76</v>
      </c>
      <c r="B77" s="25" t="str">
        <f>'様式Ⅰ（女子）'!H239</f>
        <v/>
      </c>
      <c r="C77" s="25" t="str">
        <f>CONCATENATE('様式Ⅰ（女子）'!D239," (",'様式Ⅰ（女子）'!F239,")")</f>
        <v xml:space="preserve"> ()</v>
      </c>
      <c r="D77" s="25" t="str">
        <f>'様式Ⅰ（女子）'!E239</f>
        <v/>
      </c>
      <c r="E77" s="25">
        <v>2</v>
      </c>
      <c r="F77" s="25">
        <f>基本情報登録!$D$8</f>
        <v>0</v>
      </c>
      <c r="G77" s="25" t="str">
        <f>基本情報登録!$D$10</f>
        <v/>
      </c>
      <c r="H77" s="25" t="e">
        <f>'様式Ⅰ（女子）'!G239</f>
        <v>#N/A</v>
      </c>
      <c r="I77" s="25">
        <f>'様式Ⅰ（女子）'!C239</f>
        <v>0</v>
      </c>
      <c r="J77" s="25">
        <f>'様式Ⅰ（女子）'!J239</f>
        <v>0</v>
      </c>
      <c r="K77" s="25" t="str">
        <f>'様式Ⅰ（女子）'!N239</f>
        <v/>
      </c>
      <c r="L77" s="25">
        <f>'様式Ⅰ（女子）'!J240</f>
        <v>0</v>
      </c>
      <c r="M77" s="25" t="str">
        <f>'様式Ⅰ（女子）'!N240</f>
        <v/>
      </c>
      <c r="N77" s="25">
        <f>'様式Ⅰ（女子）'!J241</f>
        <v>0</v>
      </c>
      <c r="O77" s="25" t="str">
        <f>'様式Ⅰ（女子）'!N241</f>
        <v/>
      </c>
    </row>
    <row r="78" spans="1:19">
      <c r="A78" s="21">
        <v>77</v>
      </c>
      <c r="B78" s="25" t="str">
        <f>'様式Ⅰ（女子）'!H242</f>
        <v/>
      </c>
      <c r="C78" s="25" t="str">
        <f>CONCATENATE('様式Ⅰ（女子）'!D242," (",'様式Ⅰ（女子）'!F242,")")</f>
        <v xml:space="preserve"> ()</v>
      </c>
      <c r="D78" s="25" t="str">
        <f>'様式Ⅰ（女子）'!E242</f>
        <v/>
      </c>
      <c r="E78" s="25">
        <v>2</v>
      </c>
      <c r="F78" s="25">
        <f>基本情報登録!$D$8</f>
        <v>0</v>
      </c>
      <c r="G78" s="25" t="str">
        <f>基本情報登録!$D$10</f>
        <v/>
      </c>
      <c r="H78" s="25" t="e">
        <f>'様式Ⅰ（女子）'!G242</f>
        <v>#N/A</v>
      </c>
      <c r="I78" s="25">
        <f>'様式Ⅰ（女子）'!C242</f>
        <v>0</v>
      </c>
      <c r="J78" s="25">
        <f>'様式Ⅰ（女子）'!J242</f>
        <v>0</v>
      </c>
      <c r="K78" s="25" t="str">
        <f>'様式Ⅰ（女子）'!N242</f>
        <v/>
      </c>
      <c r="L78" s="25">
        <f>'様式Ⅰ（女子）'!J243</f>
        <v>0</v>
      </c>
      <c r="M78" s="25" t="str">
        <f>'様式Ⅰ（女子）'!N243</f>
        <v/>
      </c>
      <c r="N78" s="25">
        <f>'様式Ⅰ（女子）'!J244</f>
        <v>0</v>
      </c>
      <c r="O78" s="25" t="str">
        <f>'様式Ⅰ（女子）'!N244</f>
        <v/>
      </c>
    </row>
    <row r="79" spans="1:19">
      <c r="A79" s="21">
        <v>78</v>
      </c>
      <c r="B79" s="25" t="str">
        <f>'様式Ⅰ（女子）'!H245</f>
        <v/>
      </c>
      <c r="C79" s="25" t="str">
        <f>CONCATENATE('様式Ⅰ（女子）'!D245," (",'様式Ⅰ（女子）'!F245,")")</f>
        <v xml:space="preserve"> ()</v>
      </c>
      <c r="D79" s="25" t="str">
        <f>'様式Ⅰ（女子）'!E245</f>
        <v/>
      </c>
      <c r="E79" s="25">
        <v>2</v>
      </c>
      <c r="F79" s="25">
        <f>基本情報登録!$D$8</f>
        <v>0</v>
      </c>
      <c r="G79" s="25" t="str">
        <f>基本情報登録!$D$10</f>
        <v/>
      </c>
      <c r="H79" s="25" t="e">
        <f>'様式Ⅰ（女子）'!G245</f>
        <v>#N/A</v>
      </c>
      <c r="I79" s="25">
        <f>'様式Ⅰ（女子）'!C245</f>
        <v>0</v>
      </c>
      <c r="J79" s="25">
        <f>'様式Ⅰ（女子）'!J245</f>
        <v>0</v>
      </c>
      <c r="K79" s="25" t="str">
        <f>'様式Ⅰ（女子）'!N245</f>
        <v/>
      </c>
      <c r="L79" s="25">
        <f>'様式Ⅰ（女子）'!J246</f>
        <v>0</v>
      </c>
      <c r="M79" s="25" t="str">
        <f>'様式Ⅰ（女子）'!N246</f>
        <v/>
      </c>
      <c r="N79" s="25">
        <f>'様式Ⅰ（女子）'!J247</f>
        <v>0</v>
      </c>
      <c r="O79" s="25" t="str">
        <f>'様式Ⅰ（女子）'!N247</f>
        <v/>
      </c>
    </row>
    <row r="80" spans="1:19">
      <c r="A80" s="21">
        <v>79</v>
      </c>
      <c r="B80" s="25" t="str">
        <f>'様式Ⅰ（女子）'!H248</f>
        <v/>
      </c>
      <c r="C80" s="25" t="str">
        <f>CONCATENATE('様式Ⅰ（女子）'!D248," (",'様式Ⅰ（女子）'!F248,")")</f>
        <v xml:space="preserve"> ()</v>
      </c>
      <c r="D80" s="25" t="str">
        <f>'様式Ⅰ（女子）'!E248</f>
        <v/>
      </c>
      <c r="E80" s="25">
        <v>2</v>
      </c>
      <c r="F80" s="25">
        <f>基本情報登録!$D$8</f>
        <v>0</v>
      </c>
      <c r="G80" s="25" t="str">
        <f>基本情報登録!$D$10</f>
        <v/>
      </c>
      <c r="H80" s="25" t="e">
        <f>'様式Ⅰ（女子）'!G248</f>
        <v>#N/A</v>
      </c>
      <c r="I80" s="25">
        <f>'様式Ⅰ（女子）'!C248</f>
        <v>0</v>
      </c>
      <c r="J80" s="25">
        <f>'様式Ⅰ（女子）'!J248</f>
        <v>0</v>
      </c>
      <c r="K80" s="25" t="str">
        <f>'様式Ⅰ（女子）'!N248</f>
        <v/>
      </c>
      <c r="L80" s="25">
        <f>'様式Ⅰ（女子）'!J249</f>
        <v>0</v>
      </c>
      <c r="M80" s="25" t="str">
        <f>'様式Ⅰ（女子）'!N249</f>
        <v/>
      </c>
      <c r="N80" s="25">
        <f>'様式Ⅰ（女子）'!J250</f>
        <v>0</v>
      </c>
      <c r="O80" s="25" t="str">
        <f>'様式Ⅰ（女子）'!N250</f>
        <v/>
      </c>
    </row>
    <row r="81" spans="1:15">
      <c r="A81" s="21">
        <v>80</v>
      </c>
      <c r="B81" s="25" t="str">
        <f>'様式Ⅰ（女子）'!H251</f>
        <v/>
      </c>
      <c r="C81" s="25" t="str">
        <f>CONCATENATE('様式Ⅰ（女子）'!D251," (",'様式Ⅰ（女子）'!F251,")")</f>
        <v xml:space="preserve"> ()</v>
      </c>
      <c r="D81" s="25" t="str">
        <f>'様式Ⅰ（女子）'!E251</f>
        <v/>
      </c>
      <c r="E81" s="25">
        <v>2</v>
      </c>
      <c r="F81" s="25">
        <f>基本情報登録!$D$8</f>
        <v>0</v>
      </c>
      <c r="G81" s="25" t="str">
        <f>基本情報登録!$D$10</f>
        <v/>
      </c>
      <c r="H81" s="25" t="e">
        <f>'様式Ⅰ（女子）'!G251</f>
        <v>#N/A</v>
      </c>
      <c r="I81" s="25">
        <f>'様式Ⅰ（女子）'!C251</f>
        <v>0</v>
      </c>
      <c r="J81" s="25">
        <f>'様式Ⅰ（女子）'!J251</f>
        <v>0</v>
      </c>
      <c r="K81" s="25" t="str">
        <f>'様式Ⅰ（女子）'!N251</f>
        <v/>
      </c>
      <c r="L81" s="25">
        <f>'様式Ⅰ（女子）'!J252</f>
        <v>0</v>
      </c>
      <c r="M81" s="25" t="str">
        <f>'様式Ⅰ（女子）'!N252</f>
        <v/>
      </c>
      <c r="N81" s="25">
        <f>'様式Ⅰ（女子）'!J253</f>
        <v>0</v>
      </c>
      <c r="O81" s="25" t="str">
        <f>'様式Ⅰ（女子）'!N253</f>
        <v/>
      </c>
    </row>
    <row r="82" spans="1:15">
      <c r="A82" s="21">
        <v>81</v>
      </c>
      <c r="B82" s="25" t="str">
        <f>'様式Ⅰ（女子）'!H254</f>
        <v/>
      </c>
      <c r="C82" s="25" t="str">
        <f>CONCATENATE('様式Ⅰ（女子）'!D254," (",'様式Ⅰ（女子）'!F254,")")</f>
        <v xml:space="preserve"> ()</v>
      </c>
      <c r="D82" s="25" t="str">
        <f>'様式Ⅰ（女子）'!E254</f>
        <v/>
      </c>
      <c r="E82" s="25">
        <v>2</v>
      </c>
      <c r="F82" s="25">
        <f>基本情報登録!$D$8</f>
        <v>0</v>
      </c>
      <c r="G82" s="25" t="str">
        <f>基本情報登録!$D$10</f>
        <v/>
      </c>
      <c r="H82" s="25" t="e">
        <f>'様式Ⅰ（女子）'!G254</f>
        <v>#N/A</v>
      </c>
      <c r="I82" s="25">
        <f>'様式Ⅰ（女子）'!C254</f>
        <v>0</v>
      </c>
      <c r="J82" s="25">
        <f>'様式Ⅰ（女子）'!J254</f>
        <v>0</v>
      </c>
      <c r="K82" s="25" t="str">
        <f>'様式Ⅰ（女子）'!N254</f>
        <v/>
      </c>
      <c r="L82" s="25">
        <f>'様式Ⅰ（女子）'!J255</f>
        <v>0</v>
      </c>
      <c r="M82" s="25" t="str">
        <f>'様式Ⅰ（女子）'!N255</f>
        <v/>
      </c>
      <c r="N82" s="25">
        <f>'様式Ⅰ（女子）'!J256</f>
        <v>0</v>
      </c>
      <c r="O82" s="25" t="str">
        <f>'様式Ⅰ（女子）'!N256</f>
        <v/>
      </c>
    </row>
    <row r="83" spans="1:15">
      <c r="A83" s="21">
        <v>82</v>
      </c>
      <c r="B83" s="25" t="str">
        <f>'様式Ⅰ（女子）'!H257</f>
        <v/>
      </c>
      <c r="C83" s="25" t="str">
        <f>CONCATENATE('様式Ⅰ（女子）'!D257," (",'様式Ⅰ（女子）'!F257,")")</f>
        <v xml:space="preserve"> ()</v>
      </c>
      <c r="D83" s="25" t="str">
        <f>'様式Ⅰ（女子）'!E257</f>
        <v/>
      </c>
      <c r="E83" s="25">
        <v>2</v>
      </c>
      <c r="F83" s="25">
        <f>基本情報登録!$D$8</f>
        <v>0</v>
      </c>
      <c r="G83" s="25" t="str">
        <f>基本情報登録!$D$10</f>
        <v/>
      </c>
      <c r="H83" s="25" t="e">
        <f>'様式Ⅰ（女子）'!G257</f>
        <v>#N/A</v>
      </c>
      <c r="I83" s="25">
        <f>'様式Ⅰ（女子）'!C257</f>
        <v>0</v>
      </c>
      <c r="J83" s="25">
        <f>'様式Ⅰ（女子）'!J257</f>
        <v>0</v>
      </c>
      <c r="K83" s="25" t="str">
        <f>'様式Ⅰ（女子）'!N257</f>
        <v/>
      </c>
      <c r="L83" s="25">
        <f>'様式Ⅰ（女子）'!J258</f>
        <v>0</v>
      </c>
      <c r="M83" s="25" t="str">
        <f>'様式Ⅰ（女子）'!N258</f>
        <v/>
      </c>
      <c r="N83" s="25">
        <f>'様式Ⅰ（女子）'!J259</f>
        <v>0</v>
      </c>
      <c r="O83" s="25" t="str">
        <f>'様式Ⅰ（女子）'!N259</f>
        <v/>
      </c>
    </row>
    <row r="84" spans="1:15">
      <c r="A84" s="21">
        <v>83</v>
      </c>
      <c r="B84" s="25" t="str">
        <f>'様式Ⅰ（女子）'!H260</f>
        <v/>
      </c>
      <c r="C84" s="25" t="str">
        <f>CONCATENATE('様式Ⅰ（女子）'!D260," (",'様式Ⅰ（女子）'!F260,")")</f>
        <v xml:space="preserve"> ()</v>
      </c>
      <c r="D84" s="25" t="str">
        <f>'様式Ⅰ（女子）'!E260</f>
        <v/>
      </c>
      <c r="E84" s="25">
        <v>2</v>
      </c>
      <c r="F84" s="25">
        <f>基本情報登録!$D$8</f>
        <v>0</v>
      </c>
      <c r="G84" s="25" t="str">
        <f>基本情報登録!$D$10</f>
        <v/>
      </c>
      <c r="H84" s="25" t="e">
        <f>'様式Ⅰ（女子）'!G260</f>
        <v>#N/A</v>
      </c>
      <c r="I84" s="25">
        <f>'様式Ⅰ（女子）'!C260</f>
        <v>0</v>
      </c>
      <c r="J84" s="25">
        <f>'様式Ⅰ（女子）'!J260</f>
        <v>0</v>
      </c>
      <c r="K84" s="25" t="str">
        <f>'様式Ⅰ（女子）'!N260</f>
        <v/>
      </c>
      <c r="L84" s="25">
        <f>'様式Ⅰ（女子）'!J261</f>
        <v>0</v>
      </c>
      <c r="M84" s="25" t="str">
        <f>'様式Ⅰ（女子）'!N261</f>
        <v/>
      </c>
      <c r="N84" s="25">
        <f>'様式Ⅰ（女子）'!J262</f>
        <v>0</v>
      </c>
      <c r="O84" s="25" t="str">
        <f>'様式Ⅰ（女子）'!N262</f>
        <v/>
      </c>
    </row>
    <row r="85" spans="1:15">
      <c r="A85" s="21">
        <v>84</v>
      </c>
      <c r="B85" s="25" t="str">
        <f>'様式Ⅰ（女子）'!H263</f>
        <v/>
      </c>
      <c r="C85" s="25" t="str">
        <f>CONCATENATE('様式Ⅰ（女子）'!D263," (",'様式Ⅰ（女子）'!F263,")")</f>
        <v xml:space="preserve"> ()</v>
      </c>
      <c r="D85" s="25" t="str">
        <f>'様式Ⅰ（女子）'!E263</f>
        <v/>
      </c>
      <c r="E85" s="25">
        <v>2</v>
      </c>
      <c r="F85" s="25">
        <f>基本情報登録!$D$8</f>
        <v>0</v>
      </c>
      <c r="G85" s="25" t="str">
        <f>基本情報登録!$D$10</f>
        <v/>
      </c>
      <c r="H85" s="25" t="e">
        <f>'様式Ⅰ（女子）'!G263</f>
        <v>#N/A</v>
      </c>
      <c r="I85" s="25">
        <f>'様式Ⅰ（女子）'!C263</f>
        <v>0</v>
      </c>
      <c r="J85" s="25">
        <f>'様式Ⅰ（女子）'!J263</f>
        <v>0</v>
      </c>
      <c r="K85" s="25" t="str">
        <f>'様式Ⅰ（女子）'!N263</f>
        <v/>
      </c>
      <c r="L85" s="25">
        <f>'様式Ⅰ（女子）'!J264</f>
        <v>0</v>
      </c>
      <c r="M85" s="25" t="str">
        <f>'様式Ⅰ（女子）'!N264</f>
        <v/>
      </c>
      <c r="N85" s="25">
        <f>'様式Ⅰ（女子）'!J265</f>
        <v>0</v>
      </c>
      <c r="O85" s="25" t="str">
        <f>'様式Ⅰ（女子）'!N265</f>
        <v/>
      </c>
    </row>
    <row r="86" spans="1:15">
      <c r="A86" s="21">
        <v>85</v>
      </c>
      <c r="B86" s="25" t="str">
        <f>'様式Ⅰ（女子）'!H266</f>
        <v/>
      </c>
      <c r="C86" s="25" t="str">
        <f>CONCATENATE('様式Ⅰ（女子）'!D266," (",'様式Ⅰ（女子）'!F266,")")</f>
        <v xml:space="preserve"> ()</v>
      </c>
      <c r="D86" s="25" t="str">
        <f>'様式Ⅰ（女子）'!E266</f>
        <v/>
      </c>
      <c r="E86" s="25">
        <v>2</v>
      </c>
      <c r="F86" s="25">
        <f>基本情報登録!$D$8</f>
        <v>0</v>
      </c>
      <c r="G86" s="25" t="str">
        <f>基本情報登録!$D$10</f>
        <v/>
      </c>
      <c r="H86" s="25" t="e">
        <f>'様式Ⅰ（女子）'!G266</f>
        <v>#N/A</v>
      </c>
      <c r="I86" s="25">
        <f>'様式Ⅰ（女子）'!C266</f>
        <v>0</v>
      </c>
      <c r="J86" s="25">
        <f>'様式Ⅰ（女子）'!J266</f>
        <v>0</v>
      </c>
      <c r="K86" s="25" t="str">
        <f>'様式Ⅰ（女子）'!N266</f>
        <v/>
      </c>
      <c r="L86" s="25">
        <f>'様式Ⅰ（女子）'!J267</f>
        <v>0</v>
      </c>
      <c r="M86" s="25" t="str">
        <f>'様式Ⅰ（女子）'!N267</f>
        <v/>
      </c>
      <c r="N86" s="25">
        <f>'様式Ⅰ（女子）'!J268</f>
        <v>0</v>
      </c>
      <c r="O86" s="25" t="str">
        <f>'様式Ⅰ（女子）'!N268</f>
        <v/>
      </c>
    </row>
    <row r="87" spans="1:15">
      <c r="A87" s="21">
        <v>86</v>
      </c>
      <c r="B87" s="25" t="str">
        <f>'様式Ⅰ（女子）'!H269</f>
        <v/>
      </c>
      <c r="C87" s="25" t="str">
        <f>CONCATENATE('様式Ⅰ（女子）'!D269," (",'様式Ⅰ（女子）'!F269,")")</f>
        <v xml:space="preserve"> ()</v>
      </c>
      <c r="D87" s="25" t="str">
        <f>'様式Ⅰ（女子）'!E269</f>
        <v/>
      </c>
      <c r="E87" s="25">
        <v>2</v>
      </c>
      <c r="F87" s="25">
        <f>基本情報登録!$D$8</f>
        <v>0</v>
      </c>
      <c r="G87" s="25" t="str">
        <f>基本情報登録!$D$10</f>
        <v/>
      </c>
      <c r="H87" s="25" t="e">
        <f>'様式Ⅰ（女子）'!G269</f>
        <v>#N/A</v>
      </c>
      <c r="I87" s="25">
        <f>'様式Ⅰ（女子）'!C269</f>
        <v>0</v>
      </c>
      <c r="J87" s="25">
        <f>'様式Ⅰ（女子）'!J269</f>
        <v>0</v>
      </c>
      <c r="K87" s="25" t="str">
        <f>'様式Ⅰ（女子）'!N269</f>
        <v/>
      </c>
      <c r="L87" s="25">
        <f>'様式Ⅰ（女子）'!J270</f>
        <v>0</v>
      </c>
      <c r="M87" s="25" t="str">
        <f>'様式Ⅰ（女子）'!N270</f>
        <v/>
      </c>
      <c r="N87" s="25">
        <f>'様式Ⅰ（女子）'!J271</f>
        <v>0</v>
      </c>
      <c r="O87" s="25" t="str">
        <f>'様式Ⅰ（女子）'!N271</f>
        <v/>
      </c>
    </row>
    <row r="88" spans="1:15">
      <c r="A88" s="21">
        <v>87</v>
      </c>
      <c r="B88" s="25" t="str">
        <f>'様式Ⅰ（女子）'!H272</f>
        <v/>
      </c>
      <c r="C88" s="25" t="str">
        <f>CONCATENATE('様式Ⅰ（女子）'!D272," (",'様式Ⅰ（女子）'!F272,")")</f>
        <v xml:space="preserve"> ()</v>
      </c>
      <c r="D88" s="25" t="str">
        <f>'様式Ⅰ（女子）'!E272</f>
        <v/>
      </c>
      <c r="E88" s="25">
        <v>2</v>
      </c>
      <c r="F88" s="25">
        <f>基本情報登録!$D$8</f>
        <v>0</v>
      </c>
      <c r="G88" s="25" t="str">
        <f>基本情報登録!$D$10</f>
        <v/>
      </c>
      <c r="H88" s="25" t="e">
        <f>'様式Ⅰ（女子）'!G272</f>
        <v>#N/A</v>
      </c>
      <c r="I88" s="25">
        <f>'様式Ⅰ（女子）'!C272</f>
        <v>0</v>
      </c>
      <c r="J88" s="25">
        <f>'様式Ⅰ（女子）'!J272</f>
        <v>0</v>
      </c>
      <c r="K88" s="25" t="str">
        <f>'様式Ⅰ（女子）'!N272</f>
        <v/>
      </c>
      <c r="L88" s="25">
        <f>'様式Ⅰ（女子）'!J273</f>
        <v>0</v>
      </c>
      <c r="M88" s="25" t="str">
        <f>'様式Ⅰ（女子）'!N273</f>
        <v/>
      </c>
      <c r="N88" s="25">
        <f>'様式Ⅰ（女子）'!J274</f>
        <v>0</v>
      </c>
      <c r="O88" s="25" t="str">
        <f>'様式Ⅰ（女子）'!N274</f>
        <v/>
      </c>
    </row>
    <row r="89" spans="1:15">
      <c r="A89" s="21">
        <v>88</v>
      </c>
      <c r="B89" s="25" t="str">
        <f>'様式Ⅰ（女子）'!H275</f>
        <v/>
      </c>
      <c r="C89" s="25" t="str">
        <f>CONCATENATE('様式Ⅰ（女子）'!D275," (",'様式Ⅰ（女子）'!F275,")")</f>
        <v xml:space="preserve"> ()</v>
      </c>
      <c r="D89" s="25" t="str">
        <f>'様式Ⅰ（女子）'!E275</f>
        <v/>
      </c>
      <c r="E89" s="25">
        <v>2</v>
      </c>
      <c r="F89" s="25">
        <f>基本情報登録!$D$8</f>
        <v>0</v>
      </c>
      <c r="G89" s="25" t="str">
        <f>基本情報登録!$D$10</f>
        <v/>
      </c>
      <c r="H89" s="25" t="e">
        <f>'様式Ⅰ（女子）'!G275</f>
        <v>#N/A</v>
      </c>
      <c r="I89" s="25">
        <f>'様式Ⅰ（女子）'!C275</f>
        <v>0</v>
      </c>
      <c r="J89" s="25">
        <f>'様式Ⅰ（女子）'!J275</f>
        <v>0</v>
      </c>
      <c r="K89" s="25" t="str">
        <f>'様式Ⅰ（女子）'!N275</f>
        <v/>
      </c>
      <c r="L89" s="25">
        <f>'様式Ⅰ（女子）'!J276</f>
        <v>0</v>
      </c>
      <c r="M89" s="25" t="str">
        <f>'様式Ⅰ（女子）'!N276</f>
        <v/>
      </c>
      <c r="N89" s="25">
        <f>'様式Ⅰ（女子）'!J277</f>
        <v>0</v>
      </c>
      <c r="O89" s="25" t="str">
        <f>'様式Ⅰ（女子）'!N277</f>
        <v/>
      </c>
    </row>
    <row r="90" spans="1:15">
      <c r="A90" s="21">
        <v>89</v>
      </c>
      <c r="B90" s="25" t="str">
        <f>'様式Ⅰ（女子）'!H278</f>
        <v/>
      </c>
      <c r="C90" s="25" t="str">
        <f>CONCATENATE('様式Ⅰ（女子）'!D278," (",'様式Ⅰ（女子）'!F278,")")</f>
        <v xml:space="preserve"> ()</v>
      </c>
      <c r="D90" s="25" t="str">
        <f>'様式Ⅰ（女子）'!E278</f>
        <v/>
      </c>
      <c r="E90" s="25">
        <v>2</v>
      </c>
      <c r="F90" s="25">
        <f>基本情報登録!$D$8</f>
        <v>0</v>
      </c>
      <c r="G90" s="25" t="str">
        <f>基本情報登録!$D$10</f>
        <v/>
      </c>
      <c r="H90" s="25" t="e">
        <f>'様式Ⅰ（女子）'!G278</f>
        <v>#N/A</v>
      </c>
      <c r="I90" s="25">
        <f>'様式Ⅰ（女子）'!C278</f>
        <v>0</v>
      </c>
      <c r="J90" s="25">
        <f>'様式Ⅰ（女子）'!J278</f>
        <v>0</v>
      </c>
      <c r="K90" s="25" t="str">
        <f>'様式Ⅰ（女子）'!N278</f>
        <v/>
      </c>
      <c r="L90" s="25">
        <f>'様式Ⅰ（女子）'!J279</f>
        <v>0</v>
      </c>
      <c r="M90" s="25" t="str">
        <f>'様式Ⅰ（女子）'!N279</f>
        <v/>
      </c>
      <c r="N90" s="25">
        <f>'様式Ⅰ（女子）'!J280</f>
        <v>0</v>
      </c>
      <c r="O90" s="25" t="str">
        <f>'様式Ⅰ（女子）'!N280</f>
        <v/>
      </c>
    </row>
    <row r="91" spans="1:15">
      <c r="A91" s="21">
        <v>90</v>
      </c>
      <c r="B91" s="25" t="str">
        <f>'様式Ⅰ（女子）'!H281</f>
        <v/>
      </c>
      <c r="C91" s="25" t="str">
        <f>CONCATENATE('様式Ⅰ（女子）'!D281," (",'様式Ⅰ（女子）'!F281,")")</f>
        <v xml:space="preserve"> ()</v>
      </c>
      <c r="D91" s="25" t="str">
        <f>'様式Ⅰ（女子）'!E281</f>
        <v/>
      </c>
      <c r="E91" s="25">
        <v>2</v>
      </c>
      <c r="F91" s="25">
        <f>基本情報登録!$D$8</f>
        <v>0</v>
      </c>
      <c r="G91" s="25" t="str">
        <f>基本情報登録!$D$10</f>
        <v/>
      </c>
      <c r="H91" s="25" t="e">
        <f>'様式Ⅰ（女子）'!G281</f>
        <v>#N/A</v>
      </c>
      <c r="I91" s="25">
        <f>'様式Ⅰ（女子）'!C281</f>
        <v>0</v>
      </c>
      <c r="J91" s="25">
        <f>'様式Ⅰ（女子）'!J281</f>
        <v>0</v>
      </c>
      <c r="K91" s="25" t="str">
        <f>'様式Ⅰ（女子）'!N281</f>
        <v/>
      </c>
      <c r="L91" s="25">
        <f>'様式Ⅰ（女子）'!J282</f>
        <v>0</v>
      </c>
      <c r="M91" s="25" t="str">
        <f>'様式Ⅰ（女子）'!N282</f>
        <v/>
      </c>
      <c r="N91" s="25">
        <f>'様式Ⅰ（女子）'!J283</f>
        <v>0</v>
      </c>
      <c r="O91" s="25" t="str">
        <f>'様式Ⅰ（女子）'!N283</f>
        <v/>
      </c>
    </row>
    <row r="92" spans="1:15">
      <c r="A92" s="21">
        <v>91</v>
      </c>
      <c r="B92" s="25" t="str">
        <f>'様式Ⅰ（女子）'!H284</f>
        <v/>
      </c>
      <c r="C92" s="25" t="str">
        <f>CONCATENATE('様式Ⅰ（女子）'!D284," (",'様式Ⅰ（女子）'!F284,")")</f>
        <v xml:space="preserve"> ()</v>
      </c>
      <c r="D92" s="25" t="str">
        <f>'様式Ⅰ（女子）'!E284</f>
        <v/>
      </c>
      <c r="E92" s="25">
        <v>2</v>
      </c>
      <c r="F92" s="25">
        <f>基本情報登録!$D$8</f>
        <v>0</v>
      </c>
      <c r="G92" s="25" t="str">
        <f>基本情報登録!$D$10</f>
        <v/>
      </c>
      <c r="H92" s="25" t="e">
        <f>'様式Ⅰ（女子）'!G284</f>
        <v>#N/A</v>
      </c>
      <c r="I92" s="25">
        <f>'様式Ⅰ（女子）'!C284</f>
        <v>0</v>
      </c>
      <c r="J92" s="25">
        <f>'様式Ⅰ（女子）'!J284</f>
        <v>0</v>
      </c>
      <c r="K92" s="25" t="str">
        <f>'様式Ⅰ（女子）'!N284</f>
        <v/>
      </c>
      <c r="L92" s="25">
        <f>'様式Ⅰ（女子）'!J285</f>
        <v>0</v>
      </c>
      <c r="M92" s="25" t="str">
        <f>'様式Ⅰ（女子）'!N285</f>
        <v/>
      </c>
      <c r="N92" s="25">
        <f>'様式Ⅰ（女子）'!J286</f>
        <v>0</v>
      </c>
      <c r="O92" s="25" t="str">
        <f>'様式Ⅰ（女子）'!N286</f>
        <v/>
      </c>
    </row>
    <row r="93" spans="1:15">
      <c r="A93" s="21">
        <v>92</v>
      </c>
      <c r="B93" s="25" t="str">
        <f>'様式Ⅰ（女子）'!H287</f>
        <v/>
      </c>
      <c r="C93" s="25" t="str">
        <f>CONCATENATE('様式Ⅰ（女子）'!D287," (",'様式Ⅰ（女子）'!F287,")")</f>
        <v xml:space="preserve"> ()</v>
      </c>
      <c r="D93" s="25" t="str">
        <f>'様式Ⅰ（女子）'!E287</f>
        <v/>
      </c>
      <c r="E93" s="25">
        <v>2</v>
      </c>
      <c r="F93" s="25">
        <f>基本情報登録!$D$8</f>
        <v>0</v>
      </c>
      <c r="G93" s="25" t="str">
        <f>基本情報登録!$D$10</f>
        <v/>
      </c>
      <c r="H93" s="25" t="e">
        <f>'様式Ⅰ（女子）'!G287</f>
        <v>#N/A</v>
      </c>
      <c r="I93" s="25">
        <f>'様式Ⅰ（女子）'!C287</f>
        <v>0</v>
      </c>
      <c r="J93" s="25">
        <f>'様式Ⅰ（女子）'!J287</f>
        <v>0</v>
      </c>
      <c r="K93" s="25" t="str">
        <f>'様式Ⅰ（女子）'!N287</f>
        <v/>
      </c>
      <c r="L93" s="25">
        <f>'様式Ⅰ（女子）'!J288</f>
        <v>0</v>
      </c>
      <c r="M93" s="25" t="str">
        <f>'様式Ⅰ（女子）'!N288</f>
        <v/>
      </c>
      <c r="N93" s="25">
        <f>'様式Ⅰ（女子）'!J289</f>
        <v>0</v>
      </c>
      <c r="O93" s="25" t="str">
        <f>'様式Ⅰ（女子）'!N289</f>
        <v/>
      </c>
    </row>
    <row r="94" spans="1:15">
      <c r="A94" s="21">
        <v>93</v>
      </c>
      <c r="B94" s="25" t="str">
        <f>'様式Ⅰ（女子）'!H290</f>
        <v/>
      </c>
      <c r="C94" s="25" t="str">
        <f>CONCATENATE('様式Ⅰ（女子）'!D290," (",'様式Ⅰ（女子）'!F290,")")</f>
        <v xml:space="preserve"> ()</v>
      </c>
      <c r="D94" s="25" t="str">
        <f>'様式Ⅰ（女子）'!E290</f>
        <v/>
      </c>
      <c r="E94" s="25">
        <v>2</v>
      </c>
      <c r="F94" s="25">
        <f>基本情報登録!$D$8</f>
        <v>0</v>
      </c>
      <c r="G94" s="25" t="str">
        <f>基本情報登録!$D$10</f>
        <v/>
      </c>
      <c r="H94" s="25" t="e">
        <f>'様式Ⅰ（女子）'!G290</f>
        <v>#N/A</v>
      </c>
      <c r="I94" s="25">
        <f>'様式Ⅰ（女子）'!C290</f>
        <v>0</v>
      </c>
      <c r="J94" s="25">
        <f>'様式Ⅰ（女子）'!J290</f>
        <v>0</v>
      </c>
      <c r="K94" s="25" t="str">
        <f>'様式Ⅰ（女子）'!N290</f>
        <v/>
      </c>
      <c r="L94" s="25">
        <f>'様式Ⅰ（女子）'!J291</f>
        <v>0</v>
      </c>
      <c r="M94" s="25" t="str">
        <f>'様式Ⅰ（女子）'!N291</f>
        <v/>
      </c>
      <c r="N94" s="25">
        <f>'様式Ⅰ（女子）'!J292</f>
        <v>0</v>
      </c>
      <c r="O94" s="25" t="str">
        <f>'様式Ⅰ（女子）'!N292</f>
        <v/>
      </c>
    </row>
    <row r="95" spans="1:15">
      <c r="A95" s="21">
        <v>94</v>
      </c>
      <c r="B95" s="25" t="str">
        <f>'様式Ⅰ（女子）'!H293</f>
        <v/>
      </c>
      <c r="C95" s="25" t="str">
        <f>CONCATENATE('様式Ⅰ（女子）'!D293," (",'様式Ⅰ（女子）'!F293,")")</f>
        <v xml:space="preserve"> ()</v>
      </c>
      <c r="D95" s="25" t="str">
        <f>'様式Ⅰ（女子）'!E293</f>
        <v/>
      </c>
      <c r="E95" s="25">
        <v>2</v>
      </c>
      <c r="F95" s="25">
        <f>基本情報登録!$D$8</f>
        <v>0</v>
      </c>
      <c r="G95" s="25" t="str">
        <f>基本情報登録!$D$10</f>
        <v/>
      </c>
      <c r="H95" s="25" t="e">
        <f>'様式Ⅰ（女子）'!G293</f>
        <v>#N/A</v>
      </c>
      <c r="I95" s="25">
        <f>'様式Ⅰ（女子）'!C293</f>
        <v>0</v>
      </c>
      <c r="J95" s="25">
        <f>'様式Ⅰ（女子）'!J293</f>
        <v>0</v>
      </c>
      <c r="K95" s="25" t="str">
        <f>'様式Ⅰ（女子）'!N293</f>
        <v/>
      </c>
      <c r="L95" s="25">
        <f>'様式Ⅰ（女子）'!J294</f>
        <v>0</v>
      </c>
      <c r="M95" s="25" t="str">
        <f>'様式Ⅰ（女子）'!N294</f>
        <v/>
      </c>
      <c r="N95" s="25">
        <f>'様式Ⅰ（女子）'!J295</f>
        <v>0</v>
      </c>
      <c r="O95" s="25" t="str">
        <f>'様式Ⅰ（女子）'!N295</f>
        <v/>
      </c>
    </row>
    <row r="96" spans="1:15">
      <c r="A96" s="21">
        <v>95</v>
      </c>
      <c r="B96" s="25" t="str">
        <f>'様式Ⅰ（女子）'!H296</f>
        <v/>
      </c>
      <c r="C96" s="25" t="str">
        <f>CONCATENATE('様式Ⅰ（女子）'!D296," (",'様式Ⅰ（女子）'!F296,")")</f>
        <v xml:space="preserve"> ()</v>
      </c>
      <c r="D96" s="25" t="str">
        <f>'様式Ⅰ（女子）'!E296</f>
        <v/>
      </c>
      <c r="E96" s="25">
        <v>2</v>
      </c>
      <c r="F96" s="25">
        <f>基本情報登録!$D$8</f>
        <v>0</v>
      </c>
      <c r="G96" s="25" t="str">
        <f>基本情報登録!$D$10</f>
        <v/>
      </c>
      <c r="H96" s="25" t="e">
        <f>'様式Ⅰ（女子）'!G296</f>
        <v>#N/A</v>
      </c>
      <c r="I96" s="25">
        <f>'様式Ⅰ（女子）'!C296</f>
        <v>0</v>
      </c>
      <c r="J96" s="25">
        <f>'様式Ⅰ（女子）'!J296</f>
        <v>0</v>
      </c>
      <c r="K96" s="25" t="str">
        <f>'様式Ⅰ（女子）'!N296</f>
        <v/>
      </c>
      <c r="L96" s="25">
        <f>'様式Ⅰ（女子）'!J297</f>
        <v>0</v>
      </c>
      <c r="M96" s="25" t="str">
        <f>'様式Ⅰ（女子）'!N297</f>
        <v/>
      </c>
      <c r="N96" s="25">
        <f>'様式Ⅰ（女子）'!J298</f>
        <v>0</v>
      </c>
      <c r="O96" s="25" t="str">
        <f>'様式Ⅰ（女子）'!N298</f>
        <v/>
      </c>
    </row>
    <row r="97" spans="1:15">
      <c r="A97" s="21">
        <v>96</v>
      </c>
      <c r="B97" s="25" t="str">
        <f>'様式Ⅰ（女子）'!H299</f>
        <v/>
      </c>
      <c r="C97" s="25" t="str">
        <f>CONCATENATE('様式Ⅰ（女子）'!D299," (",'様式Ⅰ（女子）'!F299,")")</f>
        <v xml:space="preserve"> ()</v>
      </c>
      <c r="D97" s="25" t="str">
        <f>'様式Ⅰ（女子）'!E299</f>
        <v/>
      </c>
      <c r="E97" s="25">
        <v>2</v>
      </c>
      <c r="F97" s="25">
        <f>基本情報登録!$D$8</f>
        <v>0</v>
      </c>
      <c r="G97" s="25" t="str">
        <f>基本情報登録!$D$10</f>
        <v/>
      </c>
      <c r="H97" s="25" t="e">
        <f>'様式Ⅰ（女子）'!G299</f>
        <v>#N/A</v>
      </c>
      <c r="I97" s="25">
        <f>'様式Ⅰ（女子）'!C299</f>
        <v>0</v>
      </c>
      <c r="J97" s="25">
        <f>'様式Ⅰ（女子）'!J299</f>
        <v>0</v>
      </c>
      <c r="K97" s="25" t="str">
        <f>'様式Ⅰ（女子）'!N299</f>
        <v/>
      </c>
      <c r="L97" s="25">
        <f>'様式Ⅰ（女子）'!J300</f>
        <v>0</v>
      </c>
      <c r="M97" s="25" t="str">
        <f>'様式Ⅰ（女子）'!N300</f>
        <v/>
      </c>
      <c r="N97" s="25">
        <f>'様式Ⅰ（女子）'!J301</f>
        <v>0</v>
      </c>
      <c r="O97" s="25" t="str">
        <f>'様式Ⅰ（女子）'!N301</f>
        <v/>
      </c>
    </row>
    <row r="98" spans="1:15">
      <c r="A98" s="21">
        <v>97</v>
      </c>
      <c r="B98" s="25" t="str">
        <f>'様式Ⅰ（女子）'!H302</f>
        <v/>
      </c>
      <c r="C98" s="25" t="str">
        <f>CONCATENATE('様式Ⅰ（女子）'!D302," (",'様式Ⅰ（女子）'!F302,")")</f>
        <v xml:space="preserve"> ()</v>
      </c>
      <c r="D98" s="25" t="str">
        <f>'様式Ⅰ（女子）'!E302</f>
        <v/>
      </c>
      <c r="E98" s="25">
        <v>2</v>
      </c>
      <c r="F98" s="25">
        <f>基本情報登録!$D$8</f>
        <v>0</v>
      </c>
      <c r="G98" s="25" t="str">
        <f>基本情報登録!$D$10</f>
        <v/>
      </c>
      <c r="H98" s="25" t="e">
        <f>'様式Ⅰ（女子）'!G302</f>
        <v>#N/A</v>
      </c>
      <c r="I98" s="25">
        <f>'様式Ⅰ（女子）'!C302</f>
        <v>0</v>
      </c>
      <c r="J98" s="25">
        <f>'様式Ⅰ（女子）'!J302</f>
        <v>0</v>
      </c>
      <c r="K98" s="25" t="str">
        <f>'様式Ⅰ（女子）'!N302</f>
        <v/>
      </c>
      <c r="L98" s="25">
        <f>'様式Ⅰ（女子）'!J303</f>
        <v>0</v>
      </c>
      <c r="M98" s="25" t="str">
        <f>'様式Ⅰ（女子）'!N303</f>
        <v/>
      </c>
      <c r="N98" s="25">
        <f>'様式Ⅰ（女子）'!J304</f>
        <v>0</v>
      </c>
      <c r="O98" s="25" t="str">
        <f>'様式Ⅰ（女子）'!N304</f>
        <v/>
      </c>
    </row>
    <row r="99" spans="1:15">
      <c r="A99" s="21">
        <v>98</v>
      </c>
      <c r="B99" s="25" t="str">
        <f>'様式Ⅰ（女子）'!H305</f>
        <v/>
      </c>
      <c r="C99" s="25" t="str">
        <f>CONCATENATE('様式Ⅰ（女子）'!D305," (",'様式Ⅰ（女子）'!F305,")")</f>
        <v xml:space="preserve"> ()</v>
      </c>
      <c r="D99" s="25" t="str">
        <f>'様式Ⅰ（女子）'!E305</f>
        <v/>
      </c>
      <c r="E99" s="25">
        <v>2</v>
      </c>
      <c r="F99" s="25">
        <f>基本情報登録!$D$8</f>
        <v>0</v>
      </c>
      <c r="G99" s="25" t="str">
        <f>基本情報登録!$D$10</f>
        <v/>
      </c>
      <c r="H99" s="25" t="e">
        <f>'様式Ⅰ（女子）'!G305</f>
        <v>#N/A</v>
      </c>
      <c r="I99" s="25">
        <f>'様式Ⅰ（女子）'!C305</f>
        <v>0</v>
      </c>
      <c r="J99" s="25">
        <f>'様式Ⅰ（女子）'!J305</f>
        <v>0</v>
      </c>
      <c r="K99" s="25" t="str">
        <f>'様式Ⅰ（女子）'!N305</f>
        <v/>
      </c>
      <c r="L99" s="25">
        <f>'様式Ⅰ（女子）'!J306</f>
        <v>0</v>
      </c>
      <c r="M99" s="25" t="str">
        <f>'様式Ⅰ（女子）'!N306</f>
        <v/>
      </c>
      <c r="N99" s="25">
        <f>'様式Ⅰ（女子）'!J307</f>
        <v>0</v>
      </c>
      <c r="O99" s="25" t="str">
        <f>'様式Ⅰ（女子）'!N307</f>
        <v/>
      </c>
    </row>
    <row r="100" spans="1:15">
      <c r="A100" s="21">
        <v>99</v>
      </c>
      <c r="B100" s="25" t="str">
        <f>'様式Ⅰ（女子）'!H308</f>
        <v/>
      </c>
      <c r="C100" s="25" t="str">
        <f>CONCATENATE('様式Ⅰ（女子）'!D308," (",'様式Ⅰ（女子）'!F308,")")</f>
        <v xml:space="preserve"> ()</v>
      </c>
      <c r="D100" s="25" t="str">
        <f>'様式Ⅰ（女子）'!E308</f>
        <v/>
      </c>
      <c r="E100" s="25">
        <v>2</v>
      </c>
      <c r="F100" s="25">
        <f>基本情報登録!$D$8</f>
        <v>0</v>
      </c>
      <c r="G100" s="25" t="str">
        <f>基本情報登録!$D$10</f>
        <v/>
      </c>
      <c r="H100" s="25" t="e">
        <f>'様式Ⅰ（女子）'!G308</f>
        <v>#N/A</v>
      </c>
      <c r="I100" s="25">
        <f>'様式Ⅰ（女子）'!C308</f>
        <v>0</v>
      </c>
      <c r="J100" s="25">
        <f>'様式Ⅰ（女子）'!J308</f>
        <v>0</v>
      </c>
      <c r="K100" s="25" t="str">
        <f>'様式Ⅰ（女子）'!N308</f>
        <v/>
      </c>
      <c r="L100" s="25">
        <f>'様式Ⅰ（女子）'!J309</f>
        <v>0</v>
      </c>
      <c r="M100" s="25" t="str">
        <f>'様式Ⅰ（女子）'!N309</f>
        <v/>
      </c>
      <c r="N100" s="25">
        <f>'様式Ⅰ（女子）'!J310</f>
        <v>0</v>
      </c>
      <c r="O100" s="25" t="str">
        <f>'様式Ⅰ（女子）'!N310</f>
        <v/>
      </c>
    </row>
    <row r="101" spans="1:15">
      <c r="A101" s="21">
        <v>100</v>
      </c>
      <c r="B101" s="25" t="str">
        <f>'様式Ⅰ（女子）'!H311</f>
        <v/>
      </c>
      <c r="C101" s="25" t="str">
        <f>CONCATENATE('様式Ⅰ（女子）'!D311," (",'様式Ⅰ（女子）'!F311,")")</f>
        <v xml:space="preserve"> ()</v>
      </c>
      <c r="D101" s="25" t="str">
        <f>'様式Ⅰ（女子）'!E311</f>
        <v/>
      </c>
      <c r="E101" s="25">
        <v>2</v>
      </c>
      <c r="F101" s="25">
        <f>基本情報登録!$D$8</f>
        <v>0</v>
      </c>
      <c r="G101" s="25" t="str">
        <f>基本情報登録!$D$10</f>
        <v/>
      </c>
      <c r="H101" s="25" t="e">
        <f>'様式Ⅰ（女子）'!G311</f>
        <v>#N/A</v>
      </c>
      <c r="I101" s="25">
        <f>'様式Ⅰ（女子）'!C311</f>
        <v>0</v>
      </c>
      <c r="J101" s="25">
        <f>'様式Ⅰ（女子）'!J311</f>
        <v>0</v>
      </c>
      <c r="K101" s="25" t="str">
        <f>'様式Ⅰ（女子）'!N311</f>
        <v/>
      </c>
      <c r="L101" s="25">
        <f>'様式Ⅰ（女子）'!J312</f>
        <v>0</v>
      </c>
      <c r="M101" s="25" t="str">
        <f>'様式Ⅰ（女子）'!N312</f>
        <v/>
      </c>
      <c r="N101" s="25">
        <f>'様式Ⅰ（女子）'!J313</f>
        <v>0</v>
      </c>
      <c r="O101" s="25" t="str">
        <f>'様式Ⅰ（女子）'!N313</f>
        <v/>
      </c>
    </row>
    <row r="102" spans="1:15">
      <c r="A102" s="21">
        <v>101</v>
      </c>
      <c r="B102" s="25" t="str">
        <f>'様式Ⅰ（女子）'!H314</f>
        <v/>
      </c>
      <c r="C102" s="25" t="str">
        <f>CONCATENATE('様式Ⅰ（女子）'!D314," (",'様式Ⅰ（女子）'!F314,")")</f>
        <v xml:space="preserve"> ()</v>
      </c>
      <c r="D102" s="25" t="str">
        <f>'様式Ⅰ（女子）'!E314</f>
        <v/>
      </c>
      <c r="E102" s="25">
        <v>2</v>
      </c>
      <c r="F102" s="25">
        <f>基本情報登録!$D$8</f>
        <v>0</v>
      </c>
      <c r="G102" s="25" t="str">
        <f>基本情報登録!$D$10</f>
        <v/>
      </c>
      <c r="H102" s="25" t="e">
        <f>'様式Ⅰ（女子）'!G314</f>
        <v>#N/A</v>
      </c>
      <c r="I102" s="25">
        <f>'様式Ⅰ（女子）'!C314</f>
        <v>0</v>
      </c>
      <c r="J102" s="25">
        <f>'様式Ⅰ（女子）'!J314</f>
        <v>0</v>
      </c>
      <c r="K102" s="25" t="str">
        <f>'様式Ⅰ（女子）'!N314</f>
        <v/>
      </c>
      <c r="L102" s="25">
        <f>'様式Ⅰ（女子）'!J315</f>
        <v>0</v>
      </c>
      <c r="M102" s="25" t="str">
        <f>'様式Ⅰ（女子）'!N315</f>
        <v/>
      </c>
      <c r="N102" s="25">
        <f>'様式Ⅰ（女子）'!J316</f>
        <v>0</v>
      </c>
      <c r="O102" s="25" t="str">
        <f>'様式Ⅰ（女子）'!N316</f>
        <v/>
      </c>
    </row>
    <row r="103" spans="1:15">
      <c r="A103" s="21">
        <v>102</v>
      </c>
      <c r="B103" s="25" t="str">
        <f>'様式Ⅰ（女子）'!H317</f>
        <v/>
      </c>
      <c r="C103" s="25" t="str">
        <f>CONCATENATE('様式Ⅰ（女子）'!D317," (",'様式Ⅰ（女子）'!F317,")")</f>
        <v xml:space="preserve"> ()</v>
      </c>
      <c r="D103" s="25" t="str">
        <f>'様式Ⅰ（女子）'!E317</f>
        <v/>
      </c>
      <c r="E103" s="25">
        <v>2</v>
      </c>
      <c r="F103" s="25">
        <f>基本情報登録!$D$8</f>
        <v>0</v>
      </c>
      <c r="G103" s="25" t="str">
        <f>基本情報登録!$D$10</f>
        <v/>
      </c>
      <c r="H103" s="25" t="e">
        <f>'様式Ⅰ（女子）'!G317</f>
        <v>#N/A</v>
      </c>
      <c r="I103" s="25">
        <f>'様式Ⅰ（女子）'!C317</f>
        <v>0</v>
      </c>
      <c r="J103" s="25">
        <f>'様式Ⅰ（女子）'!J317</f>
        <v>0</v>
      </c>
      <c r="K103" s="25" t="str">
        <f>'様式Ⅰ（女子）'!N317</f>
        <v/>
      </c>
      <c r="L103" s="25">
        <f>'様式Ⅰ（女子）'!J318</f>
        <v>0</v>
      </c>
      <c r="M103" s="25" t="str">
        <f>'様式Ⅰ（女子）'!N318</f>
        <v/>
      </c>
      <c r="N103" s="25">
        <f>'様式Ⅰ（女子）'!J319</f>
        <v>0</v>
      </c>
      <c r="O103" s="25" t="str">
        <f>'様式Ⅰ（女子）'!N319</f>
        <v/>
      </c>
    </row>
    <row r="104" spans="1:15">
      <c r="A104" s="21">
        <v>103</v>
      </c>
      <c r="B104" s="25" t="str">
        <f>'様式Ⅰ（女子）'!H320</f>
        <v/>
      </c>
      <c r="C104" s="25" t="str">
        <f>CONCATENATE('様式Ⅰ（女子）'!D320," (",'様式Ⅰ（女子）'!F320,")")</f>
        <v xml:space="preserve"> ()</v>
      </c>
      <c r="D104" s="25" t="str">
        <f>'様式Ⅰ（女子）'!E320</f>
        <v/>
      </c>
      <c r="E104" s="25">
        <v>2</v>
      </c>
      <c r="F104" s="25">
        <f>基本情報登録!$D$8</f>
        <v>0</v>
      </c>
      <c r="G104" s="25" t="str">
        <f>基本情報登録!$D$10</f>
        <v/>
      </c>
      <c r="H104" s="25" t="e">
        <f>'様式Ⅰ（女子）'!G320</f>
        <v>#N/A</v>
      </c>
      <c r="I104" s="25">
        <f>'様式Ⅰ（女子）'!C320</f>
        <v>0</v>
      </c>
      <c r="J104" s="25">
        <f>'様式Ⅰ（女子）'!J320</f>
        <v>0</v>
      </c>
      <c r="K104" s="25" t="str">
        <f>'様式Ⅰ（女子）'!N320</f>
        <v/>
      </c>
      <c r="L104" s="25">
        <f>'様式Ⅰ（女子）'!J321</f>
        <v>0</v>
      </c>
      <c r="M104" s="25" t="str">
        <f>'様式Ⅰ（女子）'!N321</f>
        <v/>
      </c>
      <c r="N104" s="25">
        <f>'様式Ⅰ（女子）'!J322</f>
        <v>0</v>
      </c>
      <c r="O104" s="25" t="str">
        <f>'様式Ⅰ（女子）'!N322</f>
        <v/>
      </c>
    </row>
    <row r="105" spans="1:15">
      <c r="A105" s="21">
        <v>104</v>
      </c>
      <c r="B105" s="25" t="str">
        <f>'様式Ⅰ（女子）'!H323</f>
        <v/>
      </c>
      <c r="C105" s="25" t="str">
        <f>CONCATENATE('様式Ⅰ（女子）'!D323," (",'様式Ⅰ（女子）'!F323,")")</f>
        <v xml:space="preserve"> ()</v>
      </c>
      <c r="D105" s="25" t="str">
        <f>'様式Ⅰ（女子）'!E323</f>
        <v/>
      </c>
      <c r="E105" s="25">
        <v>2</v>
      </c>
      <c r="F105" s="25">
        <f>基本情報登録!$D$8</f>
        <v>0</v>
      </c>
      <c r="G105" s="25" t="str">
        <f>基本情報登録!$D$10</f>
        <v/>
      </c>
      <c r="H105" s="25" t="e">
        <f>'様式Ⅰ（女子）'!G323</f>
        <v>#N/A</v>
      </c>
      <c r="I105" s="25">
        <f>'様式Ⅰ（女子）'!C323</f>
        <v>0</v>
      </c>
      <c r="J105" s="25">
        <f>'様式Ⅰ（女子）'!J323</f>
        <v>0</v>
      </c>
      <c r="K105" s="25" t="str">
        <f>'様式Ⅰ（女子）'!N323</f>
        <v/>
      </c>
      <c r="L105" s="25">
        <f>'様式Ⅰ（女子）'!J324</f>
        <v>0</v>
      </c>
      <c r="M105" s="25" t="str">
        <f>'様式Ⅰ（女子）'!N324</f>
        <v/>
      </c>
      <c r="N105" s="25">
        <f>'様式Ⅰ（女子）'!J325</f>
        <v>0</v>
      </c>
      <c r="O105" s="25" t="str">
        <f>'様式Ⅰ（女子）'!N325</f>
        <v/>
      </c>
    </row>
    <row r="106" spans="1:15">
      <c r="A106" s="21">
        <v>105</v>
      </c>
      <c r="B106" s="25" t="str">
        <f>'様式Ⅰ（女子）'!H326</f>
        <v/>
      </c>
      <c r="C106" s="25" t="str">
        <f>CONCATENATE('様式Ⅰ（女子）'!D326," (",'様式Ⅰ（女子）'!F326,")")</f>
        <v xml:space="preserve"> ()</v>
      </c>
      <c r="D106" s="25" t="str">
        <f>'様式Ⅰ（女子）'!E326</f>
        <v/>
      </c>
      <c r="E106" s="25">
        <v>2</v>
      </c>
      <c r="F106" s="25">
        <f>基本情報登録!$D$8</f>
        <v>0</v>
      </c>
      <c r="G106" s="25" t="str">
        <f>基本情報登録!$D$10</f>
        <v/>
      </c>
      <c r="H106" s="25" t="e">
        <f>'様式Ⅰ（女子）'!G326</f>
        <v>#N/A</v>
      </c>
      <c r="I106" s="25">
        <f>'様式Ⅰ（女子）'!C326</f>
        <v>0</v>
      </c>
      <c r="J106" s="25">
        <f>'様式Ⅰ（女子）'!J326</f>
        <v>0</v>
      </c>
      <c r="K106" s="25" t="str">
        <f>'様式Ⅰ（女子）'!N326</f>
        <v/>
      </c>
      <c r="L106" s="25">
        <f>'様式Ⅰ（女子）'!J327</f>
        <v>0</v>
      </c>
      <c r="M106" s="25" t="str">
        <f>'様式Ⅰ（女子）'!N327</f>
        <v/>
      </c>
      <c r="N106" s="25">
        <f>'様式Ⅰ（女子）'!J328</f>
        <v>0</v>
      </c>
      <c r="O106" s="25" t="str">
        <f>'様式Ⅰ（女子）'!N328</f>
        <v/>
      </c>
    </row>
    <row r="107" spans="1:15">
      <c r="A107" s="21">
        <v>106</v>
      </c>
      <c r="B107" s="25" t="str">
        <f>'様式Ⅰ（女子）'!H329</f>
        <v/>
      </c>
      <c r="C107" s="25" t="str">
        <f>CONCATENATE('様式Ⅰ（女子）'!D329," (",'様式Ⅰ（女子）'!F329,")")</f>
        <v xml:space="preserve"> ()</v>
      </c>
      <c r="D107" s="25" t="str">
        <f>'様式Ⅰ（女子）'!E329</f>
        <v/>
      </c>
      <c r="E107" s="25">
        <v>2</v>
      </c>
      <c r="F107" s="25">
        <f>基本情報登録!$D$8</f>
        <v>0</v>
      </c>
      <c r="G107" s="25" t="str">
        <f>基本情報登録!$D$10</f>
        <v/>
      </c>
      <c r="H107" s="25" t="e">
        <f>'様式Ⅰ（女子）'!G329</f>
        <v>#N/A</v>
      </c>
      <c r="I107" s="25">
        <f>'様式Ⅰ（女子）'!C329</f>
        <v>0</v>
      </c>
      <c r="J107" s="25">
        <f>'様式Ⅰ（女子）'!J329</f>
        <v>0</v>
      </c>
      <c r="K107" s="25" t="str">
        <f>'様式Ⅰ（女子）'!N329</f>
        <v/>
      </c>
      <c r="L107" s="25">
        <f>'様式Ⅰ（女子）'!J330</f>
        <v>0</v>
      </c>
      <c r="M107" s="25" t="str">
        <f>'様式Ⅰ（女子）'!N330</f>
        <v/>
      </c>
      <c r="N107" s="25">
        <f>'様式Ⅰ（女子）'!J331</f>
        <v>0</v>
      </c>
      <c r="O107" s="25" t="str">
        <f>'様式Ⅰ（女子）'!N331</f>
        <v/>
      </c>
    </row>
    <row r="108" spans="1:15">
      <c r="A108" s="21">
        <v>107</v>
      </c>
      <c r="B108" s="25" t="str">
        <f>'様式Ⅰ（女子）'!H332</f>
        <v/>
      </c>
      <c r="C108" s="25" t="str">
        <f>CONCATENATE('様式Ⅰ（女子）'!D332," (",'様式Ⅰ（女子）'!F332,")")</f>
        <v xml:space="preserve"> ()</v>
      </c>
      <c r="D108" s="25" t="str">
        <f>'様式Ⅰ（女子）'!E332</f>
        <v/>
      </c>
      <c r="E108" s="25">
        <v>2</v>
      </c>
      <c r="F108" s="25">
        <f>基本情報登録!$D$8</f>
        <v>0</v>
      </c>
      <c r="G108" s="25" t="str">
        <f>基本情報登録!$D$10</f>
        <v/>
      </c>
      <c r="H108" s="25" t="e">
        <f>'様式Ⅰ（女子）'!G332</f>
        <v>#N/A</v>
      </c>
      <c r="I108" s="25">
        <f>'様式Ⅰ（女子）'!C332</f>
        <v>0</v>
      </c>
      <c r="J108" s="25">
        <f>'様式Ⅰ（女子）'!J332</f>
        <v>0</v>
      </c>
      <c r="K108" s="25" t="str">
        <f>'様式Ⅰ（女子）'!N332</f>
        <v/>
      </c>
      <c r="L108" s="25">
        <f>'様式Ⅰ（女子）'!J333</f>
        <v>0</v>
      </c>
      <c r="M108" s="25" t="str">
        <f>'様式Ⅰ（女子）'!N333</f>
        <v/>
      </c>
      <c r="N108" s="25">
        <f>'様式Ⅰ（女子）'!J334</f>
        <v>0</v>
      </c>
      <c r="O108" s="25" t="str">
        <f>'様式Ⅰ（女子）'!N334</f>
        <v/>
      </c>
    </row>
    <row r="109" spans="1:15">
      <c r="A109" s="21">
        <v>108</v>
      </c>
      <c r="B109" s="25" t="str">
        <f>'様式Ⅰ（女子）'!H335</f>
        <v/>
      </c>
      <c r="C109" s="25" t="str">
        <f>CONCATENATE('様式Ⅰ（女子）'!D335," (",'様式Ⅰ（女子）'!F335,")")</f>
        <v xml:space="preserve"> ()</v>
      </c>
      <c r="D109" s="25" t="str">
        <f>'様式Ⅰ（女子）'!E335</f>
        <v/>
      </c>
      <c r="E109" s="25">
        <v>2</v>
      </c>
      <c r="F109" s="25">
        <f>基本情報登録!$D$8</f>
        <v>0</v>
      </c>
      <c r="G109" s="25" t="str">
        <f>基本情報登録!$D$10</f>
        <v/>
      </c>
      <c r="H109" s="25" t="e">
        <f>'様式Ⅰ（女子）'!G335</f>
        <v>#N/A</v>
      </c>
      <c r="I109" s="25">
        <f>'様式Ⅰ（女子）'!C335</f>
        <v>0</v>
      </c>
      <c r="J109" s="25">
        <f>'様式Ⅰ（女子）'!J335</f>
        <v>0</v>
      </c>
      <c r="K109" s="25" t="str">
        <f>'様式Ⅰ（女子）'!N335</f>
        <v/>
      </c>
      <c r="L109" s="25">
        <f>'様式Ⅰ（女子）'!J336</f>
        <v>0</v>
      </c>
      <c r="M109" s="25" t="str">
        <f>'様式Ⅰ（女子）'!N336</f>
        <v/>
      </c>
      <c r="N109" s="25">
        <f>'様式Ⅰ（女子）'!J337</f>
        <v>0</v>
      </c>
      <c r="O109" s="25" t="str">
        <f>'様式Ⅰ（女子）'!N337</f>
        <v/>
      </c>
    </row>
    <row r="110" spans="1:15">
      <c r="A110" s="21">
        <v>109</v>
      </c>
      <c r="B110" s="25" t="str">
        <f>'様式Ⅰ（女子）'!H338</f>
        <v/>
      </c>
      <c r="C110" s="25" t="str">
        <f>CONCATENATE('様式Ⅰ（女子）'!D338," (",'様式Ⅰ（女子）'!F338,")")</f>
        <v xml:space="preserve"> ()</v>
      </c>
      <c r="D110" s="25" t="str">
        <f>'様式Ⅰ（女子）'!E338</f>
        <v/>
      </c>
      <c r="E110" s="25">
        <v>2</v>
      </c>
      <c r="F110" s="25">
        <f>基本情報登録!$D$8</f>
        <v>0</v>
      </c>
      <c r="G110" s="25" t="str">
        <f>基本情報登録!$D$10</f>
        <v/>
      </c>
      <c r="H110" s="25" t="e">
        <f>'様式Ⅰ（女子）'!G338</f>
        <v>#N/A</v>
      </c>
      <c r="I110" s="25">
        <f>'様式Ⅰ（女子）'!C338</f>
        <v>0</v>
      </c>
      <c r="J110" s="25">
        <f>'様式Ⅰ（女子）'!J338</f>
        <v>0</v>
      </c>
      <c r="K110" s="25" t="str">
        <f>'様式Ⅰ（女子）'!N338</f>
        <v/>
      </c>
      <c r="L110" s="25">
        <f>'様式Ⅰ（女子）'!J339</f>
        <v>0</v>
      </c>
      <c r="M110" s="25" t="str">
        <f>'様式Ⅰ（女子）'!N339</f>
        <v/>
      </c>
      <c r="N110" s="25">
        <f>'様式Ⅰ（女子）'!J340</f>
        <v>0</v>
      </c>
      <c r="O110" s="25" t="str">
        <f>'様式Ⅰ（女子）'!N340</f>
        <v/>
      </c>
    </row>
    <row r="111" spans="1:15">
      <c r="A111" s="21">
        <v>110</v>
      </c>
      <c r="B111" s="25" t="str">
        <f>'様式Ⅰ（女子）'!H341</f>
        <v/>
      </c>
      <c r="C111" s="25" t="str">
        <f>CONCATENATE('様式Ⅰ（女子）'!D341," (",'様式Ⅰ（女子）'!F341,")")</f>
        <v xml:space="preserve"> ()</v>
      </c>
      <c r="D111" s="25" t="str">
        <f>'様式Ⅰ（女子）'!E341</f>
        <v/>
      </c>
      <c r="E111" s="25">
        <v>2</v>
      </c>
      <c r="F111" s="25">
        <f>基本情報登録!$D$8</f>
        <v>0</v>
      </c>
      <c r="G111" s="25" t="str">
        <f>基本情報登録!$D$10</f>
        <v/>
      </c>
      <c r="H111" s="25" t="e">
        <f>'様式Ⅰ（女子）'!G341</f>
        <v>#N/A</v>
      </c>
      <c r="I111" s="25">
        <f>'様式Ⅰ（女子）'!C341</f>
        <v>0</v>
      </c>
      <c r="J111" s="25">
        <f>'様式Ⅰ（女子）'!J341</f>
        <v>0</v>
      </c>
      <c r="K111" s="25" t="str">
        <f>'様式Ⅰ（女子）'!N341</f>
        <v/>
      </c>
      <c r="L111" s="25">
        <f>'様式Ⅰ（女子）'!J342</f>
        <v>0</v>
      </c>
      <c r="M111" s="25" t="str">
        <f>'様式Ⅰ（女子）'!N342</f>
        <v/>
      </c>
      <c r="N111" s="25">
        <f>'様式Ⅰ（女子）'!J343</f>
        <v>0</v>
      </c>
      <c r="O111" s="25" t="str">
        <f>'様式Ⅰ（女子）'!N343</f>
        <v/>
      </c>
    </row>
    <row r="112" spans="1:15">
      <c r="A112" s="21">
        <v>111</v>
      </c>
      <c r="B112" s="25" t="str">
        <f>'様式Ⅰ（女子）'!H344</f>
        <v/>
      </c>
      <c r="C112" s="25" t="str">
        <f>CONCATENATE('様式Ⅰ（女子）'!D344," (",'様式Ⅰ（女子）'!F344,")")</f>
        <v xml:space="preserve"> ()</v>
      </c>
      <c r="D112" s="25" t="str">
        <f>'様式Ⅰ（女子）'!E344</f>
        <v/>
      </c>
      <c r="E112" s="25">
        <v>2</v>
      </c>
      <c r="F112" s="25">
        <f>基本情報登録!$D$8</f>
        <v>0</v>
      </c>
      <c r="G112" s="25" t="str">
        <f>基本情報登録!$D$10</f>
        <v/>
      </c>
      <c r="H112" s="25" t="e">
        <f>'様式Ⅰ（女子）'!G344</f>
        <v>#N/A</v>
      </c>
      <c r="I112" s="25">
        <f>'様式Ⅰ（女子）'!C344</f>
        <v>0</v>
      </c>
      <c r="J112" s="25">
        <f>'様式Ⅰ（女子）'!J344</f>
        <v>0</v>
      </c>
      <c r="K112" s="25" t="str">
        <f>'様式Ⅰ（女子）'!N344</f>
        <v/>
      </c>
      <c r="L112" s="25">
        <f>'様式Ⅰ（女子）'!J345</f>
        <v>0</v>
      </c>
      <c r="M112" s="25" t="str">
        <f>'様式Ⅰ（女子）'!N345</f>
        <v/>
      </c>
      <c r="N112" s="25">
        <f>'様式Ⅰ（女子）'!J346</f>
        <v>0</v>
      </c>
      <c r="O112" s="25" t="str">
        <f>'様式Ⅰ（女子）'!N346</f>
        <v/>
      </c>
    </row>
    <row r="113" spans="1:15">
      <c r="A113" s="21">
        <v>112</v>
      </c>
      <c r="B113" s="25" t="str">
        <f>'様式Ⅰ（女子）'!H347</f>
        <v/>
      </c>
      <c r="C113" s="25" t="str">
        <f>CONCATENATE('様式Ⅰ（女子）'!D347," (",'様式Ⅰ（女子）'!F347,")")</f>
        <v xml:space="preserve"> ()</v>
      </c>
      <c r="D113" s="25" t="str">
        <f>'様式Ⅰ（女子）'!E347</f>
        <v/>
      </c>
      <c r="E113" s="25">
        <v>2</v>
      </c>
      <c r="F113" s="25">
        <f>基本情報登録!$D$8</f>
        <v>0</v>
      </c>
      <c r="G113" s="25" t="str">
        <f>基本情報登録!$D$10</f>
        <v/>
      </c>
      <c r="H113" s="25" t="e">
        <f>'様式Ⅰ（女子）'!G347</f>
        <v>#N/A</v>
      </c>
      <c r="I113" s="25">
        <f>'様式Ⅰ（女子）'!C347</f>
        <v>0</v>
      </c>
      <c r="J113" s="25">
        <f>'様式Ⅰ（女子）'!J347</f>
        <v>0</v>
      </c>
      <c r="K113" s="25" t="str">
        <f>'様式Ⅰ（女子）'!N347</f>
        <v/>
      </c>
      <c r="L113" s="25">
        <f>'様式Ⅰ（女子）'!J348</f>
        <v>0</v>
      </c>
      <c r="M113" s="25" t="str">
        <f>'様式Ⅰ（女子）'!N348</f>
        <v/>
      </c>
      <c r="N113" s="25">
        <f>'様式Ⅰ（女子）'!J349</f>
        <v>0</v>
      </c>
      <c r="O113" s="25" t="str">
        <f>'様式Ⅰ（女子）'!N349</f>
        <v/>
      </c>
    </row>
    <row r="114" spans="1:15">
      <c r="A114" s="21">
        <v>113</v>
      </c>
      <c r="B114" s="25" t="str">
        <f>'様式Ⅰ（女子）'!H350</f>
        <v/>
      </c>
      <c r="C114" s="25" t="str">
        <f>CONCATENATE('様式Ⅰ（女子）'!D350," (",'様式Ⅰ（女子）'!F350,")")</f>
        <v xml:space="preserve"> ()</v>
      </c>
      <c r="D114" s="25" t="str">
        <f>'様式Ⅰ（女子）'!E350</f>
        <v/>
      </c>
      <c r="E114" s="25">
        <v>2</v>
      </c>
      <c r="F114" s="25">
        <f>基本情報登録!$D$8</f>
        <v>0</v>
      </c>
      <c r="G114" s="25" t="str">
        <f>基本情報登録!$D$10</f>
        <v/>
      </c>
      <c r="H114" s="25" t="e">
        <f>'様式Ⅰ（女子）'!G350</f>
        <v>#N/A</v>
      </c>
      <c r="I114" s="25">
        <f>'様式Ⅰ（女子）'!C350</f>
        <v>0</v>
      </c>
      <c r="J114" s="25">
        <f>'様式Ⅰ（女子）'!J350</f>
        <v>0</v>
      </c>
      <c r="K114" s="25" t="str">
        <f>'様式Ⅰ（女子）'!N350</f>
        <v/>
      </c>
      <c r="L114" s="25">
        <f>'様式Ⅰ（女子）'!J351</f>
        <v>0</v>
      </c>
      <c r="M114" s="25" t="str">
        <f>'様式Ⅰ（女子）'!N351</f>
        <v/>
      </c>
      <c r="N114" s="25">
        <f>'様式Ⅰ（女子）'!J352</f>
        <v>0</v>
      </c>
      <c r="O114" s="25" t="str">
        <f>'様式Ⅰ（女子）'!N352</f>
        <v/>
      </c>
    </row>
    <row r="115" spans="1:15">
      <c r="A115" s="21">
        <v>114</v>
      </c>
      <c r="B115" s="25" t="str">
        <f>'様式Ⅰ（女子）'!H353</f>
        <v/>
      </c>
      <c r="C115" s="25" t="str">
        <f>CONCATENATE('様式Ⅰ（女子）'!D353," (",'様式Ⅰ（女子）'!F353,")")</f>
        <v xml:space="preserve"> ()</v>
      </c>
      <c r="D115" s="25" t="str">
        <f>'様式Ⅰ（女子）'!E353</f>
        <v/>
      </c>
      <c r="E115" s="25">
        <v>2</v>
      </c>
      <c r="F115" s="25">
        <f>基本情報登録!$D$8</f>
        <v>0</v>
      </c>
      <c r="G115" s="25" t="str">
        <f>基本情報登録!$D$10</f>
        <v/>
      </c>
      <c r="H115" s="25" t="e">
        <f>'様式Ⅰ（女子）'!G353</f>
        <v>#N/A</v>
      </c>
      <c r="I115" s="25">
        <f>'様式Ⅰ（女子）'!C353</f>
        <v>0</v>
      </c>
      <c r="J115" s="25">
        <f>'様式Ⅰ（女子）'!J353</f>
        <v>0</v>
      </c>
      <c r="K115" s="25" t="str">
        <f>'様式Ⅰ（女子）'!N353</f>
        <v/>
      </c>
      <c r="L115" s="25">
        <f>'様式Ⅰ（女子）'!J354</f>
        <v>0</v>
      </c>
      <c r="M115" s="25" t="str">
        <f>'様式Ⅰ（女子）'!N354</f>
        <v/>
      </c>
      <c r="N115" s="25">
        <f>'様式Ⅰ（女子）'!J355</f>
        <v>0</v>
      </c>
      <c r="O115" s="25" t="str">
        <f>'様式Ⅰ（女子）'!N355</f>
        <v/>
      </c>
    </row>
    <row r="116" spans="1:15">
      <c r="A116" s="21">
        <v>115</v>
      </c>
      <c r="B116" s="25" t="str">
        <f>'様式Ⅰ（女子）'!H356</f>
        <v/>
      </c>
      <c r="C116" s="25" t="str">
        <f>CONCATENATE('様式Ⅰ（女子）'!D356," (",'様式Ⅰ（女子）'!F356,")")</f>
        <v xml:space="preserve"> ()</v>
      </c>
      <c r="D116" s="25" t="str">
        <f>'様式Ⅰ（女子）'!E356</f>
        <v/>
      </c>
      <c r="E116" s="25">
        <v>2</v>
      </c>
      <c r="F116" s="25">
        <f>基本情報登録!$D$8</f>
        <v>0</v>
      </c>
      <c r="G116" s="25" t="str">
        <f>基本情報登録!$D$10</f>
        <v/>
      </c>
      <c r="H116" s="25" t="e">
        <f>'様式Ⅰ（女子）'!G356</f>
        <v>#N/A</v>
      </c>
      <c r="I116" s="25">
        <f>'様式Ⅰ（女子）'!C356</f>
        <v>0</v>
      </c>
      <c r="J116" s="25">
        <f>'様式Ⅰ（女子）'!J356</f>
        <v>0</v>
      </c>
      <c r="K116" s="25" t="str">
        <f>'様式Ⅰ（女子）'!N356</f>
        <v/>
      </c>
      <c r="L116" s="25">
        <f>'様式Ⅰ（女子）'!J357</f>
        <v>0</v>
      </c>
      <c r="M116" s="25" t="str">
        <f>'様式Ⅰ（女子）'!N357</f>
        <v/>
      </c>
      <c r="N116" s="25">
        <f>'様式Ⅰ（女子）'!J358</f>
        <v>0</v>
      </c>
      <c r="O116" s="25" t="str">
        <f>'様式Ⅰ（女子）'!N358</f>
        <v/>
      </c>
    </row>
    <row r="117" spans="1:15">
      <c r="A117" s="21">
        <v>116</v>
      </c>
      <c r="B117" s="25" t="str">
        <f>'様式Ⅰ（女子）'!H359</f>
        <v/>
      </c>
      <c r="C117" s="25" t="str">
        <f>CONCATENATE('様式Ⅰ（女子）'!D359," (",'様式Ⅰ（女子）'!F359,")")</f>
        <v xml:space="preserve"> ()</v>
      </c>
      <c r="D117" s="25" t="str">
        <f>'様式Ⅰ（女子）'!E359</f>
        <v/>
      </c>
      <c r="E117" s="25">
        <v>2</v>
      </c>
      <c r="F117" s="25">
        <f>基本情報登録!$D$8</f>
        <v>0</v>
      </c>
      <c r="G117" s="25" t="str">
        <f>基本情報登録!$D$10</f>
        <v/>
      </c>
      <c r="H117" s="25" t="e">
        <f>'様式Ⅰ（女子）'!G359</f>
        <v>#N/A</v>
      </c>
      <c r="I117" s="25">
        <f>'様式Ⅰ（女子）'!C359</f>
        <v>0</v>
      </c>
      <c r="J117" s="25">
        <f>'様式Ⅰ（女子）'!J359</f>
        <v>0</v>
      </c>
      <c r="K117" s="25" t="str">
        <f>'様式Ⅰ（女子）'!N359</f>
        <v/>
      </c>
      <c r="L117" s="25">
        <f>'様式Ⅰ（女子）'!J360</f>
        <v>0</v>
      </c>
      <c r="M117" s="25" t="str">
        <f>'様式Ⅰ（女子）'!N360</f>
        <v/>
      </c>
      <c r="N117" s="25">
        <f>'様式Ⅰ（女子）'!J361</f>
        <v>0</v>
      </c>
      <c r="O117" s="25" t="str">
        <f>'様式Ⅰ（女子）'!N361</f>
        <v/>
      </c>
    </row>
    <row r="118" spans="1:15">
      <c r="A118" s="21">
        <v>117</v>
      </c>
      <c r="B118" s="25" t="str">
        <f>'様式Ⅰ（女子）'!H362</f>
        <v/>
      </c>
      <c r="C118" s="25" t="str">
        <f>CONCATENATE('様式Ⅰ（女子）'!D362," (",'様式Ⅰ（女子）'!F362,")")</f>
        <v xml:space="preserve"> ()</v>
      </c>
      <c r="D118" s="25" t="str">
        <f>'様式Ⅰ（女子）'!E362</f>
        <v/>
      </c>
      <c r="E118" s="25">
        <v>2</v>
      </c>
      <c r="F118" s="25">
        <f>基本情報登録!$D$8</f>
        <v>0</v>
      </c>
      <c r="G118" s="25" t="str">
        <f>基本情報登録!$D$10</f>
        <v/>
      </c>
      <c r="H118" s="25" t="e">
        <f>'様式Ⅰ（女子）'!G362</f>
        <v>#N/A</v>
      </c>
      <c r="I118" s="25">
        <f>'様式Ⅰ（女子）'!C362</f>
        <v>0</v>
      </c>
      <c r="J118" s="25">
        <f>'様式Ⅰ（女子）'!J362</f>
        <v>0</v>
      </c>
      <c r="K118" s="25" t="str">
        <f>'様式Ⅰ（女子）'!N362</f>
        <v/>
      </c>
      <c r="L118" s="25">
        <f>'様式Ⅰ（女子）'!J363</f>
        <v>0</v>
      </c>
      <c r="M118" s="25" t="str">
        <f>'様式Ⅰ（女子）'!N363</f>
        <v/>
      </c>
      <c r="N118" s="25">
        <f>'様式Ⅰ（女子）'!J364</f>
        <v>0</v>
      </c>
      <c r="O118" s="25" t="str">
        <f>'様式Ⅰ（女子）'!N364</f>
        <v/>
      </c>
    </row>
    <row r="119" spans="1:15">
      <c r="A119" s="21">
        <v>118</v>
      </c>
      <c r="B119" s="25" t="str">
        <f>'様式Ⅰ（女子）'!H365</f>
        <v/>
      </c>
      <c r="C119" s="25" t="str">
        <f>CONCATENATE('様式Ⅰ（女子）'!D365," (",'様式Ⅰ（女子）'!F365,")")</f>
        <v xml:space="preserve"> ()</v>
      </c>
      <c r="D119" s="25" t="str">
        <f>'様式Ⅰ（女子）'!E365</f>
        <v/>
      </c>
      <c r="E119" s="25">
        <v>2</v>
      </c>
      <c r="F119" s="25">
        <f>基本情報登録!$D$8</f>
        <v>0</v>
      </c>
      <c r="G119" s="25" t="str">
        <f>基本情報登録!$D$10</f>
        <v/>
      </c>
      <c r="H119" s="25" t="e">
        <f>'様式Ⅰ（女子）'!G365</f>
        <v>#N/A</v>
      </c>
      <c r="I119" s="25">
        <f>'様式Ⅰ（女子）'!C365</f>
        <v>0</v>
      </c>
      <c r="J119" s="25">
        <f>'様式Ⅰ（女子）'!J365</f>
        <v>0</v>
      </c>
      <c r="K119" s="25" t="str">
        <f>'様式Ⅰ（女子）'!N365</f>
        <v/>
      </c>
      <c r="L119" s="25">
        <f>'様式Ⅰ（女子）'!J366</f>
        <v>0</v>
      </c>
      <c r="M119" s="25" t="str">
        <f>'様式Ⅰ（女子）'!N366</f>
        <v/>
      </c>
      <c r="N119" s="25">
        <f>'様式Ⅰ（女子）'!J367</f>
        <v>0</v>
      </c>
      <c r="O119" s="25" t="str">
        <f>'様式Ⅰ（女子）'!N367</f>
        <v/>
      </c>
    </row>
    <row r="120" spans="1:15">
      <c r="A120" s="21">
        <v>119</v>
      </c>
      <c r="B120" s="25" t="str">
        <f>'様式Ⅰ（女子）'!H368</f>
        <v/>
      </c>
      <c r="C120" s="25" t="str">
        <f>CONCATENATE('様式Ⅰ（女子）'!D368," (",'様式Ⅰ（女子）'!F368,")")</f>
        <v xml:space="preserve"> ()</v>
      </c>
      <c r="D120" s="25" t="str">
        <f>'様式Ⅰ（女子）'!E368</f>
        <v/>
      </c>
      <c r="E120" s="25">
        <v>2</v>
      </c>
      <c r="F120" s="25">
        <f>基本情報登録!$D$8</f>
        <v>0</v>
      </c>
      <c r="G120" s="25" t="str">
        <f>基本情報登録!$D$10</f>
        <v/>
      </c>
      <c r="H120" s="25" t="e">
        <f>'様式Ⅰ（女子）'!G368</f>
        <v>#N/A</v>
      </c>
      <c r="I120" s="25">
        <f>'様式Ⅰ（女子）'!C368</f>
        <v>0</v>
      </c>
      <c r="J120" s="25">
        <f>'様式Ⅰ（女子）'!J368</f>
        <v>0</v>
      </c>
      <c r="K120" s="25" t="str">
        <f>'様式Ⅰ（女子）'!N368</f>
        <v/>
      </c>
      <c r="L120" s="25">
        <f>'様式Ⅰ（女子）'!J369</f>
        <v>0</v>
      </c>
      <c r="M120" s="25" t="str">
        <f>'様式Ⅰ（女子）'!N369</f>
        <v/>
      </c>
      <c r="N120" s="25">
        <f>'様式Ⅰ（女子）'!J370</f>
        <v>0</v>
      </c>
      <c r="O120" s="25" t="str">
        <f>'様式Ⅰ（女子）'!N370</f>
        <v/>
      </c>
    </row>
    <row r="121" spans="1:15">
      <c r="A121" s="21">
        <v>120</v>
      </c>
      <c r="B121" s="25" t="str">
        <f>'様式Ⅰ（女子）'!H371</f>
        <v/>
      </c>
      <c r="C121" s="25" t="str">
        <f>CONCATENATE('様式Ⅰ（女子）'!D371," (",'様式Ⅰ（女子）'!F371,")")</f>
        <v xml:space="preserve"> ()</v>
      </c>
      <c r="D121" s="25" t="str">
        <f>'様式Ⅰ（女子）'!E371</f>
        <v/>
      </c>
      <c r="E121" s="25">
        <v>2</v>
      </c>
      <c r="F121" s="25">
        <f>基本情報登録!$D$8</f>
        <v>0</v>
      </c>
      <c r="G121" s="25" t="str">
        <f>基本情報登録!$D$10</f>
        <v/>
      </c>
      <c r="H121" s="25" t="e">
        <f>'様式Ⅰ（女子）'!G371</f>
        <v>#N/A</v>
      </c>
      <c r="I121" s="25">
        <f>'様式Ⅰ（女子）'!C371</f>
        <v>0</v>
      </c>
      <c r="J121" s="25">
        <f>'様式Ⅰ（女子）'!J371</f>
        <v>0</v>
      </c>
      <c r="K121" s="25" t="str">
        <f>'様式Ⅰ（女子）'!N371</f>
        <v/>
      </c>
      <c r="L121" s="25">
        <f>'様式Ⅰ（女子）'!J372</f>
        <v>0</v>
      </c>
      <c r="M121" s="25" t="str">
        <f>'様式Ⅰ（女子）'!N372</f>
        <v/>
      </c>
      <c r="N121" s="25">
        <f>'様式Ⅰ（女子）'!J373</f>
        <v>0</v>
      </c>
      <c r="O121" s="25" t="str">
        <f>'様式Ⅰ（女子）'!N373</f>
        <v/>
      </c>
    </row>
    <row r="122" spans="1:15">
      <c r="A122" s="21">
        <v>121</v>
      </c>
      <c r="B122" s="25" t="str">
        <f>'様式Ⅰ（女子）'!H374</f>
        <v/>
      </c>
      <c r="C122" s="25" t="str">
        <f>CONCATENATE('様式Ⅰ（女子）'!D374," (",'様式Ⅰ（女子）'!F374,")")</f>
        <v xml:space="preserve"> ()</v>
      </c>
      <c r="D122" s="25" t="str">
        <f>'様式Ⅰ（女子）'!E374</f>
        <v/>
      </c>
      <c r="E122" s="25">
        <v>2</v>
      </c>
      <c r="F122" s="25">
        <f>基本情報登録!$D$8</f>
        <v>0</v>
      </c>
      <c r="G122" s="25" t="str">
        <f>基本情報登録!$D$10</f>
        <v/>
      </c>
      <c r="H122" s="25" t="e">
        <f>'様式Ⅰ（女子）'!G374</f>
        <v>#N/A</v>
      </c>
      <c r="I122" s="25">
        <f>'様式Ⅰ（女子）'!C374</f>
        <v>0</v>
      </c>
      <c r="J122" s="25">
        <f>'様式Ⅰ（女子）'!J374</f>
        <v>0</v>
      </c>
      <c r="K122" s="25" t="str">
        <f>'様式Ⅰ（女子）'!N374</f>
        <v/>
      </c>
      <c r="L122" s="25">
        <f>'様式Ⅰ（女子）'!J375</f>
        <v>0</v>
      </c>
      <c r="M122" s="25" t="str">
        <f>'様式Ⅰ（女子）'!N375</f>
        <v/>
      </c>
      <c r="N122" s="25">
        <f>'様式Ⅰ（女子）'!J376</f>
        <v>0</v>
      </c>
      <c r="O122" s="25" t="str">
        <f>'様式Ⅰ（女子）'!N376</f>
        <v/>
      </c>
    </row>
    <row r="123" spans="1:15">
      <c r="A123" s="21">
        <v>122</v>
      </c>
      <c r="B123" s="25" t="str">
        <f>'様式Ⅰ（女子）'!H377</f>
        <v/>
      </c>
      <c r="C123" s="25" t="str">
        <f>CONCATENATE('様式Ⅰ（女子）'!D377," (",'様式Ⅰ（女子）'!F377,")")</f>
        <v xml:space="preserve"> ()</v>
      </c>
      <c r="D123" s="25" t="str">
        <f>'様式Ⅰ（女子）'!E377</f>
        <v/>
      </c>
      <c r="E123" s="25">
        <v>2</v>
      </c>
      <c r="F123" s="25">
        <f>基本情報登録!$D$8</f>
        <v>0</v>
      </c>
      <c r="G123" s="25" t="str">
        <f>基本情報登録!$D$10</f>
        <v/>
      </c>
      <c r="H123" s="25" t="e">
        <f>'様式Ⅰ（女子）'!G377</f>
        <v>#N/A</v>
      </c>
      <c r="I123" s="25">
        <f>'様式Ⅰ（女子）'!C377</f>
        <v>0</v>
      </c>
      <c r="J123" s="25">
        <f>'様式Ⅰ（女子）'!J377</f>
        <v>0</v>
      </c>
      <c r="K123" s="25" t="str">
        <f>'様式Ⅰ（女子）'!N377</f>
        <v/>
      </c>
      <c r="L123" s="25">
        <f>'様式Ⅰ（女子）'!J378</f>
        <v>0</v>
      </c>
      <c r="M123" s="25" t="str">
        <f>'様式Ⅰ（女子）'!N378</f>
        <v/>
      </c>
      <c r="N123" s="25">
        <f>'様式Ⅰ（女子）'!J379</f>
        <v>0</v>
      </c>
      <c r="O123" s="25" t="str">
        <f>'様式Ⅰ（女子）'!N379</f>
        <v/>
      </c>
    </row>
    <row r="124" spans="1:15">
      <c r="A124" s="21">
        <v>123</v>
      </c>
      <c r="B124" s="25" t="str">
        <f>'様式Ⅰ（女子）'!H380</f>
        <v/>
      </c>
      <c r="C124" s="25" t="str">
        <f>CONCATENATE('様式Ⅰ（女子）'!D380," (",'様式Ⅰ（女子）'!F380,")")</f>
        <v xml:space="preserve"> ()</v>
      </c>
      <c r="D124" s="25" t="str">
        <f>'様式Ⅰ（女子）'!E380</f>
        <v/>
      </c>
      <c r="E124" s="25">
        <v>2</v>
      </c>
      <c r="F124" s="25">
        <f>基本情報登録!$D$8</f>
        <v>0</v>
      </c>
      <c r="G124" s="25" t="str">
        <f>基本情報登録!$D$10</f>
        <v/>
      </c>
      <c r="H124" s="25" t="e">
        <f>'様式Ⅰ（女子）'!G380</f>
        <v>#N/A</v>
      </c>
      <c r="I124" s="25">
        <f>'様式Ⅰ（女子）'!C380</f>
        <v>0</v>
      </c>
      <c r="J124" s="25">
        <f>'様式Ⅰ（女子）'!J380</f>
        <v>0</v>
      </c>
      <c r="K124" s="25" t="str">
        <f>'様式Ⅰ（女子）'!N380</f>
        <v/>
      </c>
      <c r="L124" s="25">
        <f>'様式Ⅰ（女子）'!J381</f>
        <v>0</v>
      </c>
      <c r="M124" s="25" t="str">
        <f>'様式Ⅰ（女子）'!N381</f>
        <v/>
      </c>
      <c r="N124" s="25">
        <f>'様式Ⅰ（女子）'!J382</f>
        <v>0</v>
      </c>
      <c r="O124" s="25" t="str">
        <f>'様式Ⅰ（女子）'!N382</f>
        <v/>
      </c>
    </row>
    <row r="125" spans="1:15">
      <c r="A125" s="21">
        <v>124</v>
      </c>
      <c r="B125" s="25" t="str">
        <f>'様式Ⅰ（女子）'!H383</f>
        <v/>
      </c>
      <c r="C125" s="25" t="str">
        <f>CONCATENATE('様式Ⅰ（女子）'!D383," (",'様式Ⅰ（女子）'!F383,")")</f>
        <v xml:space="preserve"> ()</v>
      </c>
      <c r="D125" s="25" t="str">
        <f>'様式Ⅰ（女子）'!E383</f>
        <v/>
      </c>
      <c r="E125" s="25">
        <v>2</v>
      </c>
      <c r="F125" s="25">
        <f>基本情報登録!$D$8</f>
        <v>0</v>
      </c>
      <c r="G125" s="25" t="str">
        <f>基本情報登録!$D$10</f>
        <v/>
      </c>
      <c r="H125" s="25" t="e">
        <f>'様式Ⅰ（女子）'!G383</f>
        <v>#N/A</v>
      </c>
      <c r="I125" s="25">
        <f>'様式Ⅰ（女子）'!C383</f>
        <v>0</v>
      </c>
      <c r="J125" s="25">
        <f>'様式Ⅰ（女子）'!J383</f>
        <v>0</v>
      </c>
      <c r="K125" s="25" t="str">
        <f>'様式Ⅰ（女子）'!N383</f>
        <v/>
      </c>
      <c r="L125" s="25">
        <f>'様式Ⅰ（女子）'!J384</f>
        <v>0</v>
      </c>
      <c r="M125" s="25" t="str">
        <f>'様式Ⅰ（女子）'!N384</f>
        <v/>
      </c>
      <c r="N125" s="25">
        <f>'様式Ⅰ（女子）'!J385</f>
        <v>0</v>
      </c>
      <c r="O125" s="25" t="str">
        <f>'様式Ⅰ（女子）'!N385</f>
        <v/>
      </c>
    </row>
    <row r="126" spans="1:15">
      <c r="A126" s="21">
        <v>125</v>
      </c>
      <c r="B126" s="25" t="str">
        <f>'様式Ⅰ（女子）'!H386</f>
        <v/>
      </c>
      <c r="C126" s="25" t="str">
        <f>CONCATENATE('様式Ⅰ（女子）'!D386," (",'様式Ⅰ（女子）'!F386,")")</f>
        <v xml:space="preserve"> ()</v>
      </c>
      <c r="D126" s="25" t="str">
        <f>'様式Ⅰ（女子）'!E386</f>
        <v/>
      </c>
      <c r="E126" s="25">
        <v>2</v>
      </c>
      <c r="F126" s="25">
        <f>基本情報登録!$D$8</f>
        <v>0</v>
      </c>
      <c r="G126" s="25" t="str">
        <f>基本情報登録!$D$10</f>
        <v/>
      </c>
      <c r="H126" s="25" t="e">
        <f>'様式Ⅰ（女子）'!G386</f>
        <v>#N/A</v>
      </c>
      <c r="I126" s="25">
        <f>'様式Ⅰ（女子）'!C386</f>
        <v>0</v>
      </c>
      <c r="J126" s="25">
        <f>'様式Ⅰ（女子）'!J386</f>
        <v>0</v>
      </c>
      <c r="K126" s="25" t="str">
        <f>'様式Ⅰ（女子）'!N386</f>
        <v/>
      </c>
      <c r="L126" s="25">
        <f>'様式Ⅰ（女子）'!J387</f>
        <v>0</v>
      </c>
      <c r="M126" s="25" t="str">
        <f>'様式Ⅰ（女子）'!N387</f>
        <v/>
      </c>
      <c r="N126" s="25">
        <f>'様式Ⅰ（女子）'!J388</f>
        <v>0</v>
      </c>
      <c r="O126" s="25" t="str">
        <f>'様式Ⅰ（女子）'!N388</f>
        <v/>
      </c>
    </row>
    <row r="127" spans="1:15">
      <c r="A127" s="21">
        <v>126</v>
      </c>
      <c r="B127" s="25" t="str">
        <f>'様式Ⅰ（女子）'!H389</f>
        <v/>
      </c>
      <c r="C127" s="25" t="str">
        <f>CONCATENATE('様式Ⅰ（女子）'!D389," (",'様式Ⅰ（女子）'!F389,")")</f>
        <v xml:space="preserve"> ()</v>
      </c>
      <c r="D127" s="25" t="str">
        <f>'様式Ⅰ（女子）'!E389</f>
        <v/>
      </c>
      <c r="E127" s="25">
        <v>2</v>
      </c>
      <c r="F127" s="25">
        <f>基本情報登録!$D$8</f>
        <v>0</v>
      </c>
      <c r="G127" s="25" t="str">
        <f>基本情報登録!$D$10</f>
        <v/>
      </c>
      <c r="H127" s="25" t="e">
        <f>'様式Ⅰ（女子）'!G389</f>
        <v>#N/A</v>
      </c>
      <c r="I127" s="25">
        <f>'様式Ⅰ（女子）'!C389</f>
        <v>0</v>
      </c>
      <c r="J127" s="25">
        <f>'様式Ⅰ（女子）'!J389</f>
        <v>0</v>
      </c>
      <c r="K127" s="25" t="str">
        <f>'様式Ⅰ（女子）'!N389</f>
        <v/>
      </c>
      <c r="L127" s="25">
        <f>'様式Ⅰ（女子）'!J390</f>
        <v>0</v>
      </c>
      <c r="M127" s="25" t="str">
        <f>'様式Ⅰ（女子）'!N390</f>
        <v/>
      </c>
      <c r="N127" s="25">
        <f>'様式Ⅰ（女子）'!J391</f>
        <v>0</v>
      </c>
      <c r="O127" s="25" t="str">
        <f>'様式Ⅰ（女子）'!N391</f>
        <v/>
      </c>
    </row>
    <row r="128" spans="1:15">
      <c r="A128" s="21">
        <v>127</v>
      </c>
      <c r="B128" s="25" t="str">
        <f>'様式Ⅰ（女子）'!H392</f>
        <v/>
      </c>
      <c r="C128" s="25" t="str">
        <f>CONCATENATE('様式Ⅰ（女子）'!D392," (",'様式Ⅰ（女子）'!F392,")")</f>
        <v xml:space="preserve"> ()</v>
      </c>
      <c r="D128" s="25" t="str">
        <f>'様式Ⅰ（女子）'!E392</f>
        <v/>
      </c>
      <c r="E128" s="25">
        <v>2</v>
      </c>
      <c r="F128" s="25">
        <f>基本情報登録!$D$8</f>
        <v>0</v>
      </c>
      <c r="G128" s="25" t="str">
        <f>基本情報登録!$D$10</f>
        <v/>
      </c>
      <c r="H128" s="25" t="e">
        <f>'様式Ⅰ（女子）'!G392</f>
        <v>#N/A</v>
      </c>
      <c r="I128" s="25">
        <f>'様式Ⅰ（女子）'!C392</f>
        <v>0</v>
      </c>
      <c r="J128" s="25">
        <f>'様式Ⅰ（女子）'!J392</f>
        <v>0</v>
      </c>
      <c r="K128" s="25" t="str">
        <f>'様式Ⅰ（女子）'!N392</f>
        <v/>
      </c>
      <c r="L128" s="25">
        <f>'様式Ⅰ（女子）'!J393</f>
        <v>0</v>
      </c>
      <c r="M128" s="25" t="str">
        <f>'様式Ⅰ（女子）'!N393</f>
        <v/>
      </c>
      <c r="N128" s="25">
        <f>'様式Ⅰ（女子）'!J394</f>
        <v>0</v>
      </c>
      <c r="O128" s="25" t="str">
        <f>'様式Ⅰ（女子）'!N394</f>
        <v/>
      </c>
    </row>
    <row r="129" spans="1:15">
      <c r="A129" s="21">
        <v>128</v>
      </c>
      <c r="B129" s="25" t="str">
        <f>'様式Ⅰ（女子）'!H395</f>
        <v/>
      </c>
      <c r="C129" s="25" t="str">
        <f>CONCATENATE('様式Ⅰ（女子）'!D395," (",'様式Ⅰ（女子）'!F395,")")</f>
        <v xml:space="preserve"> ()</v>
      </c>
      <c r="D129" s="25" t="str">
        <f>'様式Ⅰ（女子）'!E395</f>
        <v/>
      </c>
      <c r="E129" s="25">
        <v>2</v>
      </c>
      <c r="F129" s="25">
        <f>基本情報登録!$D$8</f>
        <v>0</v>
      </c>
      <c r="G129" s="25" t="str">
        <f>基本情報登録!$D$10</f>
        <v/>
      </c>
      <c r="H129" s="25" t="e">
        <f>'様式Ⅰ（女子）'!G395</f>
        <v>#N/A</v>
      </c>
      <c r="I129" s="25">
        <f>'様式Ⅰ（女子）'!C395</f>
        <v>0</v>
      </c>
      <c r="J129" s="25">
        <f>'様式Ⅰ（女子）'!J395</f>
        <v>0</v>
      </c>
      <c r="K129" s="25" t="str">
        <f>'様式Ⅰ（女子）'!N395</f>
        <v/>
      </c>
      <c r="L129" s="25">
        <f>'様式Ⅰ（女子）'!J396</f>
        <v>0</v>
      </c>
      <c r="M129" s="25" t="str">
        <f>'様式Ⅰ（女子）'!N396</f>
        <v/>
      </c>
      <c r="N129" s="25">
        <f>'様式Ⅰ（女子）'!J397</f>
        <v>0</v>
      </c>
      <c r="O129" s="25" t="str">
        <f>'様式Ⅰ（女子）'!N397</f>
        <v/>
      </c>
    </row>
    <row r="130" spans="1:15">
      <c r="A130" s="21">
        <v>129</v>
      </c>
      <c r="B130" s="25" t="str">
        <f>'様式Ⅰ（女子）'!H398</f>
        <v/>
      </c>
      <c r="C130" s="25" t="str">
        <f>CONCATENATE('様式Ⅰ（女子）'!D398," (",'様式Ⅰ（女子）'!F398,")")</f>
        <v xml:space="preserve"> ()</v>
      </c>
      <c r="D130" s="25" t="str">
        <f>'様式Ⅰ（女子）'!E398</f>
        <v/>
      </c>
      <c r="E130" s="25">
        <v>2</v>
      </c>
      <c r="F130" s="25">
        <f>基本情報登録!$D$8</f>
        <v>0</v>
      </c>
      <c r="G130" s="25" t="str">
        <f>基本情報登録!$D$10</f>
        <v/>
      </c>
      <c r="H130" s="25" t="e">
        <f>'様式Ⅰ（女子）'!G398</f>
        <v>#N/A</v>
      </c>
      <c r="I130" s="25">
        <f>'様式Ⅰ（女子）'!C398</f>
        <v>0</v>
      </c>
      <c r="J130" s="25">
        <f>'様式Ⅰ（女子）'!J398</f>
        <v>0</v>
      </c>
      <c r="K130" s="25" t="str">
        <f>'様式Ⅰ（女子）'!N398</f>
        <v/>
      </c>
      <c r="L130" s="25">
        <f>'様式Ⅰ（女子）'!J399</f>
        <v>0</v>
      </c>
      <c r="M130" s="25" t="str">
        <f>'様式Ⅰ（女子）'!N399</f>
        <v/>
      </c>
      <c r="N130" s="25">
        <f>'様式Ⅰ（女子）'!J400</f>
        <v>0</v>
      </c>
      <c r="O130" s="25" t="str">
        <f>'様式Ⅰ（女子）'!N400</f>
        <v/>
      </c>
    </row>
    <row r="131" spans="1:15">
      <c r="A131" s="21">
        <v>130</v>
      </c>
      <c r="B131" s="25" t="str">
        <f>'様式Ⅰ（女子）'!H401</f>
        <v/>
      </c>
      <c r="C131" s="25" t="str">
        <f>CONCATENATE('様式Ⅰ（女子）'!D401," (",'様式Ⅰ（女子）'!F401,")")</f>
        <v xml:space="preserve"> ()</v>
      </c>
      <c r="D131" s="25" t="str">
        <f>'様式Ⅰ（女子）'!E401</f>
        <v/>
      </c>
      <c r="E131" s="25">
        <v>2</v>
      </c>
      <c r="F131" s="25">
        <f>基本情報登録!$D$8</f>
        <v>0</v>
      </c>
      <c r="G131" s="25" t="str">
        <f>基本情報登録!$D$10</f>
        <v/>
      </c>
      <c r="H131" s="25" t="e">
        <f>'様式Ⅰ（女子）'!G401</f>
        <v>#N/A</v>
      </c>
      <c r="I131" s="25">
        <f>'様式Ⅰ（女子）'!C401</f>
        <v>0</v>
      </c>
      <c r="J131" s="25">
        <f>'様式Ⅰ（女子）'!J401</f>
        <v>0</v>
      </c>
      <c r="K131" s="25" t="str">
        <f>'様式Ⅰ（女子）'!N401</f>
        <v/>
      </c>
      <c r="L131" s="25">
        <f>'様式Ⅰ（女子）'!J402</f>
        <v>0</v>
      </c>
      <c r="M131" s="25" t="str">
        <f>'様式Ⅰ（女子）'!N402</f>
        <v/>
      </c>
      <c r="N131" s="25">
        <f>'様式Ⅰ（女子）'!J403</f>
        <v>0</v>
      </c>
      <c r="O131" s="25" t="str">
        <f>'様式Ⅰ（女子）'!N403</f>
        <v/>
      </c>
    </row>
    <row r="132" spans="1:15">
      <c r="A132" s="21">
        <v>131</v>
      </c>
      <c r="B132" s="25" t="str">
        <f>'様式Ⅰ（女子）'!H404</f>
        <v/>
      </c>
      <c r="C132" s="25" t="str">
        <f>CONCATENATE('様式Ⅰ（女子）'!D404," (",'様式Ⅰ（女子）'!F404,")")</f>
        <v xml:space="preserve"> ()</v>
      </c>
      <c r="D132" s="25" t="str">
        <f>'様式Ⅰ（女子）'!E404</f>
        <v/>
      </c>
      <c r="E132" s="25">
        <v>2</v>
      </c>
      <c r="F132" s="25">
        <f>基本情報登録!$D$8</f>
        <v>0</v>
      </c>
      <c r="G132" s="25" t="str">
        <f>基本情報登録!$D$10</f>
        <v/>
      </c>
      <c r="H132" s="25" t="e">
        <f>'様式Ⅰ（女子）'!G404</f>
        <v>#N/A</v>
      </c>
      <c r="I132" s="25">
        <f>'様式Ⅰ（女子）'!C404</f>
        <v>0</v>
      </c>
      <c r="J132" s="25">
        <f>'様式Ⅰ（女子）'!J404</f>
        <v>0</v>
      </c>
      <c r="K132" s="25" t="str">
        <f>'様式Ⅰ（女子）'!N404</f>
        <v/>
      </c>
      <c r="L132" s="25">
        <f>'様式Ⅰ（女子）'!J405</f>
        <v>0</v>
      </c>
      <c r="M132" s="25" t="str">
        <f>'様式Ⅰ（女子）'!N405</f>
        <v/>
      </c>
      <c r="N132" s="25">
        <f>'様式Ⅰ（女子）'!J406</f>
        <v>0</v>
      </c>
      <c r="O132" s="25" t="str">
        <f>'様式Ⅰ（女子）'!N406</f>
        <v/>
      </c>
    </row>
    <row r="133" spans="1:15">
      <c r="A133" s="21">
        <v>132</v>
      </c>
      <c r="B133" s="25" t="str">
        <f>'様式Ⅰ（女子）'!H407</f>
        <v/>
      </c>
      <c r="C133" s="25" t="str">
        <f>CONCATENATE('様式Ⅰ（女子）'!D407," (",'様式Ⅰ（女子）'!F407,")")</f>
        <v xml:space="preserve"> ()</v>
      </c>
      <c r="D133" s="25" t="str">
        <f>'様式Ⅰ（女子）'!E407</f>
        <v/>
      </c>
      <c r="E133" s="25">
        <v>2</v>
      </c>
      <c r="F133" s="25">
        <f>基本情報登録!$D$8</f>
        <v>0</v>
      </c>
      <c r="G133" s="25" t="str">
        <f>基本情報登録!$D$10</f>
        <v/>
      </c>
      <c r="H133" s="25" t="e">
        <f>'様式Ⅰ（女子）'!G407</f>
        <v>#N/A</v>
      </c>
      <c r="I133" s="25">
        <f>'様式Ⅰ（女子）'!C407</f>
        <v>0</v>
      </c>
      <c r="J133" s="25">
        <f>'様式Ⅰ（女子）'!J407</f>
        <v>0</v>
      </c>
      <c r="K133" s="25" t="str">
        <f>'様式Ⅰ（女子）'!N407</f>
        <v/>
      </c>
      <c r="L133" s="25">
        <f>'様式Ⅰ（女子）'!J408</f>
        <v>0</v>
      </c>
      <c r="M133" s="25" t="str">
        <f>'様式Ⅰ（女子）'!N408</f>
        <v/>
      </c>
      <c r="N133" s="25">
        <f>'様式Ⅰ（女子）'!J409</f>
        <v>0</v>
      </c>
      <c r="O133" s="25" t="str">
        <f>'様式Ⅰ（女子）'!N409</f>
        <v/>
      </c>
    </row>
    <row r="134" spans="1:15">
      <c r="A134" s="21">
        <v>133</v>
      </c>
      <c r="B134" s="25" t="str">
        <f>'様式Ⅰ（女子）'!H410</f>
        <v/>
      </c>
      <c r="C134" s="25" t="str">
        <f>CONCATENATE('様式Ⅰ（女子）'!D410," (",'様式Ⅰ（女子）'!F410,")")</f>
        <v xml:space="preserve"> ()</v>
      </c>
      <c r="D134" s="25" t="str">
        <f>'様式Ⅰ（女子）'!E410</f>
        <v/>
      </c>
      <c r="E134" s="25">
        <v>2</v>
      </c>
      <c r="F134" s="25">
        <f>基本情報登録!$D$8</f>
        <v>0</v>
      </c>
      <c r="G134" s="25" t="str">
        <f>基本情報登録!$D$10</f>
        <v/>
      </c>
      <c r="H134" s="25" t="e">
        <f>'様式Ⅰ（女子）'!G410</f>
        <v>#N/A</v>
      </c>
      <c r="I134" s="25">
        <f>'様式Ⅰ（女子）'!C410</f>
        <v>0</v>
      </c>
      <c r="J134" s="25">
        <f>'様式Ⅰ（女子）'!J410</f>
        <v>0</v>
      </c>
      <c r="K134" s="25" t="str">
        <f>'様式Ⅰ（女子）'!N410</f>
        <v/>
      </c>
      <c r="L134" s="25">
        <f>'様式Ⅰ（女子）'!J411</f>
        <v>0</v>
      </c>
      <c r="M134" s="25" t="str">
        <f>'様式Ⅰ（女子）'!N411</f>
        <v/>
      </c>
      <c r="N134" s="25">
        <f>'様式Ⅰ（女子）'!J412</f>
        <v>0</v>
      </c>
      <c r="O134" s="25" t="str">
        <f>'様式Ⅰ（女子）'!N412</f>
        <v/>
      </c>
    </row>
    <row r="135" spans="1:15">
      <c r="A135" s="21">
        <v>134</v>
      </c>
      <c r="B135" s="25" t="str">
        <f>'様式Ⅰ（女子）'!H413</f>
        <v/>
      </c>
      <c r="C135" s="25" t="str">
        <f>CONCATENATE('様式Ⅰ（女子）'!D413," (",'様式Ⅰ（女子）'!F413,")")</f>
        <v xml:space="preserve"> ()</v>
      </c>
      <c r="D135" s="25" t="str">
        <f>'様式Ⅰ（女子）'!E413</f>
        <v/>
      </c>
      <c r="E135" s="25">
        <v>2</v>
      </c>
      <c r="F135" s="25">
        <f>基本情報登録!$D$8</f>
        <v>0</v>
      </c>
      <c r="G135" s="25" t="str">
        <f>基本情報登録!$D$10</f>
        <v/>
      </c>
      <c r="H135" s="25" t="e">
        <f>'様式Ⅰ（女子）'!G413</f>
        <v>#N/A</v>
      </c>
      <c r="I135" s="25">
        <f>'様式Ⅰ（女子）'!C413</f>
        <v>0</v>
      </c>
      <c r="J135" s="25">
        <f>'様式Ⅰ（女子）'!J413</f>
        <v>0</v>
      </c>
      <c r="K135" s="25" t="str">
        <f>'様式Ⅰ（女子）'!N413</f>
        <v/>
      </c>
      <c r="L135" s="25">
        <f>'様式Ⅰ（女子）'!J414</f>
        <v>0</v>
      </c>
      <c r="M135" s="25" t="str">
        <f>'様式Ⅰ（女子）'!N414</f>
        <v/>
      </c>
      <c r="N135" s="25">
        <f>'様式Ⅰ（女子）'!J415</f>
        <v>0</v>
      </c>
      <c r="O135" s="25" t="str">
        <f>'様式Ⅰ（女子）'!N415</f>
        <v/>
      </c>
    </row>
    <row r="136" spans="1:15">
      <c r="A136" s="21">
        <v>135</v>
      </c>
      <c r="B136" s="25" t="str">
        <f>'様式Ⅰ（女子）'!H416</f>
        <v/>
      </c>
      <c r="C136" s="25" t="str">
        <f>CONCATENATE('様式Ⅰ（女子）'!D416," (",'様式Ⅰ（女子）'!F416,")")</f>
        <v xml:space="preserve"> ()</v>
      </c>
      <c r="D136" s="25" t="str">
        <f>'様式Ⅰ（女子）'!E416</f>
        <v/>
      </c>
      <c r="E136" s="25">
        <v>2</v>
      </c>
      <c r="F136" s="25">
        <f>基本情報登録!$D$8</f>
        <v>0</v>
      </c>
      <c r="G136" s="25" t="str">
        <f>基本情報登録!$D$10</f>
        <v/>
      </c>
      <c r="H136" s="25" t="e">
        <f>'様式Ⅰ（女子）'!G416</f>
        <v>#N/A</v>
      </c>
      <c r="I136" s="25">
        <f>'様式Ⅰ（女子）'!C416</f>
        <v>0</v>
      </c>
      <c r="J136" s="25">
        <f>'様式Ⅰ（女子）'!J416</f>
        <v>0</v>
      </c>
      <c r="K136" s="25" t="str">
        <f>'様式Ⅰ（女子）'!N416</f>
        <v/>
      </c>
      <c r="L136" s="25">
        <f>'様式Ⅰ（女子）'!J417</f>
        <v>0</v>
      </c>
      <c r="M136" s="25" t="str">
        <f>'様式Ⅰ（女子）'!N417</f>
        <v/>
      </c>
      <c r="N136" s="25">
        <f>'様式Ⅰ（女子）'!J418</f>
        <v>0</v>
      </c>
      <c r="O136" s="25" t="str">
        <f>'様式Ⅰ（女子）'!N418</f>
        <v/>
      </c>
    </row>
    <row r="137" spans="1:15">
      <c r="A137" s="21">
        <v>136</v>
      </c>
      <c r="B137" s="25" t="str">
        <f>'様式Ⅰ（女子）'!H419</f>
        <v/>
      </c>
      <c r="C137" s="25" t="str">
        <f>CONCATENATE('様式Ⅰ（女子）'!D419," (",'様式Ⅰ（女子）'!F419,")")</f>
        <v xml:space="preserve"> ()</v>
      </c>
      <c r="D137" s="25" t="str">
        <f>'様式Ⅰ（女子）'!E419</f>
        <v/>
      </c>
      <c r="E137" s="25">
        <v>2</v>
      </c>
      <c r="F137" s="25">
        <f>基本情報登録!$D$8</f>
        <v>0</v>
      </c>
      <c r="G137" s="25" t="str">
        <f>基本情報登録!$D$10</f>
        <v/>
      </c>
      <c r="H137" s="25" t="e">
        <f>'様式Ⅰ（女子）'!G419</f>
        <v>#N/A</v>
      </c>
      <c r="I137" s="25">
        <f>'様式Ⅰ（女子）'!C419</f>
        <v>0</v>
      </c>
      <c r="J137" s="25">
        <f>'様式Ⅰ（女子）'!J419</f>
        <v>0</v>
      </c>
      <c r="K137" s="25" t="str">
        <f>'様式Ⅰ（女子）'!N419</f>
        <v/>
      </c>
      <c r="L137" s="25">
        <f>'様式Ⅰ（女子）'!J420</f>
        <v>0</v>
      </c>
      <c r="M137" s="25" t="str">
        <f>'様式Ⅰ（女子）'!N420</f>
        <v/>
      </c>
      <c r="N137" s="25">
        <f>'様式Ⅰ（女子）'!J421</f>
        <v>0</v>
      </c>
      <c r="O137" s="25" t="str">
        <f>'様式Ⅰ（女子）'!N421</f>
        <v/>
      </c>
    </row>
    <row r="138" spans="1:15">
      <c r="A138" s="21">
        <v>137</v>
      </c>
      <c r="B138" s="25" t="str">
        <f>'様式Ⅰ（女子）'!H422</f>
        <v/>
      </c>
      <c r="C138" s="25" t="str">
        <f>CONCATENATE('様式Ⅰ（女子）'!D422," (",'様式Ⅰ（女子）'!F422,")")</f>
        <v xml:space="preserve"> ()</v>
      </c>
      <c r="D138" s="25" t="str">
        <f>'様式Ⅰ（女子）'!E422</f>
        <v/>
      </c>
      <c r="E138" s="25">
        <v>2</v>
      </c>
      <c r="F138" s="25">
        <f>基本情報登録!$D$8</f>
        <v>0</v>
      </c>
      <c r="G138" s="25" t="str">
        <f>基本情報登録!$D$10</f>
        <v/>
      </c>
      <c r="H138" s="25" t="e">
        <f>'様式Ⅰ（女子）'!G422</f>
        <v>#N/A</v>
      </c>
      <c r="I138" s="25">
        <f>'様式Ⅰ（女子）'!C422</f>
        <v>0</v>
      </c>
      <c r="J138" s="25">
        <f>'様式Ⅰ（女子）'!J422</f>
        <v>0</v>
      </c>
      <c r="K138" s="25" t="str">
        <f>'様式Ⅰ（女子）'!N422</f>
        <v/>
      </c>
      <c r="L138" s="25">
        <f>'様式Ⅰ（女子）'!J423</f>
        <v>0</v>
      </c>
      <c r="M138" s="25" t="str">
        <f>'様式Ⅰ（女子）'!N423</f>
        <v/>
      </c>
      <c r="N138" s="25">
        <f>'様式Ⅰ（女子）'!J424</f>
        <v>0</v>
      </c>
      <c r="O138" s="25" t="str">
        <f>'様式Ⅰ（女子）'!N424</f>
        <v/>
      </c>
    </row>
    <row r="139" spans="1:15">
      <c r="A139" s="21">
        <v>138</v>
      </c>
      <c r="B139" s="25" t="str">
        <f>'様式Ⅰ（女子）'!H425</f>
        <v/>
      </c>
      <c r="C139" s="25" t="str">
        <f>CONCATENATE('様式Ⅰ（女子）'!D425," (",'様式Ⅰ（女子）'!F425,")")</f>
        <v xml:space="preserve"> ()</v>
      </c>
      <c r="D139" s="25" t="str">
        <f>'様式Ⅰ（女子）'!E425</f>
        <v/>
      </c>
      <c r="E139" s="25">
        <v>2</v>
      </c>
      <c r="F139" s="25">
        <f>基本情報登録!$D$8</f>
        <v>0</v>
      </c>
      <c r="G139" s="25" t="str">
        <f>基本情報登録!$D$10</f>
        <v/>
      </c>
      <c r="H139" s="25" t="e">
        <f>'様式Ⅰ（女子）'!G425</f>
        <v>#N/A</v>
      </c>
      <c r="I139" s="25">
        <f>'様式Ⅰ（女子）'!C425</f>
        <v>0</v>
      </c>
      <c r="J139" s="25">
        <f>'様式Ⅰ（女子）'!J425</f>
        <v>0</v>
      </c>
      <c r="K139" s="25" t="str">
        <f>'様式Ⅰ（女子）'!N425</f>
        <v/>
      </c>
      <c r="L139" s="25">
        <f>'様式Ⅰ（女子）'!J426</f>
        <v>0</v>
      </c>
      <c r="M139" s="25" t="str">
        <f>'様式Ⅰ（女子）'!N426</f>
        <v/>
      </c>
      <c r="N139" s="25">
        <f>'様式Ⅰ（女子）'!J427</f>
        <v>0</v>
      </c>
      <c r="O139" s="25" t="str">
        <f>'様式Ⅰ（女子）'!N427</f>
        <v/>
      </c>
    </row>
    <row r="140" spans="1:15">
      <c r="A140" s="21">
        <v>139</v>
      </c>
      <c r="B140" s="25" t="str">
        <f>'様式Ⅰ（女子）'!H428</f>
        <v/>
      </c>
      <c r="C140" s="25" t="str">
        <f>CONCATENATE('様式Ⅰ（女子）'!D428," (",'様式Ⅰ（女子）'!F428,")")</f>
        <v xml:space="preserve"> ()</v>
      </c>
      <c r="D140" s="25" t="str">
        <f>'様式Ⅰ（女子）'!E428</f>
        <v/>
      </c>
      <c r="E140" s="25">
        <v>2</v>
      </c>
      <c r="F140" s="25">
        <f>基本情報登録!$D$8</f>
        <v>0</v>
      </c>
      <c r="G140" s="25" t="str">
        <f>基本情報登録!$D$10</f>
        <v/>
      </c>
      <c r="H140" s="25" t="e">
        <f>'様式Ⅰ（女子）'!G428</f>
        <v>#N/A</v>
      </c>
      <c r="I140" s="25">
        <f>'様式Ⅰ（女子）'!C428</f>
        <v>0</v>
      </c>
      <c r="J140" s="25">
        <f>'様式Ⅰ（女子）'!J428</f>
        <v>0</v>
      </c>
      <c r="K140" s="25" t="str">
        <f>'様式Ⅰ（女子）'!N428</f>
        <v/>
      </c>
      <c r="L140" s="25">
        <f>'様式Ⅰ（女子）'!J429</f>
        <v>0</v>
      </c>
      <c r="M140" s="25" t="str">
        <f>'様式Ⅰ（女子）'!N429</f>
        <v/>
      </c>
      <c r="N140" s="25">
        <f>'様式Ⅰ（女子）'!J430</f>
        <v>0</v>
      </c>
      <c r="O140" s="25" t="str">
        <f>'様式Ⅰ（女子）'!N430</f>
        <v/>
      </c>
    </row>
    <row r="141" spans="1:15">
      <c r="A141" s="21">
        <v>140</v>
      </c>
      <c r="B141" s="25" t="str">
        <f>'様式Ⅰ（女子）'!H431</f>
        <v/>
      </c>
      <c r="C141" s="25" t="str">
        <f>CONCATENATE('様式Ⅰ（女子）'!D431," (",'様式Ⅰ（女子）'!F431,")")</f>
        <v xml:space="preserve"> ()</v>
      </c>
      <c r="D141" s="25" t="str">
        <f>'様式Ⅰ（女子）'!E431</f>
        <v/>
      </c>
      <c r="E141" s="25">
        <v>2</v>
      </c>
      <c r="F141" s="25">
        <f>基本情報登録!$D$8</f>
        <v>0</v>
      </c>
      <c r="G141" s="25" t="str">
        <f>基本情報登録!$D$10</f>
        <v/>
      </c>
      <c r="H141" s="25" t="e">
        <f>'様式Ⅰ（女子）'!G431</f>
        <v>#N/A</v>
      </c>
      <c r="I141" s="25">
        <f>'様式Ⅰ（女子）'!C431</f>
        <v>0</v>
      </c>
      <c r="J141" s="25">
        <f>'様式Ⅰ（女子）'!J431</f>
        <v>0</v>
      </c>
      <c r="K141" s="25" t="str">
        <f>'様式Ⅰ（女子）'!N431</f>
        <v/>
      </c>
      <c r="L141" s="25">
        <f>'様式Ⅰ（女子）'!J432</f>
        <v>0</v>
      </c>
      <c r="M141" s="25" t="str">
        <f>'様式Ⅰ（女子）'!N432</f>
        <v/>
      </c>
      <c r="N141" s="25">
        <f>'様式Ⅰ（女子）'!J433</f>
        <v>0</v>
      </c>
      <c r="O141" s="25" t="str">
        <f>'様式Ⅰ（女子）'!N433</f>
        <v/>
      </c>
    </row>
    <row r="142" spans="1:15">
      <c r="A142" s="21">
        <v>141</v>
      </c>
      <c r="B142" s="25" t="str">
        <f>'様式Ⅰ（女子）'!H434</f>
        <v/>
      </c>
      <c r="C142" s="25" t="str">
        <f>CONCATENATE('様式Ⅰ（女子）'!D434," (",'様式Ⅰ（女子）'!F434,")")</f>
        <v xml:space="preserve"> ()</v>
      </c>
      <c r="D142" s="25" t="str">
        <f>'様式Ⅰ（女子）'!E434</f>
        <v/>
      </c>
      <c r="E142" s="25">
        <v>2</v>
      </c>
      <c r="F142" s="25">
        <f>基本情報登録!$D$8</f>
        <v>0</v>
      </c>
      <c r="G142" s="25" t="str">
        <f>基本情報登録!$D$10</f>
        <v/>
      </c>
      <c r="H142" s="25" t="e">
        <f>'様式Ⅰ（女子）'!G434</f>
        <v>#N/A</v>
      </c>
      <c r="I142" s="25">
        <f>'様式Ⅰ（女子）'!C434</f>
        <v>0</v>
      </c>
      <c r="J142" s="25">
        <f>'様式Ⅰ（女子）'!J434</f>
        <v>0</v>
      </c>
      <c r="K142" s="25" t="str">
        <f>'様式Ⅰ（女子）'!N434</f>
        <v/>
      </c>
      <c r="L142" s="25">
        <f>'様式Ⅰ（女子）'!J435</f>
        <v>0</v>
      </c>
      <c r="M142" s="25" t="str">
        <f>'様式Ⅰ（女子）'!N435</f>
        <v/>
      </c>
      <c r="N142" s="25">
        <f>'様式Ⅰ（女子）'!J436</f>
        <v>0</v>
      </c>
      <c r="O142" s="25" t="str">
        <f>'様式Ⅰ（女子）'!N436</f>
        <v/>
      </c>
    </row>
    <row r="143" spans="1:15">
      <c r="A143" s="21">
        <v>142</v>
      </c>
      <c r="B143" s="25" t="str">
        <f>'様式Ⅰ（女子）'!H437</f>
        <v/>
      </c>
      <c r="C143" s="25" t="str">
        <f>CONCATENATE('様式Ⅰ（女子）'!D437," (",'様式Ⅰ（女子）'!F437,")")</f>
        <v xml:space="preserve"> ()</v>
      </c>
      <c r="D143" s="25" t="str">
        <f>'様式Ⅰ（女子）'!E437</f>
        <v/>
      </c>
      <c r="E143" s="25">
        <v>2</v>
      </c>
      <c r="F143" s="25">
        <f>基本情報登録!$D$8</f>
        <v>0</v>
      </c>
      <c r="G143" s="25" t="str">
        <f>基本情報登録!$D$10</f>
        <v/>
      </c>
      <c r="H143" s="25" t="e">
        <f>'様式Ⅰ（女子）'!G437</f>
        <v>#N/A</v>
      </c>
      <c r="I143" s="25">
        <f>'様式Ⅰ（女子）'!C437</f>
        <v>0</v>
      </c>
      <c r="J143" s="25">
        <f>'様式Ⅰ（女子）'!J437</f>
        <v>0</v>
      </c>
      <c r="K143" s="25" t="str">
        <f>'様式Ⅰ（女子）'!N437</f>
        <v/>
      </c>
      <c r="L143" s="25">
        <f>'様式Ⅰ（女子）'!J438</f>
        <v>0</v>
      </c>
      <c r="M143" s="25" t="str">
        <f>'様式Ⅰ（女子）'!N438</f>
        <v/>
      </c>
      <c r="N143" s="25">
        <f>'様式Ⅰ（女子）'!J439</f>
        <v>0</v>
      </c>
      <c r="O143" s="25" t="str">
        <f>'様式Ⅰ（女子）'!N439</f>
        <v/>
      </c>
    </row>
    <row r="144" spans="1:15">
      <c r="A144" s="21">
        <v>143</v>
      </c>
      <c r="B144" s="25" t="str">
        <f>'様式Ⅰ（女子）'!H440</f>
        <v/>
      </c>
      <c r="C144" s="25" t="str">
        <f>CONCATENATE('様式Ⅰ（女子）'!D440," (",'様式Ⅰ（女子）'!F440,")")</f>
        <v xml:space="preserve"> ()</v>
      </c>
      <c r="D144" s="25" t="str">
        <f>'様式Ⅰ（女子）'!E440</f>
        <v/>
      </c>
      <c r="E144" s="25">
        <v>2</v>
      </c>
      <c r="F144" s="25">
        <f>基本情報登録!$D$8</f>
        <v>0</v>
      </c>
      <c r="G144" s="25" t="str">
        <f>基本情報登録!$D$10</f>
        <v/>
      </c>
      <c r="H144" s="25" t="e">
        <f>'様式Ⅰ（女子）'!G440</f>
        <v>#N/A</v>
      </c>
      <c r="I144" s="25">
        <f>'様式Ⅰ（女子）'!C440</f>
        <v>0</v>
      </c>
      <c r="J144" s="25">
        <f>'様式Ⅰ（女子）'!J440</f>
        <v>0</v>
      </c>
      <c r="K144" s="25" t="str">
        <f>'様式Ⅰ（女子）'!N440</f>
        <v/>
      </c>
      <c r="L144" s="25">
        <f>'様式Ⅰ（女子）'!J441</f>
        <v>0</v>
      </c>
      <c r="M144" s="25" t="str">
        <f>'様式Ⅰ（女子）'!N441</f>
        <v/>
      </c>
      <c r="N144" s="25">
        <f>'様式Ⅰ（女子）'!J442</f>
        <v>0</v>
      </c>
      <c r="O144" s="25" t="str">
        <f>'様式Ⅰ（女子）'!N442</f>
        <v/>
      </c>
    </row>
    <row r="145" spans="1:15">
      <c r="A145" s="21">
        <v>144</v>
      </c>
      <c r="B145" s="25" t="str">
        <f>'様式Ⅰ（女子）'!H443</f>
        <v/>
      </c>
      <c r="C145" s="25" t="str">
        <f>CONCATENATE('様式Ⅰ（女子）'!D443," (",'様式Ⅰ（女子）'!F443,")")</f>
        <v xml:space="preserve"> ()</v>
      </c>
      <c r="D145" s="25" t="str">
        <f>'様式Ⅰ（女子）'!E443</f>
        <v/>
      </c>
      <c r="E145" s="25">
        <v>2</v>
      </c>
      <c r="F145" s="25">
        <f>基本情報登録!$D$8</f>
        <v>0</v>
      </c>
      <c r="G145" s="25" t="str">
        <f>基本情報登録!$D$10</f>
        <v/>
      </c>
      <c r="H145" s="25" t="e">
        <f>'様式Ⅰ（女子）'!G443</f>
        <v>#N/A</v>
      </c>
      <c r="I145" s="25">
        <f>'様式Ⅰ（女子）'!C443</f>
        <v>0</v>
      </c>
      <c r="J145" s="25">
        <f>'様式Ⅰ（女子）'!J443</f>
        <v>0</v>
      </c>
      <c r="K145" s="25" t="str">
        <f>'様式Ⅰ（女子）'!N443</f>
        <v/>
      </c>
      <c r="L145" s="25">
        <f>'様式Ⅰ（女子）'!J444</f>
        <v>0</v>
      </c>
      <c r="M145" s="25" t="str">
        <f>'様式Ⅰ（女子）'!N444</f>
        <v/>
      </c>
      <c r="N145" s="25">
        <f>'様式Ⅰ（女子）'!J445</f>
        <v>0</v>
      </c>
      <c r="O145" s="25" t="str">
        <f>'様式Ⅰ（女子）'!N445</f>
        <v/>
      </c>
    </row>
    <row r="146" spans="1:15">
      <c r="A146" s="21">
        <v>145</v>
      </c>
      <c r="B146" s="25" t="str">
        <f>'様式Ⅰ（女子）'!H446</f>
        <v/>
      </c>
      <c r="C146" s="25" t="str">
        <f>CONCATENATE('様式Ⅰ（女子）'!D446," (",'様式Ⅰ（女子）'!F446,")")</f>
        <v xml:space="preserve"> ()</v>
      </c>
      <c r="D146" s="25" t="str">
        <f>'様式Ⅰ（女子）'!E446</f>
        <v/>
      </c>
      <c r="E146" s="25">
        <v>2</v>
      </c>
      <c r="F146" s="25">
        <f>基本情報登録!$D$8</f>
        <v>0</v>
      </c>
      <c r="G146" s="25" t="str">
        <f>基本情報登録!$D$10</f>
        <v/>
      </c>
      <c r="H146" s="25" t="e">
        <f>'様式Ⅰ（女子）'!G446</f>
        <v>#N/A</v>
      </c>
      <c r="I146" s="25">
        <f>'様式Ⅰ（女子）'!C446</f>
        <v>0</v>
      </c>
      <c r="J146" s="25">
        <f>'様式Ⅰ（女子）'!J446</f>
        <v>0</v>
      </c>
      <c r="K146" s="25" t="str">
        <f>'様式Ⅰ（女子）'!N446</f>
        <v/>
      </c>
      <c r="L146" s="25">
        <f>'様式Ⅰ（女子）'!J447</f>
        <v>0</v>
      </c>
      <c r="M146" s="25" t="str">
        <f>'様式Ⅰ（女子）'!N447</f>
        <v/>
      </c>
      <c r="N146" s="25">
        <f>'様式Ⅰ（女子）'!J448</f>
        <v>0</v>
      </c>
      <c r="O146" s="25" t="str">
        <f>'様式Ⅰ（女子）'!N448</f>
        <v/>
      </c>
    </row>
    <row r="147" spans="1:15">
      <c r="A147" s="21">
        <v>146</v>
      </c>
      <c r="B147" s="25" t="str">
        <f>'様式Ⅰ（女子）'!H449</f>
        <v/>
      </c>
      <c r="C147" s="25" t="str">
        <f>CONCATENATE('様式Ⅰ（女子）'!D449," (",'様式Ⅰ（女子）'!F449,")")</f>
        <v xml:space="preserve"> ()</v>
      </c>
      <c r="D147" s="25" t="str">
        <f>'様式Ⅰ（女子）'!E449</f>
        <v/>
      </c>
      <c r="E147" s="25">
        <v>2</v>
      </c>
      <c r="F147" s="25">
        <f>基本情報登録!$D$8</f>
        <v>0</v>
      </c>
      <c r="G147" s="25" t="str">
        <f>基本情報登録!$D$10</f>
        <v/>
      </c>
      <c r="H147" s="25" t="e">
        <f>'様式Ⅰ（女子）'!G449</f>
        <v>#N/A</v>
      </c>
      <c r="I147" s="25">
        <f>'様式Ⅰ（女子）'!C449</f>
        <v>0</v>
      </c>
      <c r="J147" s="25">
        <f>'様式Ⅰ（女子）'!J449</f>
        <v>0</v>
      </c>
      <c r="K147" s="25" t="str">
        <f>'様式Ⅰ（女子）'!N449</f>
        <v/>
      </c>
      <c r="L147" s="25">
        <f>'様式Ⅰ（女子）'!J450</f>
        <v>0</v>
      </c>
      <c r="M147" s="25" t="str">
        <f>'様式Ⅰ（女子）'!N450</f>
        <v/>
      </c>
      <c r="N147" s="25">
        <f>'様式Ⅰ（女子）'!J451</f>
        <v>0</v>
      </c>
      <c r="O147" s="25" t="str">
        <f>'様式Ⅰ（女子）'!N451</f>
        <v/>
      </c>
    </row>
    <row r="148" spans="1:15">
      <c r="A148" s="21">
        <v>147</v>
      </c>
      <c r="B148" s="25" t="str">
        <f>'様式Ⅰ（女子）'!H452</f>
        <v/>
      </c>
      <c r="C148" s="25" t="str">
        <f>CONCATENATE('様式Ⅰ（女子）'!D452," (",'様式Ⅰ（女子）'!F452,")")</f>
        <v xml:space="preserve"> ()</v>
      </c>
      <c r="D148" s="25" t="str">
        <f>'様式Ⅰ（女子）'!E452</f>
        <v/>
      </c>
      <c r="E148" s="25">
        <v>2</v>
      </c>
      <c r="F148" s="25">
        <f>基本情報登録!$D$8</f>
        <v>0</v>
      </c>
      <c r="G148" s="25" t="str">
        <f>基本情報登録!$D$10</f>
        <v/>
      </c>
      <c r="H148" s="25" t="e">
        <f>'様式Ⅰ（女子）'!G452</f>
        <v>#N/A</v>
      </c>
      <c r="I148" s="25">
        <f>'様式Ⅰ（女子）'!C452</f>
        <v>0</v>
      </c>
      <c r="J148" s="25">
        <f>'様式Ⅰ（女子）'!J452</f>
        <v>0</v>
      </c>
      <c r="K148" s="25" t="str">
        <f>'様式Ⅰ（女子）'!N452</f>
        <v/>
      </c>
      <c r="L148" s="25">
        <f>'様式Ⅰ（女子）'!J453</f>
        <v>0</v>
      </c>
      <c r="M148" s="25" t="str">
        <f>'様式Ⅰ（女子）'!N453</f>
        <v/>
      </c>
      <c r="N148" s="25">
        <f>'様式Ⅰ（女子）'!J454</f>
        <v>0</v>
      </c>
      <c r="O148" s="25" t="str">
        <f>'様式Ⅰ（女子）'!N454</f>
        <v/>
      </c>
    </row>
    <row r="149" spans="1:15">
      <c r="A149" s="21">
        <v>148</v>
      </c>
      <c r="B149" s="25" t="str">
        <f>'様式Ⅰ（女子）'!H455</f>
        <v/>
      </c>
      <c r="C149" s="25" t="str">
        <f>CONCATENATE('様式Ⅰ（女子）'!D455," (",'様式Ⅰ（女子）'!F455,")")</f>
        <v xml:space="preserve"> ()</v>
      </c>
      <c r="D149" s="25" t="str">
        <f>'様式Ⅰ（女子）'!E455</f>
        <v/>
      </c>
      <c r="E149" s="25">
        <v>2</v>
      </c>
      <c r="F149" s="25">
        <f>基本情報登録!$D$8</f>
        <v>0</v>
      </c>
      <c r="G149" s="25" t="str">
        <f>基本情報登録!$D$10</f>
        <v/>
      </c>
      <c r="H149" s="25" t="e">
        <f>'様式Ⅰ（女子）'!G455</f>
        <v>#N/A</v>
      </c>
      <c r="I149" s="25">
        <f>'様式Ⅰ（女子）'!C455</f>
        <v>0</v>
      </c>
      <c r="J149" s="25">
        <f>'様式Ⅰ（女子）'!J455</f>
        <v>0</v>
      </c>
      <c r="K149" s="25" t="str">
        <f>'様式Ⅰ（女子）'!N455</f>
        <v/>
      </c>
      <c r="L149" s="25">
        <f>'様式Ⅰ（女子）'!J456</f>
        <v>0</v>
      </c>
      <c r="M149" s="25" t="str">
        <f>'様式Ⅰ（女子）'!N456</f>
        <v/>
      </c>
      <c r="N149" s="25">
        <f>'様式Ⅰ（女子）'!J457</f>
        <v>0</v>
      </c>
      <c r="O149" s="25" t="str">
        <f>'様式Ⅰ（女子）'!N457</f>
        <v/>
      </c>
    </row>
    <row r="150" spans="1:15">
      <c r="A150" s="21">
        <v>149</v>
      </c>
      <c r="B150" s="25" t="str">
        <f>'様式Ⅰ（女子）'!H458</f>
        <v/>
      </c>
      <c r="C150" s="25" t="str">
        <f>CONCATENATE('様式Ⅰ（女子）'!D458," (",'様式Ⅰ（女子）'!F458,")")</f>
        <v xml:space="preserve"> ()</v>
      </c>
      <c r="D150" s="25" t="str">
        <f>'様式Ⅰ（女子）'!E458</f>
        <v/>
      </c>
      <c r="E150" s="25">
        <v>2</v>
      </c>
      <c r="F150" s="25">
        <f>基本情報登録!$D$8</f>
        <v>0</v>
      </c>
      <c r="G150" s="25" t="str">
        <f>基本情報登録!$D$10</f>
        <v/>
      </c>
      <c r="H150" s="25" t="e">
        <f>'様式Ⅰ（女子）'!G458</f>
        <v>#N/A</v>
      </c>
      <c r="I150" s="25">
        <f>'様式Ⅰ（女子）'!C458</f>
        <v>0</v>
      </c>
      <c r="J150" s="25">
        <f>'様式Ⅰ（女子）'!J458</f>
        <v>0</v>
      </c>
      <c r="K150" s="25" t="str">
        <f>'様式Ⅰ（女子）'!N458</f>
        <v/>
      </c>
      <c r="L150" s="25">
        <f>'様式Ⅰ（女子）'!J459</f>
        <v>0</v>
      </c>
      <c r="M150" s="25" t="str">
        <f>'様式Ⅰ（女子）'!N459</f>
        <v/>
      </c>
      <c r="N150" s="25">
        <f>'様式Ⅰ（女子）'!J460</f>
        <v>0</v>
      </c>
      <c r="O150" s="25" t="str">
        <f>'様式Ⅰ（女子）'!N460</f>
        <v/>
      </c>
    </row>
    <row r="151" spans="1:15">
      <c r="A151" s="21">
        <v>150</v>
      </c>
      <c r="B151" s="25" t="str">
        <f>'様式Ⅰ（女子）'!H461</f>
        <v/>
      </c>
      <c r="C151" s="25" t="str">
        <f>CONCATENATE('様式Ⅰ（女子）'!D461," (",'様式Ⅰ（女子）'!F461,")")</f>
        <v xml:space="preserve"> ()</v>
      </c>
      <c r="D151" s="25" t="str">
        <f>'様式Ⅰ（女子）'!E461</f>
        <v/>
      </c>
      <c r="E151" s="25">
        <v>2</v>
      </c>
      <c r="F151" s="25">
        <f>基本情報登録!$D$8</f>
        <v>0</v>
      </c>
      <c r="G151" s="25" t="str">
        <f>基本情報登録!$D$10</f>
        <v/>
      </c>
      <c r="H151" s="25" t="e">
        <f>'様式Ⅰ（女子）'!G461</f>
        <v>#N/A</v>
      </c>
      <c r="I151" s="25">
        <f>'様式Ⅰ（女子）'!C461</f>
        <v>0</v>
      </c>
      <c r="J151" s="25">
        <f>'様式Ⅰ（女子）'!J461</f>
        <v>0</v>
      </c>
      <c r="K151" s="25" t="str">
        <f>'様式Ⅰ（女子）'!N461</f>
        <v/>
      </c>
      <c r="L151" s="25">
        <f>'様式Ⅰ（女子）'!J462</f>
        <v>0</v>
      </c>
      <c r="M151" s="25" t="str">
        <f>'様式Ⅰ（女子）'!N462</f>
        <v/>
      </c>
      <c r="N151" s="25">
        <f>'様式Ⅰ（女子）'!J463</f>
        <v>0</v>
      </c>
      <c r="O151" s="25" t="str">
        <f>'様式Ⅰ（女子）'!N463</f>
        <v/>
      </c>
    </row>
    <row r="157" spans="1:15">
      <c r="N157" s="25">
        <f>'様式Ⅰ（女子）'!J465</f>
        <v>0</v>
      </c>
    </row>
  </sheetData>
  <phoneticPr fontId="1"/>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95"/>
  <sheetViews>
    <sheetView workbookViewId="0"/>
  </sheetViews>
  <sheetFormatPr defaultRowHeight="13.5"/>
  <cols>
    <col min="1" max="2" width="9" style="25"/>
    <col min="3" max="3" width="16.125" style="25" bestFit="1" customWidth="1"/>
    <col min="4" max="4" width="17.25" style="25" bestFit="1" customWidth="1"/>
    <col min="5" max="5" width="9" style="25"/>
    <col min="6" max="11" width="10.5" style="25" bestFit="1" customWidth="1"/>
    <col min="12" max="13" width="9" style="25"/>
  </cols>
  <sheetData>
    <row r="1" spans="1:13">
      <c r="A1" s="25" t="s">
        <v>1272</v>
      </c>
    </row>
    <row r="2" spans="1:13">
      <c r="A2" s="25" t="s">
        <v>1167</v>
      </c>
      <c r="B2" s="25" t="s">
        <v>1242</v>
      </c>
      <c r="C2" s="25" t="s">
        <v>1243</v>
      </c>
      <c r="D2" s="25" t="s">
        <v>1273</v>
      </c>
      <c r="E2" s="25" t="s">
        <v>1274</v>
      </c>
    </row>
    <row r="3" spans="1:13">
      <c r="A3" s="25" t="str">
        <f>基本情報登録!D10</f>
        <v/>
      </c>
      <c r="B3" s="25">
        <f>基本情報登録!D8</f>
        <v>0</v>
      </c>
      <c r="C3" s="25" t="str">
        <f>基本情報登録!D6</f>
        <v/>
      </c>
      <c r="D3" s="25" t="str">
        <f>基本情報登録!D11</f>
        <v/>
      </c>
      <c r="E3" s="25">
        <f>基本情報登録!D12</f>
        <v>49</v>
      </c>
    </row>
    <row r="5" spans="1:13">
      <c r="A5" s="578" t="s">
        <v>1252</v>
      </c>
      <c r="B5" s="578"/>
      <c r="C5" s="578"/>
      <c r="D5" s="578"/>
      <c r="E5" s="578"/>
      <c r="F5" s="578"/>
      <c r="G5" s="578"/>
      <c r="H5" s="578"/>
      <c r="I5" s="578"/>
      <c r="J5" s="578"/>
      <c r="K5" s="578"/>
    </row>
    <row r="6" spans="1:13">
      <c r="A6" s="25" t="s">
        <v>1251</v>
      </c>
      <c r="B6" s="25" t="s">
        <v>1167</v>
      </c>
      <c r="C6" s="25" t="s">
        <v>1242</v>
      </c>
      <c r="D6" s="25" t="s">
        <v>1243</v>
      </c>
      <c r="E6" s="25" t="s">
        <v>1244</v>
      </c>
      <c r="F6" s="25" t="s">
        <v>1245</v>
      </c>
      <c r="G6" s="25" t="s">
        <v>1246</v>
      </c>
      <c r="H6" s="25" t="s">
        <v>1247</v>
      </c>
      <c r="I6" s="25" t="s">
        <v>1248</v>
      </c>
      <c r="J6" s="25" t="s">
        <v>1249</v>
      </c>
      <c r="K6" s="25" t="s">
        <v>1250</v>
      </c>
    </row>
    <row r="7" spans="1:13">
      <c r="A7" s="25">
        <v>1</v>
      </c>
      <c r="B7" s="25" t="str">
        <f>基本情報登録!$D$10</f>
        <v/>
      </c>
      <c r="C7" s="25" t="str">
        <f>基本情報登録!$D$8&amp;'様式Ⅱ(男子4×100mR)'!$I$9</f>
        <v/>
      </c>
      <c r="D7" s="25" t="str">
        <f>基本情報登録!$D$6&amp;'様式Ⅱ(男子4×100mR)'!$I$9</f>
        <v/>
      </c>
      <c r="E7" s="25" t="str">
        <f>'様式Ⅱ(男子4×100mR)'!$E$12</f>
        <v>00000</v>
      </c>
      <c r="F7" s="25" t="str">
        <f>'様式Ⅱ(男子4×100mR)'!$D$18</f>
        <v/>
      </c>
      <c r="G7" s="25" t="str">
        <f>'様式Ⅱ(男子4×100mR)'!$D$20</f>
        <v/>
      </c>
      <c r="H7" s="25" t="str">
        <f>'様式Ⅱ(男子4×100mR)'!$D$22</f>
        <v/>
      </c>
      <c r="I7" s="25" t="str">
        <f>'様式Ⅱ(男子4×100mR)'!$D$24</f>
        <v/>
      </c>
      <c r="J7" s="25" t="str">
        <f>'様式Ⅱ(男子4×100mR)'!$D$26</f>
        <v/>
      </c>
      <c r="K7" s="25" t="str">
        <f>'様式Ⅱ(男子4×100mR)'!$D$28</f>
        <v/>
      </c>
    </row>
    <row r="8" spans="1:13">
      <c r="A8" s="25">
        <v>2</v>
      </c>
      <c r="B8" s="25" t="str">
        <f>基本情報登録!$D$10</f>
        <v/>
      </c>
      <c r="C8" s="25" t="str">
        <f>基本情報登録!$D$8&amp;'様式Ⅱ(男子4×100mR)'!$I$38</f>
        <v/>
      </c>
      <c r="D8" s="25" t="str">
        <f>基本情報登録!$D$6&amp;'様式Ⅱ(男子4×100mR)'!$I$38</f>
        <v/>
      </c>
      <c r="E8" s="60" t="str">
        <f>'様式Ⅱ(男子4×100mR)'!$E$41</f>
        <v>00000</v>
      </c>
      <c r="F8" s="25" t="str">
        <f>'様式Ⅱ(男子4×100mR)'!$D$47</f>
        <v/>
      </c>
      <c r="G8" s="25" t="str">
        <f>'様式Ⅱ(男子4×100mR)'!$D$49</f>
        <v/>
      </c>
      <c r="H8" s="25" t="str">
        <f>'様式Ⅱ(男子4×100mR)'!$D$51</f>
        <v/>
      </c>
      <c r="I8" s="25" t="str">
        <f>'様式Ⅱ(男子4×100mR)'!$D$53</f>
        <v/>
      </c>
      <c r="J8" s="25" t="str">
        <f>'様式Ⅱ(男子4×100mR)'!$D$55</f>
        <v/>
      </c>
      <c r="K8" s="25" t="str">
        <f>'様式Ⅱ(男子4×100mR)'!$D$57</f>
        <v/>
      </c>
      <c r="M8" s="60"/>
    </row>
    <row r="9" spans="1:13">
      <c r="A9" s="25">
        <v>3</v>
      </c>
      <c r="B9" s="25" t="str">
        <f>基本情報登録!$D$10</f>
        <v/>
      </c>
      <c r="C9" s="25" t="str">
        <f>基本情報登録!$D$8&amp;'様式Ⅱ(男子4×100mR)'!$I$67</f>
        <v/>
      </c>
      <c r="D9" s="25" t="str">
        <f>基本情報登録!$D$6&amp;'様式Ⅱ(男子4×100mR)'!$I$67</f>
        <v/>
      </c>
      <c r="E9" s="25" t="str">
        <f>'様式Ⅱ(男子4×100mR)'!$E$70</f>
        <v>00000</v>
      </c>
      <c r="F9" s="25" t="str">
        <f>'様式Ⅱ(男子4×100mR)'!$D$76</f>
        <v/>
      </c>
      <c r="G9" s="25" t="str">
        <f>'様式Ⅱ(男子4×100mR)'!$D$78</f>
        <v/>
      </c>
      <c r="H9" s="25" t="str">
        <f>'様式Ⅱ(男子4×100mR)'!$D$80</f>
        <v/>
      </c>
      <c r="I9" s="25" t="str">
        <f>'様式Ⅱ(男子4×100mR)'!$D$82</f>
        <v/>
      </c>
      <c r="J9" s="25" t="str">
        <f>'様式Ⅱ(男子4×100mR)'!$D$84</f>
        <v/>
      </c>
      <c r="K9" s="25" t="str">
        <f>'様式Ⅱ(男子4×100mR)'!$D$86</f>
        <v/>
      </c>
    </row>
    <row r="10" spans="1:13">
      <c r="A10" s="25">
        <v>4</v>
      </c>
      <c r="B10" s="25" t="str">
        <f>基本情報登録!$D$10</f>
        <v/>
      </c>
      <c r="C10" s="25" t="str">
        <f>基本情報登録!$D$8&amp;'様式Ⅱ(男子4×100mR)'!$I$96</f>
        <v/>
      </c>
      <c r="D10" s="25" t="str">
        <f>基本情報登録!$D$6&amp;'様式Ⅱ(男子4×100mR)'!$I$96</f>
        <v/>
      </c>
      <c r="E10" s="25" t="str">
        <f>'様式Ⅱ(男子4×100mR)'!$E$99</f>
        <v>00000</v>
      </c>
      <c r="F10" s="25" t="str">
        <f>'様式Ⅱ(男子4×100mR)'!$D$105</f>
        <v/>
      </c>
      <c r="G10" s="25" t="str">
        <f>'様式Ⅱ(男子4×100mR)'!$D$107</f>
        <v/>
      </c>
      <c r="H10" s="25" t="str">
        <f>'様式Ⅱ(男子4×100mR)'!$D$109</f>
        <v/>
      </c>
      <c r="I10" s="25" t="str">
        <f>'様式Ⅱ(男子4×100mR)'!$D$111</f>
        <v/>
      </c>
      <c r="J10" s="25" t="str">
        <f>'様式Ⅱ(男子4×100mR)'!$D$113</f>
        <v/>
      </c>
      <c r="K10" s="25" t="str">
        <f>'様式Ⅱ(男子4×100mR)'!$D$115</f>
        <v/>
      </c>
    </row>
    <row r="11" spans="1:13">
      <c r="A11" s="25">
        <v>5</v>
      </c>
      <c r="B11" s="25" t="str">
        <f>基本情報登録!$D$10</f>
        <v/>
      </c>
      <c r="C11" s="25" t="str">
        <f>基本情報登録!$D$8&amp;'様式Ⅱ(男子4×100mR)'!$I$125</f>
        <v/>
      </c>
      <c r="D11" s="25" t="str">
        <f>基本情報登録!$D$6&amp;'様式Ⅱ(男子4×100mR)'!$I$125</f>
        <v/>
      </c>
      <c r="E11" s="25" t="str">
        <f>'様式Ⅱ(男子4×100mR)'!$E$128</f>
        <v>00000</v>
      </c>
      <c r="F11" s="25" t="str">
        <f>'様式Ⅱ(男子4×100mR)'!$D$134</f>
        <v/>
      </c>
      <c r="G11" s="25" t="str">
        <f>'様式Ⅱ(男子4×100mR)'!$D$136</f>
        <v/>
      </c>
      <c r="H11" s="25" t="str">
        <f>'様式Ⅱ(男子4×100mR)'!$D$138</f>
        <v/>
      </c>
      <c r="I11" s="25" t="str">
        <f>'様式Ⅱ(男子4×100mR)'!$D$140</f>
        <v/>
      </c>
      <c r="J11" s="25" t="str">
        <f>'様式Ⅱ(男子4×100mR)'!$D$142</f>
        <v/>
      </c>
      <c r="K11" s="25" t="str">
        <f>'様式Ⅱ(男子4×100mR)'!$D$144</f>
        <v/>
      </c>
    </row>
    <row r="12" spans="1:13">
      <c r="A12" s="25">
        <v>6</v>
      </c>
      <c r="B12" s="25" t="str">
        <f>基本情報登録!$D$10</f>
        <v/>
      </c>
      <c r="C12" s="25" t="str">
        <f>基本情報登録!$D$8&amp;'様式Ⅱ(男子4×100mR)'!$I$154</f>
        <v/>
      </c>
      <c r="D12" s="25" t="str">
        <f>基本情報登録!$D$6&amp;'様式Ⅱ(男子4×100mR)'!$I$154</f>
        <v/>
      </c>
      <c r="E12" s="25" t="str">
        <f>'様式Ⅱ(男子4×100mR)'!$E$157</f>
        <v>00000</v>
      </c>
      <c r="F12" s="25" t="str">
        <f>'様式Ⅱ(男子4×100mR)'!$D$163</f>
        <v/>
      </c>
      <c r="G12" s="25" t="str">
        <f>'様式Ⅱ(男子4×100mR)'!$D$165</f>
        <v/>
      </c>
      <c r="H12" s="25" t="str">
        <f>'様式Ⅱ(男子4×100mR)'!$D$167</f>
        <v/>
      </c>
      <c r="I12" s="25" t="str">
        <f>'様式Ⅱ(男子4×100mR)'!$D$169</f>
        <v/>
      </c>
      <c r="J12" s="25" t="str">
        <f>'様式Ⅱ(男子4×100mR)'!$D$171</f>
        <v/>
      </c>
      <c r="K12" s="25" t="str">
        <f>'様式Ⅱ(男子4×100mR)'!$D$173</f>
        <v/>
      </c>
    </row>
    <row r="13" spans="1:13">
      <c r="A13" s="25">
        <v>7</v>
      </c>
      <c r="B13" s="25" t="str">
        <f>基本情報登録!$D$10</f>
        <v/>
      </c>
      <c r="C13" s="25" t="str">
        <f>基本情報登録!$D$8&amp;'様式Ⅱ(男子4×100mR)'!$I$183</f>
        <v/>
      </c>
      <c r="D13" s="25" t="str">
        <f>基本情報登録!$D$6&amp;'様式Ⅱ(男子4×100mR)'!$I$183</f>
        <v/>
      </c>
      <c r="E13" s="25" t="str">
        <f>'様式Ⅱ(男子4×100mR)'!$E$186</f>
        <v>00000</v>
      </c>
      <c r="F13" s="25" t="str">
        <f>'様式Ⅱ(男子4×100mR)'!$D$192</f>
        <v/>
      </c>
      <c r="G13" s="25" t="str">
        <f>'様式Ⅱ(男子4×100mR)'!$D$194</f>
        <v/>
      </c>
      <c r="H13" s="25" t="str">
        <f>'様式Ⅱ(男子4×100mR)'!$D$196</f>
        <v/>
      </c>
      <c r="I13" s="25" t="str">
        <f>'様式Ⅱ(男子4×100mR)'!$D$198</f>
        <v/>
      </c>
      <c r="J13" s="25" t="str">
        <f>'様式Ⅱ(男子4×100mR)'!$D$200</f>
        <v/>
      </c>
      <c r="K13" s="25" t="str">
        <f>'様式Ⅱ(男子4×100mR)'!$D$202</f>
        <v/>
      </c>
    </row>
    <row r="14" spans="1:13">
      <c r="A14" s="25">
        <v>8</v>
      </c>
      <c r="B14" s="25" t="str">
        <f>基本情報登録!$D$10</f>
        <v/>
      </c>
      <c r="C14" s="25" t="str">
        <f>基本情報登録!$D$8&amp;'様式Ⅱ(男子4×100mR)'!$I$212</f>
        <v/>
      </c>
      <c r="D14" s="25" t="str">
        <f>基本情報登録!$D$6&amp;'様式Ⅱ(男子4×100mR)'!$I$212</f>
        <v/>
      </c>
      <c r="E14" s="25" t="str">
        <f>'様式Ⅱ(男子4×100mR)'!$E$215</f>
        <v>00000</v>
      </c>
      <c r="F14" s="25" t="str">
        <f>'様式Ⅱ(男子4×100mR)'!$D$221</f>
        <v/>
      </c>
      <c r="G14" s="25" t="str">
        <f>'様式Ⅱ(男子4×100mR)'!$D$223</f>
        <v/>
      </c>
      <c r="H14" s="25" t="str">
        <f>'様式Ⅱ(男子4×100mR)'!$D$225</f>
        <v/>
      </c>
      <c r="I14" s="25" t="str">
        <f>'様式Ⅱ(男子4×100mR)'!$D$227</f>
        <v/>
      </c>
      <c r="J14" s="25" t="str">
        <f>'様式Ⅱ(男子4×100mR)'!$D$229</f>
        <v/>
      </c>
      <c r="K14" s="25" t="str">
        <f>'様式Ⅱ(男子4×100mR)'!$D$231</f>
        <v/>
      </c>
    </row>
    <row r="15" spans="1:13">
      <c r="A15" s="25">
        <v>9</v>
      </c>
      <c r="B15" s="25" t="str">
        <f>基本情報登録!$D$10</f>
        <v/>
      </c>
      <c r="C15" s="25" t="str">
        <f>基本情報登録!$D$8&amp;'様式Ⅱ(男子4×100mR)'!$I$241</f>
        <v/>
      </c>
      <c r="D15" s="25" t="str">
        <f>基本情報登録!$D$6&amp;'様式Ⅱ(男子4×100mR)'!$I$241</f>
        <v/>
      </c>
      <c r="E15" s="25" t="str">
        <f>'様式Ⅱ(男子4×100mR)'!$E$244</f>
        <v>00000</v>
      </c>
      <c r="F15" s="25" t="str">
        <f>'様式Ⅱ(男子4×100mR)'!$D$250</f>
        <v/>
      </c>
      <c r="G15" s="25" t="str">
        <f>'様式Ⅱ(男子4×100mR)'!$D$252</f>
        <v/>
      </c>
      <c r="H15" s="25" t="str">
        <f>'様式Ⅱ(男子4×100mR)'!$D$254</f>
        <v/>
      </c>
      <c r="I15" s="25" t="str">
        <f>'様式Ⅱ(男子4×100mR)'!$D$256</f>
        <v/>
      </c>
      <c r="J15" s="25" t="str">
        <f>'様式Ⅱ(男子4×100mR)'!$D$258</f>
        <v/>
      </c>
      <c r="K15" s="25" t="str">
        <f>'様式Ⅱ(男子4×100mR)'!$D$260</f>
        <v/>
      </c>
    </row>
    <row r="16" spans="1:13">
      <c r="A16" s="25">
        <v>10</v>
      </c>
      <c r="B16" s="25" t="str">
        <f>基本情報登録!$D$10</f>
        <v/>
      </c>
      <c r="C16" s="25" t="str">
        <f>基本情報登録!$D$8&amp;'様式Ⅱ(男子4×100mR)'!$I$270</f>
        <v/>
      </c>
      <c r="D16" s="25" t="str">
        <f>基本情報登録!$D$6&amp;'様式Ⅱ(男子4×100mR)'!$I$270</f>
        <v/>
      </c>
      <c r="E16" s="25" t="str">
        <f>'様式Ⅱ(男子4×100mR)'!$E$273</f>
        <v>00000</v>
      </c>
      <c r="F16" s="25" t="str">
        <f>'様式Ⅱ(男子4×100mR)'!$D$279</f>
        <v/>
      </c>
      <c r="G16" s="25" t="str">
        <f>'様式Ⅱ(男子4×100mR)'!$D$281</f>
        <v/>
      </c>
      <c r="H16" s="25" t="str">
        <f>'様式Ⅱ(男子4×100mR)'!$D$283</f>
        <v/>
      </c>
      <c r="I16" s="25" t="str">
        <f>'様式Ⅱ(男子4×100mR)'!$D$285</f>
        <v/>
      </c>
      <c r="J16" s="25" t="str">
        <f>'様式Ⅱ(男子4×100mR)'!$D$287</f>
        <v/>
      </c>
      <c r="K16" s="25" t="str">
        <f>'様式Ⅱ(男子4×100mR)'!$D$289</f>
        <v/>
      </c>
    </row>
    <row r="17" spans="1:11">
      <c r="A17" s="25">
        <v>11</v>
      </c>
      <c r="B17" s="25" t="str">
        <f>基本情報登録!$D$10</f>
        <v/>
      </c>
      <c r="C17" s="25" t="str">
        <f>基本情報登録!$D$8&amp;'様式Ⅱ(男子4×100mR)'!$I$299</f>
        <v/>
      </c>
      <c r="D17" s="25" t="str">
        <f>基本情報登録!$D$6&amp;'様式Ⅱ(男子4×100mR)'!$I$299</f>
        <v/>
      </c>
      <c r="E17" s="25" t="str">
        <f>'様式Ⅱ(男子4×100mR)'!$E$302</f>
        <v>00000</v>
      </c>
      <c r="F17" s="25" t="str">
        <f>'様式Ⅱ(男子4×100mR)'!$D$308</f>
        <v/>
      </c>
      <c r="G17" s="25" t="str">
        <f>'様式Ⅱ(男子4×100mR)'!$D$310</f>
        <v/>
      </c>
      <c r="H17" s="25" t="str">
        <f>'様式Ⅱ(男子4×100mR)'!$D$312</f>
        <v/>
      </c>
      <c r="I17" s="25" t="str">
        <f>'様式Ⅱ(男子4×100mR)'!$D$314</f>
        <v/>
      </c>
      <c r="J17" s="25" t="str">
        <f>'様式Ⅱ(男子4×100mR)'!$D$316</f>
        <v/>
      </c>
      <c r="K17" s="25" t="str">
        <f>'様式Ⅱ(男子4×100mR)'!$D$318</f>
        <v/>
      </c>
    </row>
    <row r="18" spans="1:11">
      <c r="A18" s="25">
        <v>12</v>
      </c>
      <c r="B18" s="25" t="str">
        <f>基本情報登録!$D$10</f>
        <v/>
      </c>
      <c r="C18" s="25" t="str">
        <f>基本情報登録!$D$8&amp;'様式Ⅱ(男子4×100mR)'!$I$328</f>
        <v/>
      </c>
      <c r="D18" s="25" t="str">
        <f>基本情報登録!$D$6&amp;'様式Ⅱ(男子4×100mR)'!$I$328</f>
        <v/>
      </c>
      <c r="E18" s="25" t="str">
        <f>'様式Ⅱ(男子4×100mR)'!$E$331</f>
        <v>00000</v>
      </c>
      <c r="F18" s="25" t="str">
        <f>'様式Ⅱ(男子4×100mR)'!$D$337</f>
        <v/>
      </c>
      <c r="G18" s="25" t="str">
        <f>'様式Ⅱ(男子4×100mR)'!$D$339</f>
        <v/>
      </c>
      <c r="H18" s="25" t="str">
        <f>'様式Ⅱ(男子4×100mR)'!$D$341</f>
        <v/>
      </c>
      <c r="I18" s="25" t="str">
        <f>'様式Ⅱ(男子4×100mR)'!$D$343</f>
        <v/>
      </c>
      <c r="J18" s="25" t="str">
        <f>'様式Ⅱ(男子4×100mR)'!$D$345</f>
        <v/>
      </c>
      <c r="K18" s="25" t="str">
        <f>'様式Ⅱ(男子4×100mR)'!$D$347</f>
        <v/>
      </c>
    </row>
    <row r="19" spans="1:11">
      <c r="A19" s="25">
        <v>13</v>
      </c>
      <c r="B19" s="25" t="str">
        <f>基本情報登録!$D$10</f>
        <v/>
      </c>
      <c r="C19" s="25" t="str">
        <f>基本情報登録!$D$8&amp;'様式Ⅱ(男子4×100mR)'!$I$357</f>
        <v/>
      </c>
      <c r="D19" s="25" t="str">
        <f>基本情報登録!$D$6&amp;'様式Ⅱ(男子4×100mR)'!$I$357</f>
        <v/>
      </c>
      <c r="E19" s="25" t="str">
        <f>'様式Ⅱ(男子4×100mR)'!$E$360</f>
        <v>00000</v>
      </c>
      <c r="F19" s="25" t="str">
        <f>'様式Ⅱ(男子4×100mR)'!$D$366</f>
        <v/>
      </c>
      <c r="G19" s="25" t="str">
        <f>'様式Ⅱ(男子4×100mR)'!$D$368</f>
        <v/>
      </c>
      <c r="H19" s="25" t="str">
        <f>'様式Ⅱ(男子4×100mR)'!$D$370</f>
        <v/>
      </c>
      <c r="I19" s="25" t="str">
        <f>'様式Ⅱ(男子4×100mR)'!$D$372</f>
        <v/>
      </c>
      <c r="J19" s="25" t="str">
        <f>'様式Ⅱ(男子4×100mR)'!$D$374</f>
        <v/>
      </c>
      <c r="K19" s="25" t="str">
        <f>'様式Ⅱ(男子4×100mR)'!$D$376</f>
        <v/>
      </c>
    </row>
    <row r="20" spans="1:11">
      <c r="A20" s="25">
        <v>14</v>
      </c>
      <c r="B20" s="25" t="str">
        <f>基本情報登録!$D$10</f>
        <v/>
      </c>
      <c r="C20" s="25" t="str">
        <f>基本情報登録!$D$8&amp;'様式Ⅱ(男子4×100mR)'!$I$386</f>
        <v/>
      </c>
      <c r="D20" s="25" t="str">
        <f>基本情報登録!$D$6&amp;'様式Ⅱ(男子4×100mR)'!$I$386</f>
        <v/>
      </c>
      <c r="E20" s="25" t="str">
        <f>'様式Ⅱ(男子4×100mR)'!$E$389</f>
        <v>00000</v>
      </c>
      <c r="F20" s="25" t="str">
        <f>'様式Ⅱ(男子4×100mR)'!$D$395</f>
        <v/>
      </c>
      <c r="G20" s="25" t="str">
        <f>'様式Ⅱ(男子4×100mR)'!$D$397</f>
        <v/>
      </c>
      <c r="H20" s="25" t="str">
        <f>'様式Ⅱ(男子4×100mR)'!$D$399</f>
        <v/>
      </c>
      <c r="I20" s="25" t="str">
        <f>'様式Ⅱ(男子4×100mR)'!$D$401</f>
        <v/>
      </c>
      <c r="J20" s="25" t="str">
        <f>'様式Ⅱ(男子4×100mR)'!$D$403</f>
        <v/>
      </c>
      <c r="K20" s="25" t="str">
        <f>'様式Ⅱ(男子4×100mR)'!$D$405</f>
        <v/>
      </c>
    </row>
    <row r="21" spans="1:11">
      <c r="A21" s="25">
        <v>15</v>
      </c>
      <c r="B21" s="25" t="str">
        <f>基本情報登録!$D$10</f>
        <v/>
      </c>
      <c r="C21" s="25" t="str">
        <f>基本情報登録!$D$8&amp;'様式Ⅱ(男子4×100mR)'!$I$415</f>
        <v/>
      </c>
      <c r="D21" s="25" t="str">
        <f>基本情報登録!$D$6&amp;'様式Ⅱ(男子4×100mR)'!$I$415</f>
        <v/>
      </c>
      <c r="E21" s="25" t="str">
        <f>'様式Ⅱ(男子4×100mR)'!$E$418</f>
        <v>00000</v>
      </c>
      <c r="F21" s="25" t="str">
        <f>'様式Ⅱ(男子4×100mR)'!$D$424</f>
        <v/>
      </c>
      <c r="G21" s="25" t="str">
        <f>'様式Ⅱ(男子4×100mR)'!$D$426</f>
        <v/>
      </c>
      <c r="H21" s="25" t="str">
        <f>'様式Ⅱ(男子4×100mR)'!$D$428</f>
        <v/>
      </c>
      <c r="I21" s="25" t="str">
        <f>'様式Ⅱ(男子4×100mR)'!$D$430</f>
        <v/>
      </c>
      <c r="J21" s="25" t="str">
        <f>'様式Ⅱ(男子4×100mR)'!$D$432</f>
        <v/>
      </c>
      <c r="K21" s="25" t="str">
        <f>'様式Ⅱ(男子4×100mR)'!$D$434</f>
        <v/>
      </c>
    </row>
    <row r="22" spans="1:11">
      <c r="A22" s="25">
        <v>16</v>
      </c>
      <c r="B22" s="25" t="str">
        <f>基本情報登録!$D$10</f>
        <v/>
      </c>
      <c r="C22" s="25" t="str">
        <f>基本情報登録!$D$8&amp;'様式Ⅱ(男子4×100mR)'!$I$444</f>
        <v/>
      </c>
      <c r="D22" s="25" t="str">
        <f>基本情報登録!$D$6&amp;'様式Ⅱ(男子4×100mR)'!$I$444</f>
        <v/>
      </c>
      <c r="E22" s="25" t="str">
        <f>'様式Ⅱ(男子4×100mR)'!$E$447</f>
        <v>00000</v>
      </c>
      <c r="F22" s="25" t="str">
        <f>'様式Ⅱ(男子4×100mR)'!$D$453</f>
        <v/>
      </c>
      <c r="G22" s="25" t="str">
        <f>'様式Ⅱ(男子4×100mR)'!$D$455</f>
        <v/>
      </c>
      <c r="H22" s="25" t="str">
        <f>'様式Ⅱ(男子4×100mR)'!$D$457</f>
        <v/>
      </c>
      <c r="I22" s="25" t="str">
        <f>'様式Ⅱ(男子4×100mR)'!$D$459</f>
        <v/>
      </c>
      <c r="J22" s="25" t="str">
        <f>'様式Ⅱ(男子4×100mR)'!$D$461</f>
        <v/>
      </c>
      <c r="K22" s="25" t="str">
        <f>'様式Ⅱ(男子4×100mR)'!$D$463</f>
        <v/>
      </c>
    </row>
    <row r="23" spans="1:11">
      <c r="A23" s="25">
        <v>17</v>
      </c>
      <c r="B23" s="25" t="str">
        <f>基本情報登録!$D$10</f>
        <v/>
      </c>
      <c r="C23" s="25" t="str">
        <f>基本情報登録!$D$8&amp;'様式Ⅱ(男子4×100mR)'!$I$473</f>
        <v/>
      </c>
      <c r="D23" s="25" t="str">
        <f>基本情報登録!$D$6&amp;'様式Ⅱ(男子4×100mR)'!$I$473</f>
        <v/>
      </c>
      <c r="E23" s="25" t="str">
        <f>'様式Ⅱ(男子4×100mR)'!$E$476</f>
        <v>00000</v>
      </c>
      <c r="F23" s="25" t="str">
        <f>'様式Ⅱ(男子4×100mR)'!$D$482</f>
        <v/>
      </c>
      <c r="G23" s="25" t="str">
        <f>'様式Ⅱ(男子4×100mR)'!$D$484</f>
        <v/>
      </c>
      <c r="H23" s="25" t="str">
        <f>'様式Ⅱ(男子4×100mR)'!$D$486</f>
        <v/>
      </c>
      <c r="I23" s="25" t="str">
        <f>'様式Ⅱ(男子4×100mR)'!$D$488</f>
        <v/>
      </c>
      <c r="J23" s="25" t="str">
        <f>'様式Ⅱ(男子4×100mR)'!$D$490</f>
        <v/>
      </c>
      <c r="K23" s="25" t="str">
        <f>'様式Ⅱ(男子4×100mR)'!$D$492</f>
        <v/>
      </c>
    </row>
    <row r="24" spans="1:11">
      <c r="A24" s="25">
        <v>18</v>
      </c>
      <c r="B24" s="25" t="str">
        <f>基本情報登録!$D$10</f>
        <v/>
      </c>
      <c r="C24" s="25" t="str">
        <f>基本情報登録!$D$8&amp;'様式Ⅱ(男子4×100mR)'!$I$502</f>
        <v/>
      </c>
      <c r="D24" s="25" t="str">
        <f>基本情報登録!$D$6&amp;'様式Ⅱ(男子4×100mR)'!$I$502</f>
        <v/>
      </c>
      <c r="E24" s="25" t="str">
        <f>'様式Ⅱ(男子4×100mR)'!$E$505</f>
        <v>00000</v>
      </c>
      <c r="F24" s="25" t="str">
        <f>'様式Ⅱ(男子4×100mR)'!$D$511</f>
        <v/>
      </c>
      <c r="G24" s="25" t="str">
        <f>'様式Ⅱ(男子4×100mR)'!$D$513</f>
        <v/>
      </c>
      <c r="H24" s="25" t="str">
        <f>'様式Ⅱ(男子4×100mR)'!$D$515</f>
        <v/>
      </c>
      <c r="I24" s="25" t="str">
        <f>'様式Ⅱ(男子4×100mR)'!$D$517</f>
        <v/>
      </c>
      <c r="J24" s="25" t="str">
        <f>'様式Ⅱ(男子4×100mR)'!$D$519</f>
        <v/>
      </c>
      <c r="K24" s="25" t="str">
        <f>'様式Ⅱ(男子4×100mR)'!$D$521</f>
        <v/>
      </c>
    </row>
    <row r="25" spans="1:11">
      <c r="A25" s="25">
        <v>19</v>
      </c>
      <c r="B25" s="25" t="str">
        <f>基本情報登録!$D$10</f>
        <v/>
      </c>
      <c r="C25" s="25" t="str">
        <f>基本情報登録!$D$8&amp;'様式Ⅱ(男子4×100mR)'!$I$531</f>
        <v/>
      </c>
      <c r="D25" s="25" t="str">
        <f>基本情報登録!$D$6&amp;'様式Ⅱ(男子4×100mR)'!$I$531</f>
        <v/>
      </c>
      <c r="E25" s="25" t="str">
        <f>'様式Ⅱ(男子4×100mR)'!$E$534</f>
        <v>00000</v>
      </c>
      <c r="F25" s="25" t="str">
        <f>'様式Ⅱ(男子4×100mR)'!$D$540</f>
        <v/>
      </c>
      <c r="G25" s="25" t="str">
        <f>'様式Ⅱ(男子4×100mR)'!$D$542</f>
        <v/>
      </c>
      <c r="H25" s="25" t="str">
        <f>'様式Ⅱ(男子4×100mR)'!$D$544</f>
        <v/>
      </c>
      <c r="I25" s="25" t="str">
        <f>'様式Ⅱ(男子4×100mR)'!$D$546</f>
        <v/>
      </c>
      <c r="J25" s="25" t="str">
        <f>'様式Ⅱ(男子4×100mR)'!$D$548</f>
        <v/>
      </c>
      <c r="K25" s="25" t="str">
        <f>'様式Ⅱ(男子4×100mR)'!$D$550</f>
        <v/>
      </c>
    </row>
    <row r="26" spans="1:11">
      <c r="A26" s="25">
        <v>20</v>
      </c>
      <c r="B26" s="25" t="str">
        <f>基本情報登録!$D$10</f>
        <v/>
      </c>
      <c r="C26" s="25" t="str">
        <f>基本情報登録!$D$8&amp;'様式Ⅱ(男子4×100mR)'!$I$560</f>
        <v/>
      </c>
      <c r="D26" s="25" t="str">
        <f>基本情報登録!$D$6&amp;'様式Ⅱ(男子4×100mR)'!$I$560</f>
        <v/>
      </c>
      <c r="E26" s="25" t="str">
        <f>'様式Ⅱ(男子4×100mR)'!$E$563</f>
        <v>00000</v>
      </c>
      <c r="F26" s="25" t="str">
        <f>'様式Ⅱ(男子4×100mR)'!$D$569</f>
        <v/>
      </c>
      <c r="G26" s="25" t="str">
        <f>'様式Ⅱ(男子4×100mR)'!$D$571</f>
        <v/>
      </c>
      <c r="H26" s="25" t="str">
        <f>'様式Ⅱ(男子4×100mR)'!$D$573</f>
        <v/>
      </c>
      <c r="I26" s="25" t="str">
        <f>'様式Ⅱ(男子4×100mR)'!$D$575</f>
        <v/>
      </c>
      <c r="J26" s="25" t="str">
        <f>'様式Ⅱ(男子4×100mR)'!$D$577</f>
        <v/>
      </c>
      <c r="K26" s="25" t="str">
        <f>'様式Ⅱ(男子4×100mR)'!$D$579</f>
        <v/>
      </c>
    </row>
    <row r="28" spans="1:11">
      <c r="A28" s="578" t="s">
        <v>1297</v>
      </c>
      <c r="B28" s="578"/>
      <c r="C28" s="578"/>
      <c r="D28" s="578"/>
      <c r="E28" s="578"/>
      <c r="F28" s="578"/>
      <c r="G28" s="578"/>
      <c r="H28" s="578"/>
      <c r="I28" s="578"/>
      <c r="J28" s="578"/>
      <c r="K28" s="578"/>
    </row>
    <row r="29" spans="1:11">
      <c r="A29" s="25" t="s">
        <v>1251</v>
      </c>
      <c r="B29" s="25" t="s">
        <v>1167</v>
      </c>
      <c r="C29" s="25" t="s">
        <v>1242</v>
      </c>
      <c r="D29" s="25" t="s">
        <v>1243</v>
      </c>
      <c r="E29" s="25" t="s">
        <v>1244</v>
      </c>
      <c r="F29" s="25" t="s">
        <v>1245</v>
      </c>
      <c r="G29" s="25" t="s">
        <v>1246</v>
      </c>
      <c r="H29" s="25" t="s">
        <v>1247</v>
      </c>
      <c r="I29" s="25" t="s">
        <v>1248</v>
      </c>
      <c r="J29" s="25" t="s">
        <v>1249</v>
      </c>
      <c r="K29" s="25" t="s">
        <v>1250</v>
      </c>
    </row>
    <row r="30" spans="1:11">
      <c r="A30" s="25">
        <v>1</v>
      </c>
      <c r="B30" s="25" t="str">
        <f>基本情報登録!$D$10</f>
        <v/>
      </c>
      <c r="C30" s="25" t="str">
        <f>基本情報登録!$D$8&amp;'様式Ⅱ(男子4×400mR)'!$I$9</f>
        <v/>
      </c>
      <c r="D30" s="25" t="str">
        <f>基本情報登録!$D$6&amp;'様式Ⅱ(男子4×400mR)'!$I$9</f>
        <v/>
      </c>
      <c r="E30" s="25" t="str">
        <f>'様式Ⅱ(男子4×400mR)'!$E$12</f>
        <v>00000</v>
      </c>
      <c r="F30" s="25" t="str">
        <f>'様式Ⅱ(男子4×400mR)'!$D$18</f>
        <v/>
      </c>
      <c r="G30" s="25" t="str">
        <f>'様式Ⅱ(男子4×400mR)'!$D$20</f>
        <v/>
      </c>
      <c r="H30" s="25" t="str">
        <f>'様式Ⅱ(男子4×400mR)'!$D$22</f>
        <v/>
      </c>
      <c r="I30" s="25" t="str">
        <f>'様式Ⅱ(男子4×400mR)'!$D$24</f>
        <v/>
      </c>
      <c r="J30" s="25" t="str">
        <f>'様式Ⅱ(男子4×400mR)'!$D$26</f>
        <v/>
      </c>
      <c r="K30" s="25" t="str">
        <f>'様式Ⅱ(男子4×400mR)'!$D$28</f>
        <v/>
      </c>
    </row>
    <row r="31" spans="1:11">
      <c r="A31" s="25">
        <v>2</v>
      </c>
      <c r="B31" s="25" t="str">
        <f>基本情報登録!$D$10</f>
        <v/>
      </c>
      <c r="C31" s="25" t="str">
        <f>基本情報登録!$D$8&amp;'様式Ⅱ(男子4×400mR)'!$I$38</f>
        <v/>
      </c>
      <c r="D31" s="25" t="str">
        <f>基本情報登録!$D$6&amp;'様式Ⅱ(男子4×400mR)'!$I$38</f>
        <v/>
      </c>
      <c r="E31" s="60" t="str">
        <f>'様式Ⅱ(男子4×400mR)'!$E$41</f>
        <v>00000</v>
      </c>
      <c r="F31" s="25" t="str">
        <f>'様式Ⅱ(男子4×400mR)'!$D$47</f>
        <v/>
      </c>
      <c r="G31" s="25" t="str">
        <f>'様式Ⅱ(男子4×400mR)'!$D$49</f>
        <v/>
      </c>
      <c r="H31" s="25" t="str">
        <f>'様式Ⅱ(男子4×400mR)'!$D$51</f>
        <v/>
      </c>
      <c r="I31" s="25" t="str">
        <f>'様式Ⅱ(男子4×400mR)'!$D$53</f>
        <v/>
      </c>
      <c r="J31" s="25" t="str">
        <f>'様式Ⅱ(男子4×400mR)'!$D$55</f>
        <v/>
      </c>
      <c r="K31" s="25" t="str">
        <f>'様式Ⅱ(男子4×400mR)'!$D$57</f>
        <v/>
      </c>
    </row>
    <row r="32" spans="1:11">
      <c r="A32" s="25">
        <v>3</v>
      </c>
      <c r="B32" s="25" t="str">
        <f>基本情報登録!$D$10</f>
        <v/>
      </c>
      <c r="C32" s="25" t="str">
        <f>基本情報登録!$D$8&amp;'様式Ⅱ(男子4×400mR)'!$I$67</f>
        <v/>
      </c>
      <c r="D32" s="25" t="str">
        <f>基本情報登録!$D$6&amp;'様式Ⅱ(男子4×400mR)'!$I$67</f>
        <v/>
      </c>
      <c r="E32" s="25" t="str">
        <f>'様式Ⅱ(男子4×400mR)'!$E$70</f>
        <v>00000</v>
      </c>
      <c r="F32" s="25" t="str">
        <f>'様式Ⅱ(男子4×400mR)'!$D$76</f>
        <v/>
      </c>
      <c r="G32" s="25" t="str">
        <f>'様式Ⅱ(男子4×400mR)'!$D$78</f>
        <v/>
      </c>
      <c r="H32" s="25" t="str">
        <f>'様式Ⅱ(男子4×400mR)'!$D$80</f>
        <v/>
      </c>
      <c r="I32" s="25" t="str">
        <f>'様式Ⅱ(男子4×400mR)'!$D$82</f>
        <v/>
      </c>
      <c r="J32" s="25" t="str">
        <f>'様式Ⅱ(男子4×400mR)'!$D$84</f>
        <v/>
      </c>
      <c r="K32" s="25" t="str">
        <f>'様式Ⅱ(男子4×400mR)'!$D$86</f>
        <v/>
      </c>
    </row>
    <row r="33" spans="1:11">
      <c r="A33" s="25">
        <v>4</v>
      </c>
      <c r="B33" s="25" t="str">
        <f>基本情報登録!$D$10</f>
        <v/>
      </c>
      <c r="C33" s="25" t="str">
        <f>基本情報登録!$D$8&amp;'様式Ⅱ(男子4×400mR)'!$I$96</f>
        <v/>
      </c>
      <c r="D33" s="25" t="str">
        <f>基本情報登録!$D$6&amp;'様式Ⅱ(男子4×400mR)'!$I$96</f>
        <v/>
      </c>
      <c r="E33" s="25" t="str">
        <f>'様式Ⅱ(男子4×400mR)'!$E$99</f>
        <v>00000</v>
      </c>
      <c r="F33" s="25" t="str">
        <f>'様式Ⅱ(男子4×400mR)'!$D$105</f>
        <v/>
      </c>
      <c r="G33" s="25" t="str">
        <f>'様式Ⅱ(男子4×400mR)'!$D$107</f>
        <v/>
      </c>
      <c r="H33" s="25" t="str">
        <f>'様式Ⅱ(男子4×400mR)'!$D$109</f>
        <v/>
      </c>
      <c r="I33" s="25" t="str">
        <f>'様式Ⅱ(男子4×400mR)'!$D$111</f>
        <v/>
      </c>
      <c r="J33" s="25" t="str">
        <f>'様式Ⅱ(男子4×400mR)'!$D$113</f>
        <v/>
      </c>
      <c r="K33" s="25" t="str">
        <f>'様式Ⅱ(男子4×400mR)'!$D$115</f>
        <v/>
      </c>
    </row>
    <row r="34" spans="1:11">
      <c r="A34" s="25">
        <v>5</v>
      </c>
      <c r="B34" s="25" t="str">
        <f>基本情報登録!$D$10</f>
        <v/>
      </c>
      <c r="C34" s="25" t="str">
        <f>基本情報登録!$D$8&amp;'様式Ⅱ(男子4×400mR)'!$I$125</f>
        <v/>
      </c>
      <c r="D34" s="25" t="str">
        <f>基本情報登録!$D$6&amp;'様式Ⅱ(男子4×400mR)'!$I$125</f>
        <v/>
      </c>
      <c r="E34" s="25" t="str">
        <f>'様式Ⅱ(男子4×400mR)'!$E$128</f>
        <v>00000</v>
      </c>
      <c r="F34" s="25" t="str">
        <f>'様式Ⅱ(男子4×400mR)'!$D$134</f>
        <v/>
      </c>
      <c r="G34" s="25" t="str">
        <f>'様式Ⅱ(男子4×400mR)'!$D$136</f>
        <v/>
      </c>
      <c r="H34" s="25" t="str">
        <f>'様式Ⅱ(男子4×400mR)'!$D$138</f>
        <v/>
      </c>
      <c r="I34" s="25" t="str">
        <f>'様式Ⅱ(男子4×400mR)'!$D$140</f>
        <v/>
      </c>
      <c r="J34" s="25" t="str">
        <f>'様式Ⅱ(男子4×400mR)'!$D$142</f>
        <v/>
      </c>
      <c r="K34" s="25" t="str">
        <f>'様式Ⅱ(男子4×400mR)'!$D$144</f>
        <v/>
      </c>
    </row>
    <row r="35" spans="1:11">
      <c r="A35" s="25">
        <v>6</v>
      </c>
      <c r="B35" s="25" t="str">
        <f>基本情報登録!$D$10</f>
        <v/>
      </c>
      <c r="C35" s="25" t="str">
        <f>基本情報登録!$D$8&amp;'様式Ⅱ(男子4×400mR)'!$I$154</f>
        <v/>
      </c>
      <c r="D35" s="25" t="str">
        <f>基本情報登録!$D$6&amp;'様式Ⅱ(男子4×400mR)'!$I$154</f>
        <v/>
      </c>
      <c r="E35" s="25" t="str">
        <f>'様式Ⅱ(男子4×400mR)'!$E$157</f>
        <v>00000</v>
      </c>
      <c r="F35" s="25" t="str">
        <f>'様式Ⅱ(男子4×400mR)'!$D$163</f>
        <v/>
      </c>
      <c r="G35" s="25" t="str">
        <f>'様式Ⅱ(男子4×400mR)'!$D$165</f>
        <v/>
      </c>
      <c r="H35" s="25" t="str">
        <f>'様式Ⅱ(男子4×400mR)'!$D$167</f>
        <v/>
      </c>
      <c r="I35" s="25" t="str">
        <f>'様式Ⅱ(男子4×400mR)'!$D$169</f>
        <v/>
      </c>
      <c r="J35" s="25" t="str">
        <f>'様式Ⅱ(男子4×400mR)'!$D$171</f>
        <v/>
      </c>
      <c r="K35" s="25" t="str">
        <f>'様式Ⅱ(男子4×400mR)'!$D$173</f>
        <v/>
      </c>
    </row>
    <row r="36" spans="1:11">
      <c r="A36" s="25">
        <v>7</v>
      </c>
      <c r="B36" s="25" t="str">
        <f>基本情報登録!$D$10</f>
        <v/>
      </c>
      <c r="C36" s="25" t="str">
        <f>基本情報登録!$D$8&amp;'様式Ⅱ(男子4×400mR)'!$I$183</f>
        <v/>
      </c>
      <c r="D36" s="25" t="str">
        <f>基本情報登録!$D$6&amp;'様式Ⅱ(男子4×400mR)'!$I$183</f>
        <v/>
      </c>
      <c r="E36" s="25" t="str">
        <f>'様式Ⅱ(男子4×400mR)'!$E$186</f>
        <v>00000</v>
      </c>
      <c r="F36" s="25" t="str">
        <f>'様式Ⅱ(男子4×400mR)'!$D$192</f>
        <v/>
      </c>
      <c r="G36" s="25" t="str">
        <f>'様式Ⅱ(男子4×400mR)'!$D$194</f>
        <v/>
      </c>
      <c r="H36" s="25" t="str">
        <f>'様式Ⅱ(男子4×400mR)'!$D$196</f>
        <v/>
      </c>
      <c r="I36" s="25" t="str">
        <f>'様式Ⅱ(男子4×400mR)'!$D$198</f>
        <v/>
      </c>
      <c r="J36" s="25" t="str">
        <f>'様式Ⅱ(男子4×400mR)'!$D$200</f>
        <v/>
      </c>
      <c r="K36" s="25" t="str">
        <f>'様式Ⅱ(男子4×400mR)'!$D$202</f>
        <v/>
      </c>
    </row>
    <row r="37" spans="1:11">
      <c r="A37" s="25">
        <v>8</v>
      </c>
      <c r="B37" s="25" t="str">
        <f>基本情報登録!$D$10</f>
        <v/>
      </c>
      <c r="C37" s="25" t="str">
        <f>基本情報登録!$D$8&amp;'様式Ⅱ(男子4×400mR)'!$I$212</f>
        <v/>
      </c>
      <c r="D37" s="25" t="str">
        <f>基本情報登録!$D$6&amp;'様式Ⅱ(男子4×400mR)'!$I$212</f>
        <v/>
      </c>
      <c r="E37" s="25" t="str">
        <f>'様式Ⅱ(男子4×400mR)'!$E$215</f>
        <v>00000</v>
      </c>
      <c r="F37" s="25" t="str">
        <f>'様式Ⅱ(男子4×400mR)'!$D$221</f>
        <v/>
      </c>
      <c r="G37" s="25" t="str">
        <f>'様式Ⅱ(男子4×400mR)'!$D$223</f>
        <v/>
      </c>
      <c r="H37" s="25" t="str">
        <f>'様式Ⅱ(男子4×400mR)'!$D$225</f>
        <v/>
      </c>
      <c r="I37" s="25" t="str">
        <f>'様式Ⅱ(男子4×400mR)'!$D$227</f>
        <v/>
      </c>
      <c r="J37" s="25" t="str">
        <f>'様式Ⅱ(男子4×400mR)'!$D$229</f>
        <v/>
      </c>
      <c r="K37" s="25" t="str">
        <f>'様式Ⅱ(男子4×400mR)'!$D$231</f>
        <v/>
      </c>
    </row>
    <row r="38" spans="1:11">
      <c r="A38" s="25">
        <v>9</v>
      </c>
      <c r="B38" s="25" t="str">
        <f>基本情報登録!$D$10</f>
        <v/>
      </c>
      <c r="C38" s="25" t="str">
        <f>基本情報登録!$D$8&amp;'様式Ⅱ(男子4×400mR)'!$I$241</f>
        <v/>
      </c>
      <c r="D38" s="25" t="str">
        <f>基本情報登録!$D$6&amp;'様式Ⅱ(男子4×400mR)'!$I$241</f>
        <v/>
      </c>
      <c r="E38" s="25" t="str">
        <f>'様式Ⅱ(男子4×400mR)'!$E$244</f>
        <v>00000</v>
      </c>
      <c r="F38" s="25" t="str">
        <f>'様式Ⅱ(男子4×400mR)'!$D$250</f>
        <v/>
      </c>
      <c r="G38" s="25" t="str">
        <f>'様式Ⅱ(男子4×400mR)'!$D$252</f>
        <v/>
      </c>
      <c r="H38" s="25" t="str">
        <f>'様式Ⅱ(男子4×400mR)'!$D$254</f>
        <v/>
      </c>
      <c r="I38" s="25" t="str">
        <f>'様式Ⅱ(男子4×400mR)'!$D$256</f>
        <v/>
      </c>
      <c r="J38" s="25" t="str">
        <f>'様式Ⅱ(男子4×400mR)'!$D$258</f>
        <v/>
      </c>
      <c r="K38" s="25" t="str">
        <f>'様式Ⅱ(男子4×400mR)'!$D$260</f>
        <v/>
      </c>
    </row>
    <row r="39" spans="1:11">
      <c r="A39" s="25">
        <v>10</v>
      </c>
      <c r="B39" s="25" t="str">
        <f>基本情報登録!$D$10</f>
        <v/>
      </c>
      <c r="C39" s="25" t="str">
        <f>基本情報登録!$D$8&amp;'様式Ⅱ(男子4×400mR)'!$I$270</f>
        <v/>
      </c>
      <c r="D39" s="25" t="str">
        <f>基本情報登録!$D$6&amp;'様式Ⅱ(男子4×400mR)'!$I$270</f>
        <v/>
      </c>
      <c r="E39" s="25" t="str">
        <f>'様式Ⅱ(男子4×400mR)'!$E$273</f>
        <v>00000</v>
      </c>
      <c r="F39" s="25" t="str">
        <f>'様式Ⅱ(男子4×400mR)'!$D$279</f>
        <v/>
      </c>
      <c r="G39" s="25" t="str">
        <f>'様式Ⅱ(男子4×400mR)'!$D$281</f>
        <v/>
      </c>
      <c r="H39" s="25" t="str">
        <f>'様式Ⅱ(男子4×400mR)'!$D$283</f>
        <v/>
      </c>
      <c r="I39" s="25" t="str">
        <f>'様式Ⅱ(男子4×400mR)'!$D$285</f>
        <v/>
      </c>
      <c r="J39" s="25" t="str">
        <f>'様式Ⅱ(男子4×400mR)'!$D$287</f>
        <v/>
      </c>
      <c r="K39" s="25" t="str">
        <f>'様式Ⅱ(男子4×400mR)'!$D$289</f>
        <v/>
      </c>
    </row>
    <row r="40" spans="1:11">
      <c r="A40" s="25">
        <v>11</v>
      </c>
      <c r="B40" s="25" t="str">
        <f>基本情報登録!$D$10</f>
        <v/>
      </c>
      <c r="C40" s="25" t="str">
        <f>基本情報登録!$D$8&amp;'様式Ⅱ(男子4×400mR)'!$I$299</f>
        <v/>
      </c>
      <c r="D40" s="25" t="str">
        <f>基本情報登録!$D$6&amp;'様式Ⅱ(男子4×400mR)'!$I$299</f>
        <v/>
      </c>
      <c r="E40" s="25" t="str">
        <f>'様式Ⅱ(男子4×400mR)'!$E$302</f>
        <v>00000</v>
      </c>
      <c r="F40" s="25" t="str">
        <f>'様式Ⅱ(男子4×400mR)'!$D$308</f>
        <v/>
      </c>
      <c r="G40" s="25" t="str">
        <f>'様式Ⅱ(男子4×400mR)'!$D$310</f>
        <v/>
      </c>
      <c r="H40" s="25" t="str">
        <f>'様式Ⅱ(男子4×400mR)'!$D$312</f>
        <v/>
      </c>
      <c r="I40" s="25" t="str">
        <f>'様式Ⅱ(男子4×400mR)'!$D$314</f>
        <v/>
      </c>
      <c r="J40" s="25" t="str">
        <f>'様式Ⅱ(男子4×400mR)'!$D$316</f>
        <v/>
      </c>
      <c r="K40" s="25" t="str">
        <f>'様式Ⅱ(男子4×400mR)'!$D$318</f>
        <v/>
      </c>
    </row>
    <row r="41" spans="1:11">
      <c r="A41" s="25">
        <v>12</v>
      </c>
      <c r="B41" s="25" t="str">
        <f>基本情報登録!$D$10</f>
        <v/>
      </c>
      <c r="C41" s="25" t="str">
        <f>基本情報登録!$D$8&amp;'様式Ⅱ(男子4×400mR)'!$I$328</f>
        <v/>
      </c>
      <c r="D41" s="25" t="str">
        <f>基本情報登録!$D$6&amp;'様式Ⅱ(男子4×400mR)'!$I$328</f>
        <v/>
      </c>
      <c r="E41" s="25" t="str">
        <f>'様式Ⅱ(男子4×400mR)'!$E$331</f>
        <v>00000</v>
      </c>
      <c r="F41" s="25" t="str">
        <f>'様式Ⅱ(男子4×400mR)'!$D$337</f>
        <v/>
      </c>
      <c r="G41" s="25" t="str">
        <f>'様式Ⅱ(男子4×400mR)'!$D$339</f>
        <v/>
      </c>
      <c r="H41" s="25" t="str">
        <f>'様式Ⅱ(男子4×400mR)'!$D$341</f>
        <v/>
      </c>
      <c r="I41" s="25" t="str">
        <f>'様式Ⅱ(男子4×400mR)'!$D$343</f>
        <v/>
      </c>
      <c r="J41" s="25" t="str">
        <f>'様式Ⅱ(男子4×400mR)'!$D$345</f>
        <v/>
      </c>
      <c r="K41" s="25" t="str">
        <f>'様式Ⅱ(男子4×400mR)'!$D$347</f>
        <v/>
      </c>
    </row>
    <row r="42" spans="1:11">
      <c r="A42" s="25">
        <v>13</v>
      </c>
      <c r="B42" s="25" t="str">
        <f>基本情報登録!$D$10</f>
        <v/>
      </c>
      <c r="C42" s="25" t="str">
        <f>基本情報登録!$D$8&amp;'様式Ⅱ(男子4×400mR)'!$I$357</f>
        <v/>
      </c>
      <c r="D42" s="25" t="str">
        <f>基本情報登録!$D$6&amp;'様式Ⅱ(男子4×400mR)'!$I$357</f>
        <v/>
      </c>
      <c r="E42" s="25" t="str">
        <f>'様式Ⅱ(男子4×400mR)'!$E$360</f>
        <v>00000</v>
      </c>
      <c r="F42" s="25" t="str">
        <f>'様式Ⅱ(男子4×400mR)'!$D$366</f>
        <v/>
      </c>
      <c r="G42" s="25" t="str">
        <f>'様式Ⅱ(男子4×400mR)'!$D$368</f>
        <v/>
      </c>
      <c r="H42" s="25" t="str">
        <f>'様式Ⅱ(男子4×400mR)'!$D$370</f>
        <v/>
      </c>
      <c r="I42" s="25" t="str">
        <f>'様式Ⅱ(男子4×400mR)'!$D$372</f>
        <v/>
      </c>
      <c r="J42" s="25" t="str">
        <f>'様式Ⅱ(男子4×400mR)'!$D$374</f>
        <v/>
      </c>
      <c r="K42" s="25" t="str">
        <f>'様式Ⅱ(男子4×400mR)'!$D$376</f>
        <v/>
      </c>
    </row>
    <row r="43" spans="1:11">
      <c r="A43" s="25">
        <v>14</v>
      </c>
      <c r="B43" s="25" t="str">
        <f>基本情報登録!$D$10</f>
        <v/>
      </c>
      <c r="C43" s="25" t="str">
        <f>基本情報登録!$D$8&amp;'様式Ⅱ(男子4×400mR)'!$I$386</f>
        <v/>
      </c>
      <c r="D43" s="25" t="str">
        <f>基本情報登録!$D$6&amp;'様式Ⅱ(男子4×400mR)'!$I$386</f>
        <v/>
      </c>
      <c r="E43" s="25" t="str">
        <f>'様式Ⅱ(男子4×400mR)'!$E$389</f>
        <v>00000</v>
      </c>
      <c r="F43" s="25" t="str">
        <f>'様式Ⅱ(男子4×400mR)'!$D$395</f>
        <v/>
      </c>
      <c r="G43" s="25" t="str">
        <f>'様式Ⅱ(男子4×400mR)'!$D$397</f>
        <v/>
      </c>
      <c r="H43" s="25" t="str">
        <f>'様式Ⅱ(男子4×400mR)'!$D$399</f>
        <v/>
      </c>
      <c r="I43" s="25" t="str">
        <f>'様式Ⅱ(男子4×400mR)'!$D$401</f>
        <v/>
      </c>
      <c r="J43" s="25" t="str">
        <f>'様式Ⅱ(男子4×400mR)'!$D$403</f>
        <v/>
      </c>
      <c r="K43" s="25" t="str">
        <f>'様式Ⅱ(男子4×400mR)'!$D$405</f>
        <v/>
      </c>
    </row>
    <row r="44" spans="1:11">
      <c r="A44" s="25">
        <v>15</v>
      </c>
      <c r="B44" s="25" t="str">
        <f>基本情報登録!$D$10</f>
        <v/>
      </c>
      <c r="C44" s="25" t="str">
        <f>基本情報登録!$D$8&amp;'様式Ⅱ(男子4×400mR)'!$I$415</f>
        <v/>
      </c>
      <c r="D44" s="25" t="str">
        <f>基本情報登録!$D$6&amp;'様式Ⅱ(男子4×400mR)'!$I$415</f>
        <v/>
      </c>
      <c r="E44" s="25" t="str">
        <f>'様式Ⅱ(男子4×400mR)'!$E$418</f>
        <v>00000</v>
      </c>
      <c r="F44" s="25" t="str">
        <f>'様式Ⅱ(男子4×400mR)'!$D$424</f>
        <v/>
      </c>
      <c r="G44" s="25" t="str">
        <f>'様式Ⅱ(男子4×400mR)'!$D$426</f>
        <v/>
      </c>
      <c r="H44" s="25" t="str">
        <f>'様式Ⅱ(男子4×400mR)'!$D$428</f>
        <v/>
      </c>
      <c r="I44" s="25" t="str">
        <f>'様式Ⅱ(男子4×400mR)'!$D$430</f>
        <v/>
      </c>
      <c r="J44" s="25" t="str">
        <f>'様式Ⅱ(男子4×400mR)'!$D$432</f>
        <v/>
      </c>
      <c r="K44" s="25" t="str">
        <f>'様式Ⅱ(男子4×400mR)'!$D$434</f>
        <v/>
      </c>
    </row>
    <row r="45" spans="1:11">
      <c r="A45" s="25">
        <v>16</v>
      </c>
      <c r="B45" s="25" t="str">
        <f>基本情報登録!$D$10</f>
        <v/>
      </c>
      <c r="C45" s="25" t="str">
        <f>基本情報登録!$D$8&amp;'様式Ⅱ(男子4×400mR)'!$I$444</f>
        <v/>
      </c>
      <c r="D45" s="25" t="str">
        <f>基本情報登録!$D$6&amp;'様式Ⅱ(男子4×400mR)'!$I$444</f>
        <v/>
      </c>
      <c r="E45" s="25" t="str">
        <f>'様式Ⅱ(男子4×400mR)'!$E$447</f>
        <v>00000</v>
      </c>
      <c r="F45" s="25" t="str">
        <f>'様式Ⅱ(男子4×400mR)'!$D$453</f>
        <v/>
      </c>
      <c r="G45" s="25" t="str">
        <f>'様式Ⅱ(男子4×400mR)'!$D$455</f>
        <v/>
      </c>
      <c r="H45" s="25" t="str">
        <f>'様式Ⅱ(男子4×400mR)'!$D$457</f>
        <v/>
      </c>
      <c r="I45" s="25" t="str">
        <f>'様式Ⅱ(男子4×400mR)'!$D$459</f>
        <v/>
      </c>
      <c r="J45" s="25" t="str">
        <f>'様式Ⅱ(男子4×400mR)'!$D$461</f>
        <v/>
      </c>
      <c r="K45" s="25" t="str">
        <f>'様式Ⅱ(男子4×400mR)'!$D$463</f>
        <v/>
      </c>
    </row>
    <row r="46" spans="1:11">
      <c r="A46" s="25">
        <v>17</v>
      </c>
      <c r="B46" s="25" t="str">
        <f>基本情報登録!$D$10</f>
        <v/>
      </c>
      <c r="C46" s="25" t="str">
        <f>基本情報登録!$D$8&amp;'様式Ⅱ(男子4×400mR)'!$I$473</f>
        <v/>
      </c>
      <c r="D46" s="25" t="str">
        <f>基本情報登録!$D$6&amp;'様式Ⅱ(男子4×400mR)'!$I$473</f>
        <v/>
      </c>
      <c r="E46" s="25" t="str">
        <f>'様式Ⅱ(男子4×400mR)'!$E$476</f>
        <v>00000</v>
      </c>
      <c r="F46" s="25" t="str">
        <f>'様式Ⅱ(男子4×400mR)'!$D$482</f>
        <v/>
      </c>
      <c r="G46" s="25" t="str">
        <f>'様式Ⅱ(男子4×400mR)'!$D$484</f>
        <v/>
      </c>
      <c r="H46" s="25" t="str">
        <f>'様式Ⅱ(男子4×400mR)'!$D$486</f>
        <v/>
      </c>
      <c r="I46" s="25" t="str">
        <f>'様式Ⅱ(男子4×400mR)'!$D$488</f>
        <v/>
      </c>
      <c r="J46" s="25" t="str">
        <f>'様式Ⅱ(男子4×400mR)'!$D$490</f>
        <v/>
      </c>
      <c r="K46" s="25" t="str">
        <f>'様式Ⅱ(男子4×400mR)'!$D$492</f>
        <v/>
      </c>
    </row>
    <row r="47" spans="1:11">
      <c r="A47" s="25">
        <v>18</v>
      </c>
      <c r="B47" s="25" t="str">
        <f>基本情報登録!$D$10</f>
        <v/>
      </c>
      <c r="C47" s="25" t="str">
        <f>基本情報登録!$D$8&amp;'様式Ⅱ(男子4×400mR)'!$I$502</f>
        <v/>
      </c>
      <c r="D47" s="25" t="str">
        <f>基本情報登録!$D$6&amp;'様式Ⅱ(男子4×400mR)'!$I$502</f>
        <v/>
      </c>
      <c r="E47" s="25" t="str">
        <f>'様式Ⅱ(男子4×400mR)'!$E$505</f>
        <v>00000</v>
      </c>
      <c r="F47" s="25" t="str">
        <f>'様式Ⅱ(男子4×400mR)'!$D$511</f>
        <v/>
      </c>
      <c r="G47" s="25" t="str">
        <f>'様式Ⅱ(男子4×400mR)'!$D$513</f>
        <v/>
      </c>
      <c r="H47" s="25" t="str">
        <f>'様式Ⅱ(男子4×400mR)'!$D$515</f>
        <v/>
      </c>
      <c r="I47" s="25" t="str">
        <f>'様式Ⅱ(男子4×400mR)'!$D$517</f>
        <v/>
      </c>
      <c r="J47" s="25" t="str">
        <f>'様式Ⅱ(男子4×400mR)'!$D$519</f>
        <v/>
      </c>
      <c r="K47" s="25" t="str">
        <f>'様式Ⅱ(男子4×400mR)'!$D$521</f>
        <v/>
      </c>
    </row>
    <row r="48" spans="1:11">
      <c r="A48" s="25">
        <v>19</v>
      </c>
      <c r="B48" s="25" t="str">
        <f>基本情報登録!$D$10</f>
        <v/>
      </c>
      <c r="C48" s="25" t="str">
        <f>基本情報登録!$D$8&amp;'様式Ⅱ(男子4×400mR)'!$I$531</f>
        <v/>
      </c>
      <c r="D48" s="25" t="str">
        <f>基本情報登録!$D$6&amp;'様式Ⅱ(男子4×400mR)'!$I$531</f>
        <v/>
      </c>
      <c r="E48" s="25" t="str">
        <f>'様式Ⅱ(男子4×400mR)'!$E$534</f>
        <v>00000</v>
      </c>
      <c r="F48" s="25" t="str">
        <f>'様式Ⅱ(男子4×400mR)'!$D$540</f>
        <v/>
      </c>
      <c r="G48" s="25" t="str">
        <f>'様式Ⅱ(男子4×400mR)'!$D$542</f>
        <v/>
      </c>
      <c r="H48" s="25" t="str">
        <f>'様式Ⅱ(男子4×400mR)'!$D$544</f>
        <v/>
      </c>
      <c r="I48" s="25" t="str">
        <f>'様式Ⅱ(男子4×400mR)'!$D$546</f>
        <v/>
      </c>
      <c r="J48" s="25" t="str">
        <f>'様式Ⅱ(男子4×400mR)'!$D$548</f>
        <v/>
      </c>
      <c r="K48" s="25" t="str">
        <f>'様式Ⅱ(男子4×400mR)'!$D$550</f>
        <v/>
      </c>
    </row>
    <row r="49" spans="1:11">
      <c r="A49" s="25">
        <v>20</v>
      </c>
      <c r="B49" s="25" t="str">
        <f>基本情報登録!$D$10</f>
        <v/>
      </c>
      <c r="C49" s="25" t="str">
        <f>基本情報登録!$D$8&amp;'様式Ⅱ(男子4×400mR)'!$I$560</f>
        <v/>
      </c>
      <c r="D49" s="25" t="str">
        <f>基本情報登録!$D$6&amp;'様式Ⅱ(男子4×400mR)'!$I$560</f>
        <v/>
      </c>
      <c r="E49" s="25" t="str">
        <f>'様式Ⅱ(男子4×400mR)'!$E$563</f>
        <v>00000</v>
      </c>
      <c r="F49" s="25" t="str">
        <f>'様式Ⅱ(男子4×400mR)'!$D$569</f>
        <v/>
      </c>
      <c r="G49" s="25" t="str">
        <f>'様式Ⅱ(男子4×400mR)'!$D$571</f>
        <v/>
      </c>
      <c r="H49" s="25" t="str">
        <f>'様式Ⅱ(男子4×400mR)'!$D$573</f>
        <v/>
      </c>
      <c r="I49" s="25" t="str">
        <f>'様式Ⅱ(男子4×400mR)'!$D$575</f>
        <v/>
      </c>
      <c r="J49" s="25" t="str">
        <f>'様式Ⅱ(男子4×400mR)'!$D$577</f>
        <v/>
      </c>
      <c r="K49" s="25" t="str">
        <f>'様式Ⅱ(男子4×400mR)'!$D$579</f>
        <v/>
      </c>
    </row>
    <row r="51" spans="1:11">
      <c r="A51" s="579" t="s">
        <v>1298</v>
      </c>
      <c r="B51" s="579"/>
      <c r="C51" s="579"/>
      <c r="D51" s="579"/>
      <c r="E51" s="579"/>
      <c r="F51" s="579"/>
      <c r="G51" s="579"/>
      <c r="H51" s="579"/>
      <c r="I51" s="579"/>
      <c r="J51" s="579"/>
      <c r="K51" s="579"/>
    </row>
    <row r="52" spans="1:11">
      <c r="A52" s="25" t="s">
        <v>1251</v>
      </c>
      <c r="B52" s="25" t="s">
        <v>1167</v>
      </c>
      <c r="C52" s="25" t="s">
        <v>1242</v>
      </c>
      <c r="D52" s="25" t="s">
        <v>1243</v>
      </c>
      <c r="E52" s="25" t="s">
        <v>1244</v>
      </c>
      <c r="F52" s="25" t="s">
        <v>1245</v>
      </c>
      <c r="G52" s="25" t="s">
        <v>1246</v>
      </c>
      <c r="H52" s="25" t="s">
        <v>1247</v>
      </c>
      <c r="I52" s="25" t="s">
        <v>1248</v>
      </c>
      <c r="J52" s="25" t="s">
        <v>1249</v>
      </c>
      <c r="K52" s="25" t="s">
        <v>1250</v>
      </c>
    </row>
    <row r="53" spans="1:11">
      <c r="A53" s="25">
        <v>1</v>
      </c>
      <c r="B53" s="25" t="str">
        <f>基本情報登録!$D$10</f>
        <v/>
      </c>
      <c r="C53" s="25" t="str">
        <f>基本情報登録!$D$8&amp;'様式Ⅱ(女子4×100mR)'!$I$9</f>
        <v/>
      </c>
      <c r="D53" s="25" t="str">
        <f>基本情報登録!$D$6&amp;'様式Ⅱ(女子4×100mR)'!$I$9</f>
        <v/>
      </c>
      <c r="E53" s="25" t="str">
        <f>'様式Ⅱ(女子4×100mR)'!$E$12</f>
        <v>00000</v>
      </c>
      <c r="F53" s="25" t="str">
        <f>'様式Ⅱ(女子4×100mR)'!$D$18</f>
        <v/>
      </c>
      <c r="G53" s="25" t="str">
        <f>'様式Ⅱ(女子4×100mR)'!$D$20</f>
        <v/>
      </c>
      <c r="H53" s="25" t="str">
        <f>'様式Ⅱ(女子4×100mR)'!$D$22</f>
        <v/>
      </c>
      <c r="I53" s="25" t="str">
        <f>'様式Ⅱ(女子4×100mR)'!$D$24</f>
        <v/>
      </c>
      <c r="J53" s="25" t="str">
        <f>'様式Ⅱ(女子4×100mR)'!$D$26</f>
        <v/>
      </c>
      <c r="K53" s="25" t="str">
        <f>'様式Ⅱ(女子4×100mR)'!$D$28</f>
        <v/>
      </c>
    </row>
    <row r="54" spans="1:11">
      <c r="A54" s="25">
        <v>2</v>
      </c>
      <c r="B54" s="25" t="str">
        <f>基本情報登録!$D$10</f>
        <v/>
      </c>
      <c r="C54" s="25" t="str">
        <f>基本情報登録!$D$8&amp;'様式Ⅱ(女子4×100mR)'!$I$38</f>
        <v/>
      </c>
      <c r="D54" s="25" t="str">
        <f>基本情報登録!$D$6&amp;'様式Ⅱ(女子4×100mR)'!$I$38</f>
        <v/>
      </c>
      <c r="E54" s="60" t="str">
        <f>'様式Ⅱ(女子4×100mR)'!$E$41</f>
        <v>00000</v>
      </c>
      <c r="F54" s="25" t="str">
        <f>'様式Ⅱ(女子4×100mR)'!$D$47</f>
        <v/>
      </c>
      <c r="G54" s="25" t="str">
        <f>'様式Ⅱ(女子4×100mR)'!$D$49</f>
        <v/>
      </c>
      <c r="H54" s="25" t="str">
        <f>'様式Ⅱ(女子4×100mR)'!$D$51</f>
        <v/>
      </c>
      <c r="I54" s="25" t="str">
        <f>'様式Ⅱ(女子4×100mR)'!$D$53</f>
        <v/>
      </c>
      <c r="J54" s="25" t="str">
        <f>'様式Ⅱ(女子4×100mR)'!$D$55</f>
        <v/>
      </c>
      <c r="K54" s="25" t="str">
        <f>'様式Ⅱ(女子4×100mR)'!$D$57</f>
        <v/>
      </c>
    </row>
    <row r="55" spans="1:11">
      <c r="A55" s="25">
        <v>3</v>
      </c>
      <c r="B55" s="25" t="str">
        <f>基本情報登録!$D$10</f>
        <v/>
      </c>
      <c r="C55" s="25" t="str">
        <f>基本情報登録!$D$8&amp;'様式Ⅱ(女子4×100mR)'!$I$67</f>
        <v/>
      </c>
      <c r="D55" s="25" t="str">
        <f>基本情報登録!$D$6&amp;'様式Ⅱ(女子4×100mR)'!$I$67</f>
        <v/>
      </c>
      <c r="E55" s="25" t="str">
        <f>'様式Ⅱ(女子4×100mR)'!$E$70</f>
        <v>00000</v>
      </c>
      <c r="F55" s="25" t="str">
        <f>'様式Ⅱ(女子4×100mR)'!$D$76</f>
        <v/>
      </c>
      <c r="G55" s="25" t="str">
        <f>'様式Ⅱ(女子4×100mR)'!$D$78</f>
        <v/>
      </c>
      <c r="H55" s="25" t="str">
        <f>'様式Ⅱ(女子4×100mR)'!$D$80</f>
        <v/>
      </c>
      <c r="I55" s="25" t="str">
        <f>'様式Ⅱ(女子4×100mR)'!$D$82</f>
        <v/>
      </c>
      <c r="J55" s="25" t="str">
        <f>'様式Ⅱ(女子4×100mR)'!$D$84</f>
        <v/>
      </c>
      <c r="K55" s="25" t="str">
        <f>'様式Ⅱ(女子4×100mR)'!$D$86</f>
        <v/>
      </c>
    </row>
    <row r="56" spans="1:11">
      <c r="A56" s="25">
        <v>4</v>
      </c>
      <c r="B56" s="25" t="str">
        <f>基本情報登録!$D$10</f>
        <v/>
      </c>
      <c r="C56" s="25" t="str">
        <f>基本情報登録!$D$8&amp;'様式Ⅱ(女子4×100mR)'!$I$96</f>
        <v/>
      </c>
      <c r="D56" s="25" t="str">
        <f>基本情報登録!$D$6&amp;'様式Ⅱ(女子4×100mR)'!$I$96</f>
        <v/>
      </c>
      <c r="E56" s="25" t="str">
        <f>'様式Ⅱ(女子4×100mR)'!$E$99</f>
        <v>00000</v>
      </c>
      <c r="F56" s="25" t="str">
        <f>'様式Ⅱ(女子4×100mR)'!$D$105</f>
        <v/>
      </c>
      <c r="G56" s="25" t="str">
        <f>'様式Ⅱ(女子4×100mR)'!$D$107</f>
        <v/>
      </c>
      <c r="H56" s="25" t="str">
        <f>'様式Ⅱ(女子4×100mR)'!$D$109</f>
        <v/>
      </c>
      <c r="I56" s="25" t="str">
        <f>'様式Ⅱ(女子4×100mR)'!$D$111</f>
        <v/>
      </c>
      <c r="J56" s="25" t="str">
        <f>'様式Ⅱ(女子4×100mR)'!$D$113</f>
        <v/>
      </c>
      <c r="K56" s="25" t="str">
        <f>'様式Ⅱ(女子4×100mR)'!$D$115</f>
        <v/>
      </c>
    </row>
    <row r="57" spans="1:11">
      <c r="A57" s="25">
        <v>5</v>
      </c>
      <c r="B57" s="25" t="str">
        <f>基本情報登録!$D$10</f>
        <v/>
      </c>
      <c r="C57" s="25" t="str">
        <f>基本情報登録!$D$8&amp;'様式Ⅱ(女子4×100mR)'!$I$125</f>
        <v/>
      </c>
      <c r="D57" s="25" t="str">
        <f>基本情報登録!$D$6&amp;'様式Ⅱ(女子4×100mR)'!$I$125</f>
        <v/>
      </c>
      <c r="E57" s="25" t="str">
        <f>'様式Ⅱ(女子4×100mR)'!$E$128</f>
        <v>00000</v>
      </c>
      <c r="F57" s="25" t="str">
        <f>'様式Ⅱ(女子4×100mR)'!$D$134</f>
        <v/>
      </c>
      <c r="G57" s="25" t="str">
        <f>'様式Ⅱ(女子4×100mR)'!$D$136</f>
        <v/>
      </c>
      <c r="H57" s="25" t="str">
        <f>'様式Ⅱ(女子4×100mR)'!$D$138</f>
        <v/>
      </c>
      <c r="I57" s="25" t="str">
        <f>'様式Ⅱ(女子4×100mR)'!$D$140</f>
        <v/>
      </c>
      <c r="J57" s="25" t="str">
        <f>'様式Ⅱ(女子4×100mR)'!$D$142</f>
        <v/>
      </c>
      <c r="K57" s="25" t="str">
        <f>'様式Ⅱ(女子4×100mR)'!$D$144</f>
        <v/>
      </c>
    </row>
    <row r="58" spans="1:11">
      <c r="A58" s="25">
        <v>6</v>
      </c>
      <c r="B58" s="25" t="str">
        <f>基本情報登録!$D$10</f>
        <v/>
      </c>
      <c r="C58" s="25" t="str">
        <f>基本情報登録!$D$8&amp;'様式Ⅱ(女子4×100mR)'!$I$154</f>
        <v/>
      </c>
      <c r="D58" s="25" t="str">
        <f>基本情報登録!$D$6&amp;'様式Ⅱ(女子4×100mR)'!$I$154</f>
        <v/>
      </c>
      <c r="E58" s="25" t="str">
        <f>'様式Ⅱ(女子4×100mR)'!$E$157</f>
        <v>00000</v>
      </c>
      <c r="F58" s="25" t="str">
        <f>'様式Ⅱ(女子4×100mR)'!$D$163</f>
        <v/>
      </c>
      <c r="G58" s="25" t="str">
        <f>'様式Ⅱ(女子4×100mR)'!$D$165</f>
        <v/>
      </c>
      <c r="H58" s="25" t="str">
        <f>'様式Ⅱ(女子4×100mR)'!$D$167</f>
        <v/>
      </c>
      <c r="I58" s="25" t="str">
        <f>'様式Ⅱ(女子4×100mR)'!$D$169</f>
        <v/>
      </c>
      <c r="J58" s="25" t="str">
        <f>'様式Ⅱ(女子4×100mR)'!$D$171</f>
        <v/>
      </c>
      <c r="K58" s="25" t="str">
        <f>'様式Ⅱ(女子4×100mR)'!$D$173</f>
        <v/>
      </c>
    </row>
    <row r="59" spans="1:11">
      <c r="A59" s="25">
        <v>7</v>
      </c>
      <c r="B59" s="25" t="str">
        <f>基本情報登録!$D$10</f>
        <v/>
      </c>
      <c r="C59" s="25" t="str">
        <f>基本情報登録!$D$8&amp;'様式Ⅱ(女子4×100mR)'!$I$183</f>
        <v/>
      </c>
      <c r="D59" s="25" t="str">
        <f>基本情報登録!$D$6&amp;'様式Ⅱ(女子4×100mR)'!$I$183</f>
        <v/>
      </c>
      <c r="E59" s="25" t="str">
        <f>'様式Ⅱ(女子4×100mR)'!$E$186</f>
        <v>00000</v>
      </c>
      <c r="F59" s="25" t="str">
        <f>'様式Ⅱ(女子4×100mR)'!$D$192</f>
        <v/>
      </c>
      <c r="G59" s="25" t="str">
        <f>'様式Ⅱ(女子4×100mR)'!$D$194</f>
        <v/>
      </c>
      <c r="H59" s="25" t="str">
        <f>'様式Ⅱ(女子4×100mR)'!$D$196</f>
        <v/>
      </c>
      <c r="I59" s="25" t="str">
        <f>'様式Ⅱ(女子4×100mR)'!$D$198</f>
        <v/>
      </c>
      <c r="J59" s="25" t="str">
        <f>'様式Ⅱ(女子4×100mR)'!$D$200</f>
        <v/>
      </c>
      <c r="K59" s="25" t="str">
        <f>'様式Ⅱ(女子4×100mR)'!$D$202</f>
        <v/>
      </c>
    </row>
    <row r="60" spans="1:11">
      <c r="A60" s="25">
        <v>8</v>
      </c>
      <c r="B60" s="25" t="str">
        <f>基本情報登録!$D$10</f>
        <v/>
      </c>
      <c r="C60" s="25" t="str">
        <f>基本情報登録!$D$8&amp;'様式Ⅱ(女子4×100mR)'!$I$212</f>
        <v/>
      </c>
      <c r="D60" s="25" t="str">
        <f>基本情報登録!$D$6&amp;'様式Ⅱ(女子4×100mR)'!$I$212</f>
        <v/>
      </c>
      <c r="E60" s="25" t="str">
        <f>'様式Ⅱ(女子4×100mR)'!$E$215</f>
        <v>00000</v>
      </c>
      <c r="F60" s="25" t="str">
        <f>'様式Ⅱ(女子4×100mR)'!$D$221</f>
        <v/>
      </c>
      <c r="G60" s="25" t="str">
        <f>'様式Ⅱ(女子4×100mR)'!$D$223</f>
        <v/>
      </c>
      <c r="H60" s="25" t="str">
        <f>'様式Ⅱ(女子4×100mR)'!$D$225</f>
        <v/>
      </c>
      <c r="I60" s="25" t="str">
        <f>'様式Ⅱ(女子4×100mR)'!$D$227</f>
        <v/>
      </c>
      <c r="J60" s="25" t="str">
        <f>'様式Ⅱ(女子4×100mR)'!$D$229</f>
        <v/>
      </c>
      <c r="K60" s="25" t="str">
        <f>'様式Ⅱ(女子4×100mR)'!$D$231</f>
        <v/>
      </c>
    </row>
    <row r="61" spans="1:11">
      <c r="A61" s="25">
        <v>9</v>
      </c>
      <c r="B61" s="25" t="str">
        <f>基本情報登録!$D$10</f>
        <v/>
      </c>
      <c r="C61" s="25" t="str">
        <f>基本情報登録!$D$8&amp;'様式Ⅱ(女子4×100mR)'!$I$241</f>
        <v/>
      </c>
      <c r="D61" s="25" t="str">
        <f>基本情報登録!$D$6&amp;'様式Ⅱ(女子4×100mR)'!$I$241</f>
        <v/>
      </c>
      <c r="E61" s="25" t="str">
        <f>'様式Ⅱ(女子4×100mR)'!$E$244</f>
        <v>00000</v>
      </c>
      <c r="F61" s="25" t="str">
        <f>'様式Ⅱ(女子4×100mR)'!$D$250</f>
        <v/>
      </c>
      <c r="G61" s="25" t="str">
        <f>'様式Ⅱ(女子4×100mR)'!$D$252</f>
        <v/>
      </c>
      <c r="H61" s="25" t="str">
        <f>'様式Ⅱ(女子4×100mR)'!$D$254</f>
        <v/>
      </c>
      <c r="I61" s="25" t="str">
        <f>'様式Ⅱ(女子4×100mR)'!$D$256</f>
        <v/>
      </c>
      <c r="J61" s="25" t="str">
        <f>'様式Ⅱ(女子4×100mR)'!$D$258</f>
        <v/>
      </c>
      <c r="K61" s="25" t="str">
        <f>'様式Ⅱ(女子4×100mR)'!$D$260</f>
        <v/>
      </c>
    </row>
    <row r="62" spans="1:11">
      <c r="A62" s="25">
        <v>10</v>
      </c>
      <c r="B62" s="25" t="str">
        <f>基本情報登録!$D$10</f>
        <v/>
      </c>
      <c r="C62" s="25" t="str">
        <f>基本情報登録!$D$8&amp;'様式Ⅱ(女子4×100mR)'!$I$270</f>
        <v/>
      </c>
      <c r="D62" s="25" t="str">
        <f>基本情報登録!$D$6&amp;'様式Ⅱ(女子4×100mR)'!$I$270</f>
        <v/>
      </c>
      <c r="E62" s="25" t="str">
        <f>'様式Ⅱ(女子4×100mR)'!$E$273</f>
        <v>00000</v>
      </c>
      <c r="F62" s="25" t="str">
        <f>'様式Ⅱ(女子4×100mR)'!$D$279</f>
        <v/>
      </c>
      <c r="G62" s="25" t="str">
        <f>'様式Ⅱ(女子4×100mR)'!$D$281</f>
        <v/>
      </c>
      <c r="H62" s="25" t="str">
        <f>'様式Ⅱ(女子4×100mR)'!$D$283</f>
        <v/>
      </c>
      <c r="I62" s="25" t="str">
        <f>'様式Ⅱ(女子4×100mR)'!$D$285</f>
        <v/>
      </c>
      <c r="J62" s="25" t="str">
        <f>'様式Ⅱ(女子4×100mR)'!$D$287</f>
        <v/>
      </c>
      <c r="K62" s="25" t="str">
        <f>'様式Ⅱ(女子4×100mR)'!$D$289</f>
        <v/>
      </c>
    </row>
    <row r="63" spans="1:11">
      <c r="A63" s="25">
        <v>11</v>
      </c>
      <c r="B63" s="25" t="str">
        <f>基本情報登録!$D$10</f>
        <v/>
      </c>
      <c r="C63" s="25" t="str">
        <f>基本情報登録!$D$8&amp;'様式Ⅱ(女子4×100mR)'!$I$299</f>
        <v/>
      </c>
      <c r="D63" s="25" t="str">
        <f>基本情報登録!$D$6&amp;'様式Ⅱ(女子4×100mR)'!$I$299</f>
        <v/>
      </c>
      <c r="E63" s="25" t="str">
        <f>'様式Ⅱ(女子4×100mR)'!$E$302</f>
        <v>00000</v>
      </c>
      <c r="F63" s="25" t="str">
        <f>'様式Ⅱ(女子4×100mR)'!$D$308</f>
        <v/>
      </c>
      <c r="G63" s="25" t="str">
        <f>'様式Ⅱ(女子4×100mR)'!$D$310</f>
        <v/>
      </c>
      <c r="H63" s="25" t="str">
        <f>'様式Ⅱ(女子4×100mR)'!$D$312</f>
        <v/>
      </c>
      <c r="I63" s="25" t="str">
        <f>'様式Ⅱ(女子4×100mR)'!$D$314</f>
        <v/>
      </c>
      <c r="J63" s="25" t="str">
        <f>'様式Ⅱ(女子4×100mR)'!$D$316</f>
        <v/>
      </c>
      <c r="K63" s="25" t="str">
        <f>'様式Ⅱ(女子4×100mR)'!$D$318</f>
        <v/>
      </c>
    </row>
    <row r="64" spans="1:11">
      <c r="A64" s="25">
        <v>12</v>
      </c>
      <c r="B64" s="25" t="str">
        <f>基本情報登録!$D$10</f>
        <v/>
      </c>
      <c r="C64" s="25" t="str">
        <f>基本情報登録!$D$8&amp;'様式Ⅱ(女子4×100mR)'!$I$328</f>
        <v/>
      </c>
      <c r="D64" s="25" t="str">
        <f>基本情報登録!$D$6&amp;'様式Ⅱ(女子4×100mR)'!$I$328</f>
        <v/>
      </c>
      <c r="E64" s="25" t="str">
        <f>'様式Ⅱ(女子4×100mR)'!$E$331</f>
        <v>00000</v>
      </c>
      <c r="F64" s="25" t="str">
        <f>'様式Ⅱ(女子4×100mR)'!$D$337</f>
        <v/>
      </c>
      <c r="G64" s="25" t="str">
        <f>'様式Ⅱ(女子4×100mR)'!$D$339</f>
        <v/>
      </c>
      <c r="H64" s="25" t="str">
        <f>'様式Ⅱ(女子4×100mR)'!$D$341</f>
        <v/>
      </c>
      <c r="I64" s="25" t="str">
        <f>'様式Ⅱ(女子4×100mR)'!$D$343</f>
        <v/>
      </c>
      <c r="J64" s="25" t="str">
        <f>'様式Ⅱ(女子4×100mR)'!$D$345</f>
        <v/>
      </c>
      <c r="K64" s="25" t="str">
        <f>'様式Ⅱ(女子4×100mR)'!$D$347</f>
        <v/>
      </c>
    </row>
    <row r="65" spans="1:11">
      <c r="A65" s="25">
        <v>13</v>
      </c>
      <c r="B65" s="25" t="str">
        <f>基本情報登録!$D$10</f>
        <v/>
      </c>
      <c r="C65" s="25" t="str">
        <f>基本情報登録!$D$8&amp;'様式Ⅱ(女子4×100mR)'!$I$357</f>
        <v/>
      </c>
      <c r="D65" s="25" t="str">
        <f>基本情報登録!$D$6&amp;'様式Ⅱ(女子4×100mR)'!$I$357</f>
        <v/>
      </c>
      <c r="E65" s="25" t="str">
        <f>'様式Ⅱ(女子4×100mR)'!$E$360</f>
        <v>00000</v>
      </c>
      <c r="F65" s="25" t="str">
        <f>'様式Ⅱ(女子4×100mR)'!$D$366</f>
        <v/>
      </c>
      <c r="G65" s="25" t="str">
        <f>'様式Ⅱ(女子4×100mR)'!$D$368</f>
        <v/>
      </c>
      <c r="H65" s="25" t="str">
        <f>'様式Ⅱ(女子4×100mR)'!$D$370</f>
        <v/>
      </c>
      <c r="I65" s="25" t="str">
        <f>'様式Ⅱ(女子4×100mR)'!$D$372</f>
        <v/>
      </c>
      <c r="J65" s="25" t="str">
        <f>'様式Ⅱ(女子4×100mR)'!$D$374</f>
        <v/>
      </c>
      <c r="K65" s="25" t="str">
        <f>'様式Ⅱ(女子4×100mR)'!$D$376</f>
        <v/>
      </c>
    </row>
    <row r="66" spans="1:11">
      <c r="A66" s="25">
        <v>14</v>
      </c>
      <c r="B66" s="25" t="str">
        <f>基本情報登録!$D$10</f>
        <v/>
      </c>
      <c r="C66" s="25" t="str">
        <f>基本情報登録!$D$8&amp;'様式Ⅱ(女子4×100mR)'!$I$386</f>
        <v/>
      </c>
      <c r="D66" s="25" t="str">
        <f>基本情報登録!$D$6&amp;'様式Ⅱ(女子4×100mR)'!$I$386</f>
        <v/>
      </c>
      <c r="E66" s="25" t="str">
        <f>'様式Ⅱ(女子4×100mR)'!$E$389</f>
        <v>00000</v>
      </c>
      <c r="F66" s="25" t="str">
        <f>'様式Ⅱ(女子4×100mR)'!$D$395</f>
        <v/>
      </c>
      <c r="G66" s="25" t="str">
        <f>'様式Ⅱ(女子4×100mR)'!$D$397</f>
        <v/>
      </c>
      <c r="H66" s="25" t="str">
        <f>'様式Ⅱ(女子4×100mR)'!$D$399</f>
        <v/>
      </c>
      <c r="I66" s="25" t="str">
        <f>'様式Ⅱ(女子4×100mR)'!$D$401</f>
        <v/>
      </c>
      <c r="J66" s="25" t="str">
        <f>'様式Ⅱ(女子4×100mR)'!$D$403</f>
        <v/>
      </c>
      <c r="K66" s="25" t="str">
        <f>'様式Ⅱ(女子4×100mR)'!$D$405</f>
        <v/>
      </c>
    </row>
    <row r="67" spans="1:11">
      <c r="A67" s="25">
        <v>15</v>
      </c>
      <c r="B67" s="25" t="str">
        <f>基本情報登録!$D$10</f>
        <v/>
      </c>
      <c r="C67" s="25" t="str">
        <f>基本情報登録!$D$8&amp;'様式Ⅱ(女子4×100mR)'!$I$415</f>
        <v/>
      </c>
      <c r="D67" s="25" t="str">
        <f>基本情報登録!$D$6&amp;'様式Ⅱ(女子4×100mR)'!$I$415</f>
        <v/>
      </c>
      <c r="E67" s="25" t="str">
        <f>'様式Ⅱ(女子4×100mR)'!$E$418</f>
        <v>00000</v>
      </c>
      <c r="F67" s="25" t="str">
        <f>'様式Ⅱ(女子4×100mR)'!$D$424</f>
        <v/>
      </c>
      <c r="G67" s="25" t="str">
        <f>'様式Ⅱ(女子4×100mR)'!$D$426</f>
        <v/>
      </c>
      <c r="H67" s="25" t="str">
        <f>'様式Ⅱ(女子4×100mR)'!$D$428</f>
        <v/>
      </c>
      <c r="I67" s="25" t="str">
        <f>'様式Ⅱ(女子4×100mR)'!$D$430</f>
        <v/>
      </c>
      <c r="J67" s="25" t="str">
        <f>'様式Ⅱ(女子4×100mR)'!$D$432</f>
        <v/>
      </c>
      <c r="K67" s="25" t="str">
        <f>'様式Ⅱ(女子4×100mR)'!$D$434</f>
        <v/>
      </c>
    </row>
    <row r="68" spans="1:11">
      <c r="A68" s="25">
        <v>16</v>
      </c>
      <c r="B68" s="25" t="str">
        <f>基本情報登録!$D$10</f>
        <v/>
      </c>
      <c r="C68" s="25" t="str">
        <f>基本情報登録!$D$8&amp;'様式Ⅱ(女子4×100mR)'!$I$444</f>
        <v/>
      </c>
      <c r="D68" s="25" t="str">
        <f>基本情報登録!$D$6&amp;'様式Ⅱ(女子4×100mR)'!$I$444</f>
        <v/>
      </c>
      <c r="E68" s="25" t="str">
        <f>'様式Ⅱ(女子4×100mR)'!$E$447</f>
        <v>00000</v>
      </c>
      <c r="F68" s="25" t="str">
        <f>'様式Ⅱ(女子4×100mR)'!$D$453</f>
        <v/>
      </c>
      <c r="G68" s="25" t="str">
        <f>'様式Ⅱ(女子4×100mR)'!$D$455</f>
        <v/>
      </c>
      <c r="H68" s="25" t="str">
        <f>'様式Ⅱ(女子4×100mR)'!$D$457</f>
        <v/>
      </c>
      <c r="I68" s="25" t="str">
        <f>'様式Ⅱ(女子4×100mR)'!$D$459</f>
        <v/>
      </c>
      <c r="J68" s="25" t="str">
        <f>'様式Ⅱ(女子4×100mR)'!$D$461</f>
        <v/>
      </c>
      <c r="K68" s="25" t="str">
        <f>'様式Ⅱ(女子4×100mR)'!$D$463</f>
        <v/>
      </c>
    </row>
    <row r="69" spans="1:11">
      <c r="A69" s="25">
        <v>17</v>
      </c>
      <c r="B69" s="25" t="str">
        <f>基本情報登録!$D$10</f>
        <v/>
      </c>
      <c r="C69" s="25" t="str">
        <f>基本情報登録!$D$8&amp;'様式Ⅱ(女子4×100mR)'!$I$473</f>
        <v/>
      </c>
      <c r="D69" s="25" t="str">
        <f>基本情報登録!$D$6&amp;'様式Ⅱ(女子4×100mR)'!$I$473</f>
        <v/>
      </c>
      <c r="E69" s="25" t="str">
        <f>'様式Ⅱ(女子4×100mR)'!$E$476</f>
        <v>00000</v>
      </c>
      <c r="F69" s="25" t="str">
        <f>'様式Ⅱ(女子4×100mR)'!$D$482</f>
        <v/>
      </c>
      <c r="G69" s="25" t="str">
        <f>'様式Ⅱ(女子4×100mR)'!$D$484</f>
        <v/>
      </c>
      <c r="H69" s="25" t="str">
        <f>'様式Ⅱ(女子4×100mR)'!$D$486</f>
        <v/>
      </c>
      <c r="I69" s="25" t="str">
        <f>'様式Ⅱ(女子4×100mR)'!$D$488</f>
        <v/>
      </c>
      <c r="J69" s="25" t="str">
        <f>'様式Ⅱ(女子4×100mR)'!$D$490</f>
        <v/>
      </c>
      <c r="K69" s="25" t="str">
        <f>'様式Ⅱ(女子4×100mR)'!$D$492</f>
        <v/>
      </c>
    </row>
    <row r="70" spans="1:11">
      <c r="A70" s="25">
        <v>18</v>
      </c>
      <c r="B70" s="25" t="str">
        <f>基本情報登録!$D$10</f>
        <v/>
      </c>
      <c r="C70" s="25" t="str">
        <f>基本情報登録!$D$8&amp;'様式Ⅱ(女子4×100mR)'!$I$502</f>
        <v/>
      </c>
      <c r="D70" s="25" t="str">
        <f>基本情報登録!$D$6&amp;'様式Ⅱ(女子4×100mR)'!$I$502</f>
        <v/>
      </c>
      <c r="E70" s="25" t="str">
        <f>'様式Ⅱ(女子4×100mR)'!$E$505</f>
        <v>00000</v>
      </c>
      <c r="F70" s="25" t="str">
        <f>'様式Ⅱ(女子4×100mR)'!$D$511</f>
        <v/>
      </c>
      <c r="G70" s="25" t="str">
        <f>'様式Ⅱ(女子4×100mR)'!$D$513</f>
        <v/>
      </c>
      <c r="H70" s="25" t="str">
        <f>'様式Ⅱ(女子4×100mR)'!$D$515</f>
        <v/>
      </c>
      <c r="I70" s="25" t="str">
        <f>'様式Ⅱ(女子4×100mR)'!$D$517</f>
        <v/>
      </c>
      <c r="J70" s="25" t="str">
        <f>'様式Ⅱ(女子4×100mR)'!$D$519</f>
        <v/>
      </c>
      <c r="K70" s="25" t="str">
        <f>'様式Ⅱ(女子4×100mR)'!$D$521</f>
        <v/>
      </c>
    </row>
    <row r="71" spans="1:11">
      <c r="A71" s="25">
        <v>19</v>
      </c>
      <c r="B71" s="25" t="str">
        <f>基本情報登録!$D$10</f>
        <v/>
      </c>
      <c r="C71" s="25" t="str">
        <f>基本情報登録!$D$8&amp;'様式Ⅱ(女子4×100mR)'!$I$531</f>
        <v/>
      </c>
      <c r="D71" s="25" t="str">
        <f>基本情報登録!$D$6&amp;'様式Ⅱ(女子4×100mR)'!$I$531</f>
        <v/>
      </c>
      <c r="E71" s="25" t="str">
        <f>'様式Ⅱ(女子4×100mR)'!$E$534</f>
        <v>00000</v>
      </c>
      <c r="F71" s="25" t="str">
        <f>'様式Ⅱ(女子4×100mR)'!$D$540</f>
        <v/>
      </c>
      <c r="G71" s="25" t="str">
        <f>'様式Ⅱ(女子4×100mR)'!$D$542</f>
        <v/>
      </c>
      <c r="H71" s="25" t="str">
        <f>'様式Ⅱ(女子4×100mR)'!$D$544</f>
        <v/>
      </c>
      <c r="I71" s="25" t="str">
        <f>'様式Ⅱ(女子4×100mR)'!$D$546</f>
        <v/>
      </c>
      <c r="J71" s="25" t="str">
        <f>'様式Ⅱ(女子4×100mR)'!$D$548</f>
        <v/>
      </c>
      <c r="K71" s="25" t="str">
        <f>'様式Ⅱ(女子4×100mR)'!$D$550</f>
        <v/>
      </c>
    </row>
    <row r="72" spans="1:11">
      <c r="A72" s="25">
        <v>20</v>
      </c>
      <c r="B72" s="25" t="str">
        <f>基本情報登録!$D$10</f>
        <v/>
      </c>
      <c r="C72" s="25" t="str">
        <f>基本情報登録!$D$8&amp;'様式Ⅱ(女子4×100mR)'!$I$560</f>
        <v/>
      </c>
      <c r="D72" s="25" t="str">
        <f>基本情報登録!$D$6&amp;'様式Ⅱ(女子4×100mR)'!$I$560</f>
        <v/>
      </c>
      <c r="E72" s="25" t="str">
        <f>'様式Ⅱ(女子4×100mR)'!$E$563</f>
        <v>00000</v>
      </c>
      <c r="F72" s="25" t="str">
        <f>'様式Ⅱ(女子4×100mR)'!$D$569</f>
        <v/>
      </c>
      <c r="G72" s="25" t="str">
        <f>'様式Ⅱ(女子4×100mR)'!$D$571</f>
        <v/>
      </c>
      <c r="H72" s="25" t="str">
        <f>'様式Ⅱ(女子4×100mR)'!$D$573</f>
        <v/>
      </c>
      <c r="I72" s="25" t="str">
        <f>'様式Ⅱ(女子4×100mR)'!$D$575</f>
        <v/>
      </c>
      <c r="J72" s="25" t="str">
        <f>'様式Ⅱ(女子4×100mR)'!$D$577</f>
        <v/>
      </c>
      <c r="K72" s="25" t="str">
        <f>'様式Ⅱ(女子4×100mR)'!$D$579</f>
        <v/>
      </c>
    </row>
    <row r="74" spans="1:11">
      <c r="A74" s="579" t="s">
        <v>1300</v>
      </c>
      <c r="B74" s="579"/>
      <c r="C74" s="579"/>
      <c r="D74" s="579"/>
      <c r="E74" s="579"/>
      <c r="F74" s="579"/>
      <c r="G74" s="579"/>
      <c r="H74" s="579"/>
      <c r="I74" s="579"/>
      <c r="J74" s="579"/>
      <c r="K74" s="579"/>
    </row>
    <row r="75" spans="1:11">
      <c r="A75" s="25" t="s">
        <v>1251</v>
      </c>
      <c r="B75" s="25" t="s">
        <v>1167</v>
      </c>
      <c r="C75" s="25" t="s">
        <v>1242</v>
      </c>
      <c r="D75" s="25" t="s">
        <v>1243</v>
      </c>
      <c r="E75" s="25" t="s">
        <v>1244</v>
      </c>
      <c r="F75" s="25" t="s">
        <v>1245</v>
      </c>
      <c r="G75" s="25" t="s">
        <v>1246</v>
      </c>
      <c r="H75" s="25" t="s">
        <v>1247</v>
      </c>
      <c r="I75" s="25" t="s">
        <v>1248</v>
      </c>
      <c r="J75" s="25" t="s">
        <v>1249</v>
      </c>
      <c r="K75" s="25" t="s">
        <v>1250</v>
      </c>
    </row>
    <row r="76" spans="1:11">
      <c r="A76" s="25">
        <v>1</v>
      </c>
      <c r="B76" s="25" t="str">
        <f>基本情報登録!$D$10</f>
        <v/>
      </c>
      <c r="C76" s="25" t="str">
        <f>基本情報登録!$D$8&amp;'様式Ⅱ(女子4×400mR)'!$I$9</f>
        <v/>
      </c>
      <c r="D76" s="25" t="str">
        <f>基本情報登録!$D$6&amp;'様式Ⅱ(女子4×400mR)'!$I$9</f>
        <v/>
      </c>
      <c r="E76" s="25" t="str">
        <f>'様式Ⅱ(女子4×400mR)'!$E$12</f>
        <v>00000</v>
      </c>
      <c r="F76" s="25" t="str">
        <f>'様式Ⅱ(女子4×400mR)'!$D$18</f>
        <v/>
      </c>
      <c r="G76" s="25" t="str">
        <f>'様式Ⅱ(女子4×400mR)'!$D$20</f>
        <v/>
      </c>
      <c r="H76" s="25" t="str">
        <f>'様式Ⅱ(女子4×400mR)'!$D$22</f>
        <v/>
      </c>
      <c r="I76" s="25" t="str">
        <f>'様式Ⅱ(女子4×400mR)'!$D$24</f>
        <v/>
      </c>
      <c r="J76" s="25" t="str">
        <f>'様式Ⅱ(女子4×400mR)'!$D$26</f>
        <v/>
      </c>
      <c r="K76" s="25" t="str">
        <f>'様式Ⅱ(女子4×400mR)'!$D$28</f>
        <v/>
      </c>
    </row>
    <row r="77" spans="1:11">
      <c r="A77" s="25">
        <v>2</v>
      </c>
      <c r="B77" s="25" t="str">
        <f>基本情報登録!$D$10</f>
        <v/>
      </c>
      <c r="C77" s="25" t="str">
        <f>基本情報登録!$D$8&amp;'様式Ⅱ(女子4×400mR)'!$I$38</f>
        <v/>
      </c>
      <c r="D77" s="25" t="str">
        <f>基本情報登録!$D$6&amp;'様式Ⅱ(女子4×400mR)'!$I$38</f>
        <v/>
      </c>
      <c r="E77" s="60" t="str">
        <f>'様式Ⅱ(女子4×400mR)'!$E$41</f>
        <v>00000</v>
      </c>
      <c r="F77" s="25" t="str">
        <f>'様式Ⅱ(女子4×400mR)'!$D$47</f>
        <v/>
      </c>
      <c r="G77" s="25" t="str">
        <f>'様式Ⅱ(女子4×400mR)'!$D$49</f>
        <v/>
      </c>
      <c r="H77" s="25" t="str">
        <f>'様式Ⅱ(女子4×400mR)'!$D$51</f>
        <v/>
      </c>
      <c r="I77" s="25" t="str">
        <f>'様式Ⅱ(女子4×400mR)'!$D$53</f>
        <v/>
      </c>
      <c r="J77" s="25" t="str">
        <f>'様式Ⅱ(女子4×400mR)'!$D$55</f>
        <v/>
      </c>
      <c r="K77" s="25" t="str">
        <f>'様式Ⅱ(女子4×400mR)'!$D$57</f>
        <v/>
      </c>
    </row>
    <row r="78" spans="1:11">
      <c r="A78" s="25">
        <v>3</v>
      </c>
      <c r="B78" s="25" t="str">
        <f>基本情報登録!$D$10</f>
        <v/>
      </c>
      <c r="C78" s="25" t="str">
        <f>基本情報登録!$D$8&amp;'様式Ⅱ(女子4×400mR)'!$I$67</f>
        <v/>
      </c>
      <c r="D78" s="25" t="str">
        <f>基本情報登録!$D$6&amp;'様式Ⅱ(女子4×400mR)'!$I$67</f>
        <v/>
      </c>
      <c r="E78" s="25" t="str">
        <f>'様式Ⅱ(女子4×400mR)'!$E$70</f>
        <v>00000</v>
      </c>
      <c r="F78" s="25" t="str">
        <f>'様式Ⅱ(女子4×400mR)'!$D$76</f>
        <v/>
      </c>
      <c r="G78" s="25" t="str">
        <f>'様式Ⅱ(女子4×400mR)'!$D$78</f>
        <v/>
      </c>
      <c r="H78" s="25" t="str">
        <f>'様式Ⅱ(女子4×400mR)'!$D$80</f>
        <v/>
      </c>
      <c r="I78" s="25" t="str">
        <f>'様式Ⅱ(女子4×400mR)'!$D$82</f>
        <v/>
      </c>
      <c r="J78" s="25" t="str">
        <f>'様式Ⅱ(女子4×400mR)'!$D$84</f>
        <v/>
      </c>
      <c r="K78" s="25" t="str">
        <f>'様式Ⅱ(女子4×400mR)'!$D$86</f>
        <v/>
      </c>
    </row>
    <row r="79" spans="1:11">
      <c r="A79" s="25">
        <v>4</v>
      </c>
      <c r="B79" s="25" t="str">
        <f>基本情報登録!$D$10</f>
        <v/>
      </c>
      <c r="C79" s="25" t="str">
        <f>基本情報登録!$D$8&amp;'様式Ⅱ(女子4×400mR)'!$I$96</f>
        <v/>
      </c>
      <c r="D79" s="25" t="str">
        <f>基本情報登録!$D$6&amp;'様式Ⅱ(女子4×400mR)'!$I$96</f>
        <v/>
      </c>
      <c r="E79" s="25" t="str">
        <f>'様式Ⅱ(女子4×400mR)'!$E$99</f>
        <v>00000</v>
      </c>
      <c r="F79" s="25" t="str">
        <f>'様式Ⅱ(女子4×400mR)'!$D$105</f>
        <v/>
      </c>
      <c r="G79" s="25" t="str">
        <f>'様式Ⅱ(女子4×400mR)'!$D$107</f>
        <v/>
      </c>
      <c r="H79" s="25" t="str">
        <f>'様式Ⅱ(女子4×400mR)'!$D$109</f>
        <v/>
      </c>
      <c r="I79" s="25" t="str">
        <f>'様式Ⅱ(女子4×400mR)'!$D$111</f>
        <v/>
      </c>
      <c r="J79" s="25" t="str">
        <f>'様式Ⅱ(女子4×400mR)'!$D$113</f>
        <v/>
      </c>
      <c r="K79" s="25" t="str">
        <f>'様式Ⅱ(女子4×400mR)'!$D$115</f>
        <v/>
      </c>
    </row>
    <row r="80" spans="1:11">
      <c r="A80" s="25">
        <v>5</v>
      </c>
      <c r="B80" s="25" t="str">
        <f>基本情報登録!$D$10</f>
        <v/>
      </c>
      <c r="C80" s="25" t="str">
        <f>基本情報登録!$D$8&amp;'様式Ⅱ(女子4×400mR)'!$I$125</f>
        <v/>
      </c>
      <c r="D80" s="25" t="str">
        <f>基本情報登録!$D$6&amp;'様式Ⅱ(女子4×400mR)'!$I$125</f>
        <v/>
      </c>
      <c r="E80" s="25" t="str">
        <f>'様式Ⅱ(女子4×400mR)'!$E$128</f>
        <v>00000</v>
      </c>
      <c r="F80" s="25" t="str">
        <f>'様式Ⅱ(女子4×400mR)'!$D$134</f>
        <v/>
      </c>
      <c r="G80" s="25" t="str">
        <f>'様式Ⅱ(女子4×400mR)'!$D$136</f>
        <v/>
      </c>
      <c r="H80" s="25" t="str">
        <f>'様式Ⅱ(女子4×400mR)'!$D$138</f>
        <v/>
      </c>
      <c r="I80" s="25" t="str">
        <f>'様式Ⅱ(女子4×400mR)'!$D$140</f>
        <v/>
      </c>
      <c r="J80" s="25" t="str">
        <f>'様式Ⅱ(女子4×400mR)'!$D$142</f>
        <v/>
      </c>
      <c r="K80" s="25" t="str">
        <f>'様式Ⅱ(女子4×400mR)'!$D$144</f>
        <v/>
      </c>
    </row>
    <row r="81" spans="1:11">
      <c r="A81" s="25">
        <v>6</v>
      </c>
      <c r="B81" s="25" t="str">
        <f>基本情報登録!$D$10</f>
        <v/>
      </c>
      <c r="C81" s="25" t="str">
        <f>基本情報登録!$D$8&amp;'様式Ⅱ(女子4×400mR)'!$I$154</f>
        <v/>
      </c>
      <c r="D81" s="25" t="str">
        <f>基本情報登録!$D$6&amp;'様式Ⅱ(女子4×400mR)'!$I$154</f>
        <v/>
      </c>
      <c r="E81" s="25" t="str">
        <f>'様式Ⅱ(女子4×400mR)'!$E$157</f>
        <v>00000</v>
      </c>
      <c r="F81" s="25" t="str">
        <f>'様式Ⅱ(女子4×400mR)'!$D$163</f>
        <v/>
      </c>
      <c r="G81" s="25" t="str">
        <f>'様式Ⅱ(女子4×400mR)'!$D$165</f>
        <v/>
      </c>
      <c r="H81" s="25" t="str">
        <f>'様式Ⅱ(女子4×400mR)'!$D$167</f>
        <v/>
      </c>
      <c r="I81" s="25" t="str">
        <f>'様式Ⅱ(女子4×400mR)'!$D$169</f>
        <v/>
      </c>
      <c r="J81" s="25" t="str">
        <f>'様式Ⅱ(女子4×400mR)'!$D$171</f>
        <v/>
      </c>
      <c r="K81" s="25" t="str">
        <f>'様式Ⅱ(女子4×400mR)'!$D$173</f>
        <v/>
      </c>
    </row>
    <row r="82" spans="1:11">
      <c r="A82" s="25">
        <v>7</v>
      </c>
      <c r="B82" s="25" t="str">
        <f>基本情報登録!$D$10</f>
        <v/>
      </c>
      <c r="C82" s="25" t="str">
        <f>基本情報登録!$D$8&amp;'様式Ⅱ(女子4×400mR)'!$I$183</f>
        <v/>
      </c>
      <c r="D82" s="25" t="str">
        <f>基本情報登録!$D$6&amp;'様式Ⅱ(女子4×400mR)'!$I$183</f>
        <v/>
      </c>
      <c r="E82" s="25" t="str">
        <f>'様式Ⅱ(女子4×400mR)'!$E$186</f>
        <v>00000</v>
      </c>
      <c r="F82" s="25" t="str">
        <f>'様式Ⅱ(女子4×400mR)'!$D$192</f>
        <v/>
      </c>
      <c r="G82" s="25" t="str">
        <f>'様式Ⅱ(女子4×400mR)'!$D$194</f>
        <v/>
      </c>
      <c r="H82" s="25" t="str">
        <f>'様式Ⅱ(女子4×400mR)'!$D$196</f>
        <v/>
      </c>
      <c r="I82" s="25" t="str">
        <f>'様式Ⅱ(女子4×400mR)'!$D$198</f>
        <v/>
      </c>
      <c r="J82" s="25" t="str">
        <f>'様式Ⅱ(女子4×400mR)'!$D$200</f>
        <v/>
      </c>
      <c r="K82" s="25" t="str">
        <f>'様式Ⅱ(女子4×400mR)'!$D$202</f>
        <v/>
      </c>
    </row>
    <row r="83" spans="1:11">
      <c r="A83" s="25">
        <v>8</v>
      </c>
      <c r="B83" s="25" t="str">
        <f>基本情報登録!$D$10</f>
        <v/>
      </c>
      <c r="C83" s="25" t="str">
        <f>基本情報登録!$D$8&amp;'様式Ⅱ(女子4×400mR)'!$I$212</f>
        <v/>
      </c>
      <c r="D83" s="25" t="str">
        <f>基本情報登録!$D$6&amp;'様式Ⅱ(女子4×400mR)'!$I$212</f>
        <v/>
      </c>
      <c r="E83" s="25" t="str">
        <f>'様式Ⅱ(女子4×400mR)'!$E$215</f>
        <v>00000</v>
      </c>
      <c r="F83" s="25" t="str">
        <f>'様式Ⅱ(女子4×400mR)'!$D$221</f>
        <v/>
      </c>
      <c r="G83" s="25" t="str">
        <f>'様式Ⅱ(女子4×400mR)'!$D$223</f>
        <v/>
      </c>
      <c r="H83" s="25" t="str">
        <f>'様式Ⅱ(女子4×400mR)'!$D$225</f>
        <v/>
      </c>
      <c r="I83" s="25" t="str">
        <f>'様式Ⅱ(女子4×400mR)'!$D$227</f>
        <v/>
      </c>
      <c r="J83" s="25" t="str">
        <f>'様式Ⅱ(女子4×400mR)'!$D$229</f>
        <v/>
      </c>
      <c r="K83" s="25" t="str">
        <f>'様式Ⅱ(女子4×400mR)'!$D$231</f>
        <v/>
      </c>
    </row>
    <row r="84" spans="1:11">
      <c r="A84" s="25">
        <v>9</v>
      </c>
      <c r="B84" s="25" t="str">
        <f>基本情報登録!$D$10</f>
        <v/>
      </c>
      <c r="C84" s="25" t="str">
        <f>基本情報登録!$D$8&amp;'様式Ⅱ(女子4×400mR)'!$I$241</f>
        <v/>
      </c>
      <c r="D84" s="25" t="str">
        <f>基本情報登録!$D$6&amp;'様式Ⅱ(女子4×400mR)'!$I$241</f>
        <v/>
      </c>
      <c r="E84" s="25" t="str">
        <f>'様式Ⅱ(女子4×400mR)'!$E$244</f>
        <v>00000</v>
      </c>
      <c r="F84" s="25" t="str">
        <f>'様式Ⅱ(女子4×400mR)'!$D$250</f>
        <v/>
      </c>
      <c r="G84" s="25" t="str">
        <f>'様式Ⅱ(女子4×400mR)'!$D$252</f>
        <v/>
      </c>
      <c r="H84" s="25" t="str">
        <f>'様式Ⅱ(女子4×400mR)'!$D$254</f>
        <v/>
      </c>
      <c r="I84" s="25" t="str">
        <f>'様式Ⅱ(女子4×400mR)'!$D$256</f>
        <v/>
      </c>
      <c r="J84" s="25" t="str">
        <f>'様式Ⅱ(女子4×400mR)'!$D$258</f>
        <v/>
      </c>
      <c r="K84" s="25" t="str">
        <f>'様式Ⅱ(女子4×400mR)'!$D$260</f>
        <v/>
      </c>
    </row>
    <row r="85" spans="1:11">
      <c r="A85" s="25">
        <v>10</v>
      </c>
      <c r="B85" s="25" t="str">
        <f>基本情報登録!$D$10</f>
        <v/>
      </c>
      <c r="C85" s="25" t="str">
        <f>基本情報登録!$D$8&amp;'様式Ⅱ(女子4×400mR)'!$I$270</f>
        <v/>
      </c>
      <c r="D85" s="25" t="str">
        <f>基本情報登録!$D$6&amp;'様式Ⅱ(女子4×400mR)'!$I$270</f>
        <v/>
      </c>
      <c r="E85" s="25" t="str">
        <f>'様式Ⅱ(女子4×400mR)'!$E$273</f>
        <v>00000</v>
      </c>
      <c r="F85" s="25" t="str">
        <f>'様式Ⅱ(女子4×400mR)'!$D$279</f>
        <v/>
      </c>
      <c r="G85" s="25" t="str">
        <f>'様式Ⅱ(女子4×400mR)'!$D$281</f>
        <v/>
      </c>
      <c r="H85" s="25" t="str">
        <f>'様式Ⅱ(女子4×400mR)'!$D$283</f>
        <v/>
      </c>
      <c r="I85" s="25" t="str">
        <f>'様式Ⅱ(女子4×400mR)'!$D$285</f>
        <v/>
      </c>
      <c r="J85" s="25" t="str">
        <f>'様式Ⅱ(女子4×400mR)'!$D$287</f>
        <v/>
      </c>
      <c r="K85" s="25" t="str">
        <f>'様式Ⅱ(女子4×400mR)'!$D$289</f>
        <v/>
      </c>
    </row>
    <row r="86" spans="1:11">
      <c r="A86" s="25">
        <v>11</v>
      </c>
      <c r="B86" s="25" t="str">
        <f>基本情報登録!$D$10</f>
        <v/>
      </c>
      <c r="C86" s="25" t="str">
        <f>基本情報登録!$D$8&amp;'様式Ⅱ(女子4×400mR)'!$I$299</f>
        <v/>
      </c>
      <c r="D86" s="25" t="str">
        <f>基本情報登録!$D$6&amp;'様式Ⅱ(女子4×400mR)'!$I$299</f>
        <v/>
      </c>
      <c r="E86" s="25" t="str">
        <f>'様式Ⅱ(女子4×400mR)'!$E$302</f>
        <v>00000</v>
      </c>
      <c r="F86" s="25" t="str">
        <f>'様式Ⅱ(女子4×400mR)'!$D$308</f>
        <v/>
      </c>
      <c r="G86" s="25" t="str">
        <f>'様式Ⅱ(女子4×400mR)'!$D$310</f>
        <v/>
      </c>
      <c r="H86" s="25" t="str">
        <f>'様式Ⅱ(女子4×400mR)'!$D$312</f>
        <v/>
      </c>
      <c r="I86" s="25" t="str">
        <f>'様式Ⅱ(女子4×400mR)'!$D$314</f>
        <v/>
      </c>
      <c r="J86" s="25" t="str">
        <f>'様式Ⅱ(女子4×400mR)'!$D$316</f>
        <v/>
      </c>
      <c r="K86" s="25" t="str">
        <f>'様式Ⅱ(女子4×400mR)'!$D$318</f>
        <v/>
      </c>
    </row>
    <row r="87" spans="1:11">
      <c r="A87" s="25">
        <v>12</v>
      </c>
      <c r="B87" s="25" t="str">
        <f>基本情報登録!$D$10</f>
        <v/>
      </c>
      <c r="C87" s="25" t="str">
        <f>基本情報登録!$D$8&amp;'様式Ⅱ(女子4×400mR)'!$I$328</f>
        <v/>
      </c>
      <c r="D87" s="25" t="str">
        <f>基本情報登録!$D$6&amp;'様式Ⅱ(女子4×400mR)'!$I$328</f>
        <v/>
      </c>
      <c r="E87" s="25" t="str">
        <f>'様式Ⅱ(女子4×400mR)'!$E$331</f>
        <v>00000</v>
      </c>
      <c r="F87" s="25" t="str">
        <f>'様式Ⅱ(女子4×400mR)'!$D$337</f>
        <v/>
      </c>
      <c r="G87" s="25" t="str">
        <f>'様式Ⅱ(女子4×400mR)'!$D$339</f>
        <v/>
      </c>
      <c r="H87" s="25" t="str">
        <f>'様式Ⅱ(女子4×400mR)'!$D$341</f>
        <v/>
      </c>
      <c r="I87" s="25" t="str">
        <f>'様式Ⅱ(女子4×400mR)'!$D$343</f>
        <v/>
      </c>
      <c r="J87" s="25" t="str">
        <f>'様式Ⅱ(女子4×400mR)'!$D$345</f>
        <v/>
      </c>
      <c r="K87" s="25" t="str">
        <f>'様式Ⅱ(女子4×400mR)'!$D$347</f>
        <v/>
      </c>
    </row>
    <row r="88" spans="1:11">
      <c r="A88" s="25">
        <v>13</v>
      </c>
      <c r="B88" s="25" t="str">
        <f>基本情報登録!$D$10</f>
        <v/>
      </c>
      <c r="C88" s="25" t="str">
        <f>基本情報登録!$D$8&amp;'様式Ⅱ(女子4×400mR)'!$I$357</f>
        <v/>
      </c>
      <c r="D88" s="25" t="str">
        <f>基本情報登録!$D$6&amp;'様式Ⅱ(女子4×400mR)'!$I$357</f>
        <v/>
      </c>
      <c r="E88" s="25" t="str">
        <f>'様式Ⅱ(女子4×400mR)'!$E$360</f>
        <v>00000</v>
      </c>
      <c r="F88" s="25" t="str">
        <f>'様式Ⅱ(女子4×400mR)'!$D$366</f>
        <v/>
      </c>
      <c r="G88" s="25" t="str">
        <f>'様式Ⅱ(女子4×400mR)'!$D$368</f>
        <v/>
      </c>
      <c r="H88" s="25" t="str">
        <f>'様式Ⅱ(女子4×400mR)'!$D$370</f>
        <v/>
      </c>
      <c r="I88" s="25" t="str">
        <f>'様式Ⅱ(女子4×400mR)'!$D$372</f>
        <v/>
      </c>
      <c r="J88" s="25" t="str">
        <f>'様式Ⅱ(女子4×400mR)'!$D$374</f>
        <v/>
      </c>
      <c r="K88" s="25" t="str">
        <f>'様式Ⅱ(女子4×400mR)'!$D$376</f>
        <v/>
      </c>
    </row>
    <row r="89" spans="1:11">
      <c r="A89" s="25">
        <v>14</v>
      </c>
      <c r="B89" s="25" t="str">
        <f>基本情報登録!$D$10</f>
        <v/>
      </c>
      <c r="C89" s="25" t="str">
        <f>基本情報登録!$D$8&amp;'様式Ⅱ(女子4×400mR)'!$I$386</f>
        <v/>
      </c>
      <c r="D89" s="25" t="str">
        <f>基本情報登録!$D$6&amp;'様式Ⅱ(女子4×400mR)'!$I$386</f>
        <v/>
      </c>
      <c r="E89" s="25" t="str">
        <f>'様式Ⅱ(女子4×400mR)'!$E$389</f>
        <v>00000</v>
      </c>
      <c r="F89" s="25" t="str">
        <f>'様式Ⅱ(女子4×400mR)'!$D$395</f>
        <v/>
      </c>
      <c r="G89" s="25" t="str">
        <f>'様式Ⅱ(女子4×400mR)'!$D$397</f>
        <v/>
      </c>
      <c r="H89" s="25" t="str">
        <f>'様式Ⅱ(女子4×400mR)'!$D$399</f>
        <v/>
      </c>
      <c r="I89" s="25" t="str">
        <f>'様式Ⅱ(女子4×400mR)'!$D$401</f>
        <v/>
      </c>
      <c r="J89" s="25" t="str">
        <f>'様式Ⅱ(女子4×400mR)'!$D$403</f>
        <v/>
      </c>
      <c r="K89" s="25" t="str">
        <f>'様式Ⅱ(女子4×400mR)'!$D$405</f>
        <v/>
      </c>
    </row>
    <row r="90" spans="1:11">
      <c r="A90" s="25">
        <v>15</v>
      </c>
      <c r="B90" s="25" t="str">
        <f>基本情報登録!$D$10</f>
        <v/>
      </c>
      <c r="C90" s="25" t="str">
        <f>基本情報登録!$D$8&amp;'様式Ⅱ(女子4×400mR)'!$I$415</f>
        <v/>
      </c>
      <c r="D90" s="25" t="str">
        <f>基本情報登録!$D$6&amp;'様式Ⅱ(女子4×400mR)'!$I$415</f>
        <v/>
      </c>
      <c r="E90" s="25" t="str">
        <f>'様式Ⅱ(女子4×400mR)'!$E$418</f>
        <v>00000</v>
      </c>
      <c r="F90" s="25" t="str">
        <f>'様式Ⅱ(女子4×400mR)'!$D$424</f>
        <v/>
      </c>
      <c r="G90" s="25" t="str">
        <f>'様式Ⅱ(女子4×400mR)'!$D$426</f>
        <v/>
      </c>
      <c r="H90" s="25" t="str">
        <f>'様式Ⅱ(女子4×400mR)'!$D$428</f>
        <v/>
      </c>
      <c r="I90" s="25" t="str">
        <f>'様式Ⅱ(女子4×400mR)'!$D$430</f>
        <v/>
      </c>
      <c r="J90" s="25" t="str">
        <f>'様式Ⅱ(女子4×400mR)'!$D$432</f>
        <v/>
      </c>
      <c r="K90" s="25" t="str">
        <f>'様式Ⅱ(女子4×400mR)'!$D$434</f>
        <v/>
      </c>
    </row>
    <row r="91" spans="1:11">
      <c r="A91" s="25">
        <v>16</v>
      </c>
      <c r="B91" s="25" t="str">
        <f>基本情報登録!$D$10</f>
        <v/>
      </c>
      <c r="C91" s="25" t="str">
        <f>基本情報登録!$D$8&amp;'様式Ⅱ(女子4×400mR)'!$I$444</f>
        <v/>
      </c>
      <c r="D91" s="25" t="str">
        <f>基本情報登録!$D$6&amp;'様式Ⅱ(女子4×400mR)'!$I$444</f>
        <v/>
      </c>
      <c r="E91" s="25" t="str">
        <f>'様式Ⅱ(女子4×400mR)'!$E$447</f>
        <v>00000</v>
      </c>
      <c r="F91" s="25" t="str">
        <f>'様式Ⅱ(女子4×400mR)'!$D$453</f>
        <v/>
      </c>
      <c r="G91" s="25" t="str">
        <f>'様式Ⅱ(女子4×400mR)'!$D$455</f>
        <v/>
      </c>
      <c r="H91" s="25" t="str">
        <f>'様式Ⅱ(女子4×400mR)'!$D$457</f>
        <v/>
      </c>
      <c r="I91" s="25" t="str">
        <f>'様式Ⅱ(女子4×400mR)'!$D$459</f>
        <v/>
      </c>
      <c r="J91" s="25" t="str">
        <f>'様式Ⅱ(女子4×400mR)'!$D$461</f>
        <v/>
      </c>
      <c r="K91" s="25" t="str">
        <f>'様式Ⅱ(女子4×400mR)'!$D$463</f>
        <v/>
      </c>
    </row>
    <row r="92" spans="1:11">
      <c r="A92" s="25">
        <v>17</v>
      </c>
      <c r="B92" s="25" t="str">
        <f>基本情報登録!$D$10</f>
        <v/>
      </c>
      <c r="C92" s="25" t="str">
        <f>基本情報登録!$D$8&amp;'様式Ⅱ(女子4×400mR)'!$I$473</f>
        <v/>
      </c>
      <c r="D92" s="25" t="str">
        <f>基本情報登録!$D$6&amp;'様式Ⅱ(女子4×400mR)'!$I$473</f>
        <v/>
      </c>
      <c r="E92" s="25" t="str">
        <f>'様式Ⅱ(女子4×400mR)'!$E$476</f>
        <v>00000</v>
      </c>
      <c r="F92" s="25" t="str">
        <f>'様式Ⅱ(女子4×400mR)'!$D$482</f>
        <v/>
      </c>
      <c r="G92" s="25" t="str">
        <f>'様式Ⅱ(女子4×400mR)'!$D$484</f>
        <v/>
      </c>
      <c r="H92" s="25" t="str">
        <f>'様式Ⅱ(女子4×400mR)'!$D$486</f>
        <v/>
      </c>
      <c r="I92" s="25" t="str">
        <f>'様式Ⅱ(女子4×400mR)'!$D$488</f>
        <v/>
      </c>
      <c r="J92" s="25" t="str">
        <f>'様式Ⅱ(女子4×400mR)'!$D$490</f>
        <v/>
      </c>
      <c r="K92" s="25" t="str">
        <f>'様式Ⅱ(女子4×400mR)'!$D$492</f>
        <v/>
      </c>
    </row>
    <row r="93" spans="1:11">
      <c r="A93" s="25">
        <v>18</v>
      </c>
      <c r="B93" s="25" t="str">
        <f>基本情報登録!$D$10</f>
        <v/>
      </c>
      <c r="C93" s="25" t="str">
        <f>基本情報登録!$D$8&amp;'様式Ⅱ(女子4×400mR)'!$I$502</f>
        <v/>
      </c>
      <c r="D93" s="25" t="str">
        <f>基本情報登録!$D$6&amp;'様式Ⅱ(女子4×400mR)'!$I$502</f>
        <v/>
      </c>
      <c r="E93" s="25" t="str">
        <f>'様式Ⅱ(女子4×400mR)'!$E$505</f>
        <v>00000</v>
      </c>
      <c r="F93" s="25" t="str">
        <f>'様式Ⅱ(女子4×400mR)'!$D$511</f>
        <v/>
      </c>
      <c r="G93" s="25" t="str">
        <f>'様式Ⅱ(女子4×400mR)'!$D$513</f>
        <v/>
      </c>
      <c r="H93" s="25" t="str">
        <f>'様式Ⅱ(女子4×400mR)'!$D$515</f>
        <v/>
      </c>
      <c r="I93" s="25" t="str">
        <f>'様式Ⅱ(女子4×400mR)'!$D$517</f>
        <v/>
      </c>
      <c r="J93" s="25" t="str">
        <f>'様式Ⅱ(女子4×400mR)'!$D$519</f>
        <v/>
      </c>
      <c r="K93" s="25" t="str">
        <f>'様式Ⅱ(女子4×400mR)'!$D$521</f>
        <v/>
      </c>
    </row>
    <row r="94" spans="1:11">
      <c r="A94" s="25">
        <v>19</v>
      </c>
      <c r="B94" s="25" t="str">
        <f>基本情報登録!$D$10</f>
        <v/>
      </c>
      <c r="C94" s="25" t="str">
        <f>基本情報登録!$D$8&amp;'様式Ⅱ(女子4×400mR)'!$I$531</f>
        <v/>
      </c>
      <c r="D94" s="25" t="str">
        <f>基本情報登録!$D$6&amp;'様式Ⅱ(女子4×400mR)'!$I$531</f>
        <v/>
      </c>
      <c r="E94" s="25" t="str">
        <f>'様式Ⅱ(女子4×400mR)'!$E$534</f>
        <v>00000</v>
      </c>
      <c r="F94" s="25" t="str">
        <f>'様式Ⅱ(女子4×400mR)'!$D$540</f>
        <v/>
      </c>
      <c r="G94" s="25" t="str">
        <f>'様式Ⅱ(女子4×400mR)'!$D$542</f>
        <v/>
      </c>
      <c r="H94" s="25" t="str">
        <f>'様式Ⅱ(女子4×400mR)'!$D$544</f>
        <v/>
      </c>
      <c r="I94" s="25" t="str">
        <f>'様式Ⅱ(女子4×400mR)'!$D$546</f>
        <v/>
      </c>
      <c r="J94" s="25" t="str">
        <f>'様式Ⅱ(女子4×400mR)'!$D$548</f>
        <v/>
      </c>
      <c r="K94" s="25" t="str">
        <f>'様式Ⅱ(女子4×400mR)'!$D$550</f>
        <v/>
      </c>
    </row>
    <row r="95" spans="1:11">
      <c r="A95" s="25">
        <v>20</v>
      </c>
      <c r="B95" s="25" t="str">
        <f>基本情報登録!$D$10</f>
        <v/>
      </c>
      <c r="C95" s="25" t="str">
        <f>基本情報登録!$D$8&amp;'様式Ⅱ(女子4×400mR)'!$I$560</f>
        <v/>
      </c>
      <c r="D95" s="25" t="str">
        <f>基本情報登録!$D$6&amp;'様式Ⅱ(女子4×400mR)'!$I$560</f>
        <v/>
      </c>
      <c r="E95" s="25" t="str">
        <f>'様式Ⅱ(女子4×400mR)'!$E$563</f>
        <v>00000</v>
      </c>
      <c r="F95" s="25" t="str">
        <f>'様式Ⅱ(女子4×400mR)'!$D$569</f>
        <v/>
      </c>
      <c r="G95" s="25" t="str">
        <f>'様式Ⅱ(女子4×400mR)'!$D$571</f>
        <v/>
      </c>
      <c r="H95" s="25" t="str">
        <f>'様式Ⅱ(女子4×400mR)'!$D$573</f>
        <v/>
      </c>
      <c r="I95" s="25" t="str">
        <f>'様式Ⅱ(女子4×400mR)'!$D$575</f>
        <v/>
      </c>
      <c r="J95" s="25" t="str">
        <f>'様式Ⅱ(女子4×400mR)'!$D$577</f>
        <v/>
      </c>
      <c r="K95" s="25" t="str">
        <f>'様式Ⅱ(女子4×400mR)'!$D$579</f>
        <v/>
      </c>
    </row>
  </sheetData>
  <mergeCells count="4">
    <mergeCell ref="A5:K5"/>
    <mergeCell ref="A28:K28"/>
    <mergeCell ref="A51:K51"/>
    <mergeCell ref="A74:K74"/>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208"/>
  <sheetViews>
    <sheetView topLeftCell="G1" zoomScaleNormal="100" workbookViewId="0">
      <selection activeCell="J5" sqref="J5"/>
    </sheetView>
  </sheetViews>
  <sheetFormatPr defaultRowHeight="13.5"/>
  <cols>
    <col min="1" max="1" width="27.25" style="25" bestFit="1" customWidth="1"/>
    <col min="2" max="2" width="35" style="25" bestFit="1" customWidth="1"/>
    <col min="3" max="3" width="11.625" style="25" bestFit="1" customWidth="1"/>
    <col min="4" max="4" width="13.875" style="25" bestFit="1" customWidth="1"/>
    <col min="5" max="6" width="9" style="25"/>
    <col min="7" max="7" width="21.375" style="25" bestFit="1" customWidth="1"/>
    <col min="8" max="8" width="6.25" style="25" bestFit="1" customWidth="1"/>
    <col min="9" max="9" width="6.5" style="25" bestFit="1" customWidth="1"/>
    <col min="10" max="10" width="36.125" style="25" bestFit="1" customWidth="1"/>
    <col min="11" max="17" width="9" style="25"/>
  </cols>
  <sheetData>
    <row r="1" spans="1:17">
      <c r="A1" s="25" t="s">
        <v>1227</v>
      </c>
      <c r="B1" s="25" t="s">
        <v>1228</v>
      </c>
      <c r="C1" s="25" t="s">
        <v>1229</v>
      </c>
      <c r="D1" s="25" t="s">
        <v>1230</v>
      </c>
    </row>
    <row r="2" spans="1:17" ht="14.25" thickBot="1">
      <c r="A2" s="22"/>
      <c r="B2" s="22"/>
      <c r="C2" s="22"/>
      <c r="D2" s="22"/>
    </row>
    <row r="3" spans="1:17">
      <c r="A3" t="s">
        <v>1223</v>
      </c>
      <c r="B3" t="s">
        <v>4819</v>
      </c>
      <c r="C3" s="25">
        <v>490001</v>
      </c>
      <c r="D3" t="s">
        <v>1315</v>
      </c>
      <c r="E3" s="25" t="s">
        <v>1353</v>
      </c>
      <c r="G3" s="580" t="s">
        <v>1185</v>
      </c>
      <c r="H3" s="581"/>
      <c r="I3" s="581"/>
      <c r="J3" s="582"/>
    </row>
    <row r="4" spans="1:17" ht="14.25" thickBot="1">
      <c r="A4" t="s">
        <v>1186</v>
      </c>
      <c r="B4" t="s">
        <v>4820</v>
      </c>
      <c r="C4" s="25">
        <v>490002</v>
      </c>
      <c r="D4" t="s">
        <v>1316</v>
      </c>
      <c r="E4" s="25" t="s">
        <v>1354</v>
      </c>
      <c r="G4" s="28" t="s">
        <v>1166</v>
      </c>
      <c r="H4" s="29" t="s">
        <v>1012</v>
      </c>
      <c r="I4" s="29" t="s">
        <v>1011</v>
      </c>
      <c r="J4" s="30" t="s">
        <v>1013</v>
      </c>
      <c r="N4" s="25" t="s">
        <v>1006</v>
      </c>
      <c r="O4" s="25" t="s">
        <v>1008</v>
      </c>
      <c r="P4" s="25" t="s">
        <v>1014</v>
      </c>
      <c r="Q4" s="25" t="s">
        <v>1009</v>
      </c>
    </row>
    <row r="5" spans="1:17" ht="15" thickTop="1" thickBot="1">
      <c r="A5" t="s">
        <v>1187</v>
      </c>
      <c r="B5" t="s">
        <v>4821</v>
      </c>
      <c r="C5" s="25">
        <v>490003</v>
      </c>
      <c r="D5" t="s">
        <v>1317</v>
      </c>
      <c r="G5" s="31"/>
      <c r="H5" s="32" t="s">
        <v>1008</v>
      </c>
      <c r="I5" s="32" t="s">
        <v>1049</v>
      </c>
      <c r="J5" s="33" t="s">
        <v>2803</v>
      </c>
      <c r="N5" s="25" t="s">
        <v>1007</v>
      </c>
      <c r="O5" s="25">
        <v>2015</v>
      </c>
      <c r="P5" s="25" t="s">
        <v>1015</v>
      </c>
      <c r="Q5" s="25" t="s">
        <v>1184</v>
      </c>
    </row>
    <row r="6" spans="1:17">
      <c r="A6" t="s">
        <v>1188</v>
      </c>
      <c r="B6" t="s">
        <v>4822</v>
      </c>
      <c r="C6" s="25">
        <v>490004</v>
      </c>
      <c r="D6" t="s">
        <v>1318</v>
      </c>
      <c r="N6" s="25" t="s">
        <v>1010</v>
      </c>
      <c r="O6" s="25">
        <v>2016</v>
      </c>
      <c r="P6" s="25" t="s">
        <v>1016</v>
      </c>
      <c r="Q6" s="25" t="s">
        <v>1164</v>
      </c>
    </row>
    <row r="7" spans="1:17">
      <c r="A7" t="s">
        <v>1189</v>
      </c>
      <c r="B7" t="s">
        <v>4823</v>
      </c>
      <c r="C7" s="25">
        <v>490005</v>
      </c>
      <c r="D7" t="s">
        <v>1319</v>
      </c>
      <c r="O7" s="25">
        <v>2017</v>
      </c>
      <c r="P7" s="25" t="s">
        <v>1017</v>
      </c>
      <c r="Q7" s="25" t="s">
        <v>2851</v>
      </c>
    </row>
    <row r="8" spans="1:17">
      <c r="A8" t="s">
        <v>1190</v>
      </c>
      <c r="B8" t="s">
        <v>4824</v>
      </c>
      <c r="C8" s="25">
        <v>490006</v>
      </c>
      <c r="D8" t="s">
        <v>1320</v>
      </c>
      <c r="O8" s="25">
        <v>2018</v>
      </c>
      <c r="P8" s="25" t="s">
        <v>1018</v>
      </c>
      <c r="Q8" s="25" t="s">
        <v>2823</v>
      </c>
    </row>
    <row r="9" spans="1:17">
      <c r="A9" t="s">
        <v>1222</v>
      </c>
      <c r="B9" t="s">
        <v>4825</v>
      </c>
      <c r="C9" s="25">
        <v>490007</v>
      </c>
      <c r="D9" t="s">
        <v>1314</v>
      </c>
      <c r="O9" s="25">
        <v>2019</v>
      </c>
      <c r="P9" s="25" t="s">
        <v>1019</v>
      </c>
      <c r="Q9" s="25" t="s">
        <v>2852</v>
      </c>
    </row>
    <row r="10" spans="1:17">
      <c r="A10" t="s">
        <v>1191</v>
      </c>
      <c r="B10" t="s">
        <v>4826</v>
      </c>
      <c r="C10" s="25">
        <v>490008</v>
      </c>
      <c r="D10" t="s">
        <v>1321</v>
      </c>
      <c r="O10" s="25">
        <v>2020</v>
      </c>
      <c r="P10" s="25" t="s">
        <v>1020</v>
      </c>
      <c r="Q10" s="25" t="s">
        <v>2853</v>
      </c>
    </row>
    <row r="11" spans="1:17">
      <c r="A11" t="s">
        <v>1193</v>
      </c>
      <c r="B11" t="s">
        <v>4827</v>
      </c>
      <c r="C11" s="25">
        <v>490009</v>
      </c>
      <c r="D11" t="s">
        <v>1323</v>
      </c>
      <c r="O11" s="25">
        <v>2021</v>
      </c>
      <c r="P11" s="25" t="s">
        <v>1021</v>
      </c>
      <c r="Q11" s="25" t="s">
        <v>2855</v>
      </c>
    </row>
    <row r="12" spans="1:17">
      <c r="A12" t="s">
        <v>1194</v>
      </c>
      <c r="B12" t="s">
        <v>4828</v>
      </c>
      <c r="C12" s="25">
        <v>490010</v>
      </c>
      <c r="D12" t="s">
        <v>1324</v>
      </c>
      <c r="O12" s="25">
        <v>2022</v>
      </c>
      <c r="P12" s="25" t="s">
        <v>1022</v>
      </c>
      <c r="Q12" s="25" t="s">
        <v>2854</v>
      </c>
    </row>
    <row r="13" spans="1:17">
      <c r="A13" t="s">
        <v>1195</v>
      </c>
      <c r="B13" t="s">
        <v>4829</v>
      </c>
      <c r="C13" s="25">
        <v>490011</v>
      </c>
      <c r="D13" t="s">
        <v>4865</v>
      </c>
      <c r="O13" s="25">
        <v>2023</v>
      </c>
      <c r="P13" s="25" t="s">
        <v>1023</v>
      </c>
      <c r="Q13" s="25" t="s">
        <v>2822</v>
      </c>
    </row>
    <row r="14" spans="1:17">
      <c r="A14" t="s">
        <v>1192</v>
      </c>
      <c r="B14" t="s">
        <v>4830</v>
      </c>
      <c r="C14" s="25">
        <v>490012</v>
      </c>
      <c r="D14" t="s">
        <v>1322</v>
      </c>
      <c r="O14" s="25">
        <v>2024</v>
      </c>
      <c r="P14" s="25" t="s">
        <v>1024</v>
      </c>
      <c r="Q14" s="25" t="s">
        <v>2803</v>
      </c>
    </row>
    <row r="15" spans="1:17">
      <c r="A15" t="s">
        <v>1196</v>
      </c>
      <c r="B15" t="s">
        <v>4831</v>
      </c>
      <c r="C15" s="25">
        <v>490013</v>
      </c>
      <c r="D15" t="s">
        <v>1325</v>
      </c>
      <c r="O15" s="25">
        <v>2025</v>
      </c>
      <c r="P15" s="25" t="s">
        <v>1025</v>
      </c>
      <c r="Q15" s="25" t="s">
        <v>2857</v>
      </c>
    </row>
    <row r="16" spans="1:17">
      <c r="A16" t="s">
        <v>1197</v>
      </c>
      <c r="B16" t="s">
        <v>4832</v>
      </c>
      <c r="C16" s="25">
        <v>490014</v>
      </c>
      <c r="D16" t="s">
        <v>1326</v>
      </c>
      <c r="O16" s="25">
        <v>2026</v>
      </c>
      <c r="P16" s="25" t="s">
        <v>1026</v>
      </c>
      <c r="Q16" s="25" t="s">
        <v>2856</v>
      </c>
    </row>
    <row r="17" spans="1:17">
      <c r="A17" t="s">
        <v>1224</v>
      </c>
      <c r="B17" t="s">
        <v>4833</v>
      </c>
      <c r="C17" s="25">
        <v>490015</v>
      </c>
      <c r="D17" t="s">
        <v>1327</v>
      </c>
      <c r="O17" s="25">
        <v>2027</v>
      </c>
      <c r="P17" s="25" t="s">
        <v>1027</v>
      </c>
      <c r="Q17" s="25" t="s">
        <v>5036</v>
      </c>
    </row>
    <row r="18" spans="1:17">
      <c r="A18" t="s">
        <v>1198</v>
      </c>
      <c r="B18" t="s">
        <v>4834</v>
      </c>
      <c r="C18" s="25">
        <v>490016</v>
      </c>
      <c r="D18" t="s">
        <v>1328</v>
      </c>
      <c r="O18" s="25">
        <v>2028</v>
      </c>
      <c r="P18" s="25" t="s">
        <v>1028</v>
      </c>
    </row>
    <row r="19" spans="1:17">
      <c r="A19" t="s">
        <v>1199</v>
      </c>
      <c r="B19" t="s">
        <v>4835</v>
      </c>
      <c r="C19" s="25">
        <v>490017</v>
      </c>
      <c r="D19" t="s">
        <v>1329</v>
      </c>
      <c r="O19" s="25">
        <v>2029</v>
      </c>
      <c r="P19" s="25" t="s">
        <v>1029</v>
      </c>
    </row>
    <row r="20" spans="1:17">
      <c r="A20" t="s">
        <v>1225</v>
      </c>
      <c r="B20" t="s">
        <v>4836</v>
      </c>
      <c r="C20" s="25">
        <v>490018</v>
      </c>
      <c r="D20" t="s">
        <v>1331</v>
      </c>
      <c r="O20" s="25">
        <v>2030</v>
      </c>
      <c r="P20" s="25" t="s">
        <v>1030</v>
      </c>
    </row>
    <row r="21" spans="1:17">
      <c r="A21" t="s">
        <v>1201</v>
      </c>
      <c r="B21" t="s">
        <v>4837</v>
      </c>
      <c r="C21" s="25">
        <v>490019</v>
      </c>
      <c r="D21" t="s">
        <v>1332</v>
      </c>
      <c r="O21" s="25">
        <v>2031</v>
      </c>
      <c r="P21" s="25" t="s">
        <v>1031</v>
      </c>
    </row>
    <row r="22" spans="1:17">
      <c r="A22" t="s">
        <v>1200</v>
      </c>
      <c r="B22" t="s">
        <v>4838</v>
      </c>
      <c r="C22" s="25">
        <v>490020</v>
      </c>
      <c r="D22" t="s">
        <v>1330</v>
      </c>
      <c r="O22" s="25">
        <v>2032</v>
      </c>
      <c r="P22" s="25" t="s">
        <v>1032</v>
      </c>
    </row>
    <row r="23" spans="1:17">
      <c r="A23" t="s">
        <v>1202</v>
      </c>
      <c r="B23" t="s">
        <v>4839</v>
      </c>
      <c r="C23" s="25">
        <v>490021</v>
      </c>
      <c r="D23" t="s">
        <v>1333</v>
      </c>
      <c r="O23" s="25">
        <v>2033</v>
      </c>
      <c r="P23" s="25" t="s">
        <v>1033</v>
      </c>
    </row>
    <row r="24" spans="1:17">
      <c r="A24" t="s">
        <v>1203</v>
      </c>
      <c r="B24" t="s">
        <v>4840</v>
      </c>
      <c r="C24" s="25">
        <v>490022</v>
      </c>
      <c r="D24" t="s">
        <v>1334</v>
      </c>
      <c r="O24" s="25">
        <v>2034</v>
      </c>
      <c r="P24" s="25" t="s">
        <v>1034</v>
      </c>
    </row>
    <row r="25" spans="1:17">
      <c r="A25" t="s">
        <v>1204</v>
      </c>
      <c r="B25" t="s">
        <v>4841</v>
      </c>
      <c r="C25" s="25">
        <v>490023</v>
      </c>
      <c r="D25" t="s">
        <v>1335</v>
      </c>
      <c r="O25" s="25">
        <v>2035</v>
      </c>
      <c r="P25" s="25" t="s">
        <v>1035</v>
      </c>
    </row>
    <row r="26" spans="1:17">
      <c r="A26" t="s">
        <v>1206</v>
      </c>
      <c r="B26" t="s">
        <v>4842</v>
      </c>
      <c r="C26" s="25">
        <v>490024</v>
      </c>
      <c r="D26" t="s">
        <v>1337</v>
      </c>
      <c r="O26" s="25">
        <v>2036</v>
      </c>
      <c r="P26" s="25" t="s">
        <v>1036</v>
      </c>
    </row>
    <row r="27" spans="1:17">
      <c r="A27" t="s">
        <v>1205</v>
      </c>
      <c r="B27" t="s">
        <v>4843</v>
      </c>
      <c r="C27" s="25">
        <v>490025</v>
      </c>
      <c r="D27" t="s">
        <v>1336</v>
      </c>
      <c r="O27" s="25">
        <v>2037</v>
      </c>
      <c r="P27" s="25" t="s">
        <v>1037</v>
      </c>
    </row>
    <row r="28" spans="1:17">
      <c r="A28" t="s">
        <v>1208</v>
      </c>
      <c r="B28" t="s">
        <v>4844</v>
      </c>
      <c r="C28" s="25">
        <v>490026</v>
      </c>
      <c r="D28" t="s">
        <v>1339</v>
      </c>
      <c r="O28" s="25">
        <v>2038</v>
      </c>
      <c r="P28" s="25" t="s">
        <v>1038</v>
      </c>
    </row>
    <row r="29" spans="1:17">
      <c r="A29" t="s">
        <v>1207</v>
      </c>
      <c r="B29" t="s">
        <v>4845</v>
      </c>
      <c r="C29" s="25">
        <v>490027</v>
      </c>
      <c r="D29" t="s">
        <v>1338</v>
      </c>
      <c r="O29" s="25">
        <v>2039</v>
      </c>
      <c r="P29" s="25" t="s">
        <v>1039</v>
      </c>
    </row>
    <row r="30" spans="1:17">
      <c r="A30" t="s">
        <v>1209</v>
      </c>
      <c r="B30" t="s">
        <v>4846</v>
      </c>
      <c r="C30" s="25">
        <v>490028</v>
      </c>
      <c r="D30" t="s">
        <v>4866</v>
      </c>
      <c r="O30" s="25">
        <v>2040</v>
      </c>
      <c r="P30" s="25" t="s">
        <v>1040</v>
      </c>
    </row>
    <row r="31" spans="1:17">
      <c r="A31" t="s">
        <v>1313</v>
      </c>
      <c r="B31" t="s">
        <v>4847</v>
      </c>
      <c r="C31" s="25">
        <v>490029</v>
      </c>
      <c r="D31" t="s">
        <v>1340</v>
      </c>
      <c r="O31" s="25">
        <v>2041</v>
      </c>
      <c r="P31" s="25" t="s">
        <v>1041</v>
      </c>
    </row>
    <row r="32" spans="1:17">
      <c r="A32" t="s">
        <v>1226</v>
      </c>
      <c r="B32" t="s">
        <v>4848</v>
      </c>
      <c r="C32" s="25">
        <v>490030</v>
      </c>
      <c r="D32" t="s">
        <v>1341</v>
      </c>
      <c r="O32" s="25">
        <v>2042</v>
      </c>
      <c r="P32" s="25" t="s">
        <v>1042</v>
      </c>
    </row>
    <row r="33" spans="1:16">
      <c r="A33" t="s">
        <v>2156</v>
      </c>
      <c r="B33" t="s">
        <v>4849</v>
      </c>
      <c r="C33" s="25">
        <v>490031</v>
      </c>
      <c r="D33" t="s">
        <v>4867</v>
      </c>
      <c r="O33" s="25">
        <v>2043</v>
      </c>
      <c r="P33" s="25" t="s">
        <v>1043</v>
      </c>
    </row>
    <row r="34" spans="1:16">
      <c r="A34" t="s">
        <v>1210</v>
      </c>
      <c r="B34" t="s">
        <v>4850</v>
      </c>
      <c r="C34" s="25">
        <v>490032</v>
      </c>
      <c r="D34" t="s">
        <v>1342</v>
      </c>
      <c r="O34" s="25">
        <v>2044</v>
      </c>
      <c r="P34" s="25" t="s">
        <v>1044</v>
      </c>
    </row>
    <row r="35" spans="1:16">
      <c r="A35" t="s">
        <v>1211</v>
      </c>
      <c r="B35" t="s">
        <v>4851</v>
      </c>
      <c r="C35" s="25">
        <v>490033</v>
      </c>
      <c r="D35" t="s">
        <v>1343</v>
      </c>
      <c r="O35" s="25">
        <v>2045</v>
      </c>
      <c r="P35" s="25" t="s">
        <v>1045</v>
      </c>
    </row>
    <row r="36" spans="1:16">
      <c r="A36" t="s">
        <v>1213</v>
      </c>
      <c r="B36" t="s">
        <v>4852</v>
      </c>
      <c r="C36" s="25">
        <v>490034</v>
      </c>
      <c r="D36" t="s">
        <v>1345</v>
      </c>
      <c r="O36" s="25">
        <v>2046</v>
      </c>
      <c r="P36" s="25" t="s">
        <v>1046</v>
      </c>
    </row>
    <row r="37" spans="1:16">
      <c r="A37" t="s">
        <v>1214</v>
      </c>
      <c r="B37" t="s">
        <v>4853</v>
      </c>
      <c r="C37" s="25">
        <v>490035</v>
      </c>
      <c r="D37" t="s">
        <v>1346</v>
      </c>
      <c r="O37" s="25">
        <v>2047</v>
      </c>
      <c r="P37" s="25" t="s">
        <v>1047</v>
      </c>
    </row>
    <row r="38" spans="1:16">
      <c r="A38" t="s">
        <v>4864</v>
      </c>
      <c r="B38" t="s">
        <v>4854</v>
      </c>
      <c r="C38" s="25">
        <v>490036</v>
      </c>
      <c r="D38" t="s">
        <v>4868</v>
      </c>
      <c r="O38" s="25">
        <v>2048</v>
      </c>
      <c r="P38" s="25" t="s">
        <v>1048</v>
      </c>
    </row>
    <row r="39" spans="1:16">
      <c r="A39" t="s">
        <v>1215</v>
      </c>
      <c r="B39" t="s">
        <v>4855</v>
      </c>
      <c r="C39" s="25">
        <v>490037</v>
      </c>
      <c r="D39" t="s">
        <v>1347</v>
      </c>
      <c r="O39" s="25">
        <v>2049</v>
      </c>
      <c r="P39" s="25" t="s">
        <v>1049</v>
      </c>
    </row>
    <row r="40" spans="1:16">
      <c r="A40" t="s">
        <v>1212</v>
      </c>
      <c r="B40" t="s">
        <v>4856</v>
      </c>
      <c r="C40" s="25">
        <v>490038</v>
      </c>
      <c r="D40" t="s">
        <v>1344</v>
      </c>
      <c r="O40" s="25">
        <v>2050</v>
      </c>
      <c r="P40" s="25" t="s">
        <v>1050</v>
      </c>
    </row>
    <row r="41" spans="1:16">
      <c r="A41" t="s">
        <v>1216</v>
      </c>
      <c r="B41" t="s">
        <v>4857</v>
      </c>
      <c r="C41" s="25">
        <v>490039</v>
      </c>
      <c r="D41" t="s">
        <v>1348</v>
      </c>
      <c r="P41" s="25" t="s">
        <v>1051</v>
      </c>
    </row>
    <row r="42" spans="1:16">
      <c r="A42" t="s">
        <v>1217</v>
      </c>
      <c r="B42" t="s">
        <v>4858</v>
      </c>
      <c r="C42" s="25">
        <v>490040</v>
      </c>
      <c r="D42" t="s">
        <v>1349</v>
      </c>
      <c r="P42" s="25" t="s">
        <v>1052</v>
      </c>
    </row>
    <row r="43" spans="1:16">
      <c r="A43" t="s">
        <v>2862</v>
      </c>
      <c r="B43" t="s">
        <v>4859</v>
      </c>
      <c r="C43" s="25">
        <v>490041</v>
      </c>
      <c r="D43" t="s">
        <v>4869</v>
      </c>
      <c r="P43" s="25" t="s">
        <v>1053</v>
      </c>
    </row>
    <row r="44" spans="1:16">
      <c r="A44" t="s">
        <v>1218</v>
      </c>
      <c r="B44" t="s">
        <v>4860</v>
      </c>
      <c r="C44" s="25">
        <v>490042</v>
      </c>
      <c r="D44" t="s">
        <v>1350</v>
      </c>
      <c r="P44" s="25" t="s">
        <v>1054</v>
      </c>
    </row>
    <row r="45" spans="1:16">
      <c r="A45" t="s">
        <v>1219</v>
      </c>
      <c r="B45" t="s">
        <v>4861</v>
      </c>
      <c r="C45" s="25">
        <v>490043</v>
      </c>
      <c r="D45" t="s">
        <v>4870</v>
      </c>
      <c r="P45" s="25" t="s">
        <v>1055</v>
      </c>
    </row>
    <row r="46" spans="1:16">
      <c r="A46" t="s">
        <v>1220</v>
      </c>
      <c r="B46" t="s">
        <v>4862</v>
      </c>
      <c r="C46" s="25">
        <v>490044</v>
      </c>
      <c r="D46" t="s">
        <v>1351</v>
      </c>
      <c r="P46" s="25" t="s">
        <v>1056</v>
      </c>
    </row>
    <row r="47" spans="1:16">
      <c r="A47" t="s">
        <v>1221</v>
      </c>
      <c r="B47" t="s">
        <v>4863</v>
      </c>
      <c r="C47" s="25">
        <v>490045</v>
      </c>
      <c r="D47" t="s">
        <v>1352</v>
      </c>
      <c r="P47" s="25" t="s">
        <v>1057</v>
      </c>
    </row>
    <row r="48" spans="1:16">
      <c r="B48" s="26"/>
      <c r="P48" s="25" t="s">
        <v>1058</v>
      </c>
    </row>
    <row r="49" spans="1:16">
      <c r="B49" s="26"/>
      <c r="P49" s="25" t="s">
        <v>1059</v>
      </c>
    </row>
    <row r="50" spans="1:16">
      <c r="B50" s="26"/>
      <c r="P50" s="25" t="s">
        <v>1060</v>
      </c>
    </row>
    <row r="51" spans="1:16">
      <c r="B51" s="26"/>
      <c r="P51" s="25" t="s">
        <v>1061</v>
      </c>
    </row>
    <row r="52" spans="1:16">
      <c r="B52" s="26"/>
      <c r="P52" s="25" t="s">
        <v>1062</v>
      </c>
    </row>
    <row r="53" spans="1:16">
      <c r="B53" s="26"/>
      <c r="P53" s="25" t="s">
        <v>1063</v>
      </c>
    </row>
    <row r="54" spans="1:16">
      <c r="B54" s="26"/>
      <c r="P54" s="25" t="s">
        <v>1064</v>
      </c>
    </row>
    <row r="55" spans="1:16">
      <c r="B55" s="26"/>
      <c r="P55" s="25" t="s">
        <v>1065</v>
      </c>
    </row>
    <row r="56" spans="1:16">
      <c r="B56" s="26"/>
      <c r="P56" s="25" t="s">
        <v>1066</v>
      </c>
    </row>
    <row r="57" spans="1:16">
      <c r="B57" s="26"/>
      <c r="P57" s="25" t="s">
        <v>1067</v>
      </c>
    </row>
    <row r="58" spans="1:16">
      <c r="B58" s="26"/>
      <c r="P58" s="25" t="s">
        <v>1068</v>
      </c>
    </row>
    <row r="59" spans="1:16">
      <c r="B59" s="26"/>
      <c r="P59" s="25" t="s">
        <v>1069</v>
      </c>
    </row>
    <row r="60" spans="1:16">
      <c r="A60" s="26"/>
      <c r="B60" s="26"/>
      <c r="C60" s="26"/>
      <c r="D60" s="26"/>
      <c r="P60" s="25" t="s">
        <v>1070</v>
      </c>
    </row>
    <row r="61" spans="1:16">
      <c r="A61" s="26"/>
      <c r="B61" s="26"/>
      <c r="C61" s="26"/>
      <c r="D61" s="26"/>
      <c r="P61" s="25" t="s">
        <v>1071</v>
      </c>
    </row>
    <row r="62" spans="1:16">
      <c r="A62" s="26"/>
      <c r="B62" s="26"/>
      <c r="C62" s="26"/>
      <c r="D62" s="26"/>
      <c r="P62" s="25" t="s">
        <v>1072</v>
      </c>
    </row>
    <row r="63" spans="1:16">
      <c r="A63" s="26"/>
      <c r="B63" s="26"/>
      <c r="C63" s="26"/>
      <c r="D63" s="26"/>
      <c r="P63" s="25" t="s">
        <v>1073</v>
      </c>
    </row>
    <row r="64" spans="1:16">
      <c r="A64" s="26"/>
      <c r="B64" s="26"/>
      <c r="C64" s="26"/>
      <c r="D64" s="26"/>
      <c r="P64" s="25" t="s">
        <v>1074</v>
      </c>
    </row>
    <row r="65" spans="1:16">
      <c r="A65" s="26"/>
      <c r="B65" s="26"/>
      <c r="C65" s="26"/>
      <c r="D65" s="26"/>
      <c r="P65" s="25" t="s">
        <v>1075</v>
      </c>
    </row>
    <row r="66" spans="1:16">
      <c r="A66" s="26"/>
      <c r="B66" s="26"/>
      <c r="C66" s="26"/>
      <c r="D66" s="26"/>
      <c r="P66" s="25" t="s">
        <v>1076</v>
      </c>
    </row>
    <row r="67" spans="1:16">
      <c r="A67" s="26"/>
      <c r="B67" s="26"/>
      <c r="C67" s="26"/>
      <c r="D67" s="26"/>
      <c r="P67" s="25" t="s">
        <v>1077</v>
      </c>
    </row>
    <row r="68" spans="1:16">
      <c r="A68" s="26"/>
      <c r="B68" s="26"/>
      <c r="C68" s="26"/>
      <c r="D68" s="26"/>
      <c r="P68" s="25" t="s">
        <v>1078</v>
      </c>
    </row>
    <row r="69" spans="1:16">
      <c r="A69" s="26"/>
      <c r="B69" s="26"/>
      <c r="C69" s="26"/>
      <c r="D69" s="26"/>
      <c r="P69" s="25" t="s">
        <v>1079</v>
      </c>
    </row>
    <row r="70" spans="1:16">
      <c r="A70" s="26"/>
      <c r="B70" s="26"/>
      <c r="C70" s="26"/>
      <c r="D70" s="26"/>
      <c r="P70" s="25" t="s">
        <v>1080</v>
      </c>
    </row>
    <row r="71" spans="1:16">
      <c r="A71" s="26"/>
      <c r="B71" s="26"/>
      <c r="C71" s="26"/>
      <c r="D71" s="26"/>
      <c r="P71" s="25" t="s">
        <v>1081</v>
      </c>
    </row>
    <row r="72" spans="1:16">
      <c r="A72" s="26"/>
      <c r="B72" s="26"/>
      <c r="C72" s="26"/>
      <c r="D72" s="26"/>
      <c r="P72" s="25" t="s">
        <v>1082</v>
      </c>
    </row>
    <row r="73" spans="1:16">
      <c r="A73" s="26"/>
      <c r="B73" s="26"/>
      <c r="C73" s="26"/>
      <c r="D73" s="26"/>
      <c r="P73" s="25" t="s">
        <v>1083</v>
      </c>
    </row>
    <row r="74" spans="1:16">
      <c r="A74" s="26"/>
      <c r="B74" s="26"/>
      <c r="C74" s="26"/>
      <c r="D74" s="26"/>
      <c r="P74" s="25" t="s">
        <v>1084</v>
      </c>
    </row>
    <row r="75" spans="1:16">
      <c r="A75" s="26"/>
      <c r="B75" s="26"/>
      <c r="C75" s="26"/>
      <c r="D75" s="26"/>
      <c r="P75" s="25" t="s">
        <v>1085</v>
      </c>
    </row>
    <row r="76" spans="1:16">
      <c r="A76" s="26"/>
      <c r="B76" s="26"/>
      <c r="C76" s="26"/>
      <c r="D76" s="26"/>
      <c r="P76" s="25" t="s">
        <v>1086</v>
      </c>
    </row>
    <row r="77" spans="1:16">
      <c r="A77" s="26"/>
      <c r="B77" s="26"/>
      <c r="C77" s="26"/>
      <c r="D77" s="26"/>
      <c r="P77" s="25" t="s">
        <v>1087</v>
      </c>
    </row>
    <row r="78" spans="1:16">
      <c r="A78" s="26"/>
      <c r="B78" s="26"/>
      <c r="C78" s="26"/>
      <c r="D78" s="26"/>
      <c r="P78" s="25" t="s">
        <v>1088</v>
      </c>
    </row>
    <row r="79" spans="1:16">
      <c r="A79" s="26"/>
      <c r="B79" s="26"/>
      <c r="C79" s="26"/>
      <c r="D79" s="26"/>
      <c r="P79" s="25" t="s">
        <v>1089</v>
      </c>
    </row>
    <row r="80" spans="1:16">
      <c r="A80" s="26"/>
      <c r="B80" s="26"/>
      <c r="C80" s="26"/>
      <c r="D80" s="26"/>
      <c r="P80" s="25" t="s">
        <v>1090</v>
      </c>
    </row>
    <row r="81" spans="1:16">
      <c r="A81" s="26"/>
      <c r="B81" s="26"/>
      <c r="C81" s="26"/>
      <c r="D81" s="26"/>
      <c r="P81" s="25" t="s">
        <v>1091</v>
      </c>
    </row>
    <row r="82" spans="1:16">
      <c r="A82" s="26"/>
      <c r="B82" s="26"/>
      <c r="C82" s="26"/>
      <c r="D82" s="26"/>
      <c r="P82" s="25" t="s">
        <v>1092</v>
      </c>
    </row>
    <row r="83" spans="1:16">
      <c r="A83" s="26"/>
      <c r="B83" s="26"/>
      <c r="C83" s="26"/>
      <c r="D83" s="26"/>
      <c r="P83" s="25" t="s">
        <v>1093</v>
      </c>
    </row>
    <row r="84" spans="1:16">
      <c r="A84" s="26"/>
      <c r="B84" s="26"/>
      <c r="C84" s="26"/>
      <c r="D84" s="26"/>
      <c r="P84" s="25" t="s">
        <v>1094</v>
      </c>
    </row>
    <row r="85" spans="1:16">
      <c r="A85" s="26"/>
      <c r="B85" s="26"/>
      <c r="C85" s="26"/>
      <c r="D85" s="26"/>
      <c r="P85" s="25" t="s">
        <v>1095</v>
      </c>
    </row>
    <row r="86" spans="1:16">
      <c r="A86" s="26"/>
      <c r="B86" s="26"/>
      <c r="C86" s="26"/>
      <c r="D86" s="26"/>
      <c r="P86" s="25" t="s">
        <v>1096</v>
      </c>
    </row>
    <row r="87" spans="1:16">
      <c r="A87" s="26"/>
      <c r="B87" s="26"/>
      <c r="C87" s="26"/>
      <c r="D87" s="26"/>
      <c r="P87" s="25" t="s">
        <v>1097</v>
      </c>
    </row>
    <row r="88" spans="1:16">
      <c r="A88" s="26"/>
      <c r="B88" s="26"/>
      <c r="C88" s="26"/>
      <c r="D88" s="26"/>
      <c r="P88" s="25" t="s">
        <v>1098</v>
      </c>
    </row>
    <row r="89" spans="1:16">
      <c r="A89" s="26"/>
      <c r="B89" s="26"/>
      <c r="C89" s="26"/>
      <c r="D89" s="26"/>
      <c r="P89" s="25" t="s">
        <v>1099</v>
      </c>
    </row>
    <row r="90" spans="1:16">
      <c r="A90" s="26"/>
      <c r="B90" s="26"/>
      <c r="C90" s="26"/>
      <c r="D90" s="26"/>
      <c r="P90" s="25" t="s">
        <v>1100</v>
      </c>
    </row>
    <row r="91" spans="1:16">
      <c r="A91" s="26"/>
      <c r="B91" s="26"/>
      <c r="C91" s="26"/>
      <c r="D91" s="26"/>
      <c r="P91" s="25" t="s">
        <v>1101</v>
      </c>
    </row>
    <row r="92" spans="1:16">
      <c r="A92" s="26"/>
      <c r="B92" s="26"/>
      <c r="C92" s="26"/>
      <c r="D92" s="26"/>
      <c r="P92" s="25" t="s">
        <v>1102</v>
      </c>
    </row>
    <row r="93" spans="1:16">
      <c r="A93" s="26"/>
      <c r="B93" s="26"/>
      <c r="C93" s="26"/>
      <c r="D93" s="26"/>
      <c r="P93" s="25" t="s">
        <v>1103</v>
      </c>
    </row>
    <row r="94" spans="1:16">
      <c r="A94" s="26"/>
      <c r="B94" s="26"/>
      <c r="C94" s="26"/>
      <c r="D94" s="26"/>
      <c r="P94" s="25" t="s">
        <v>1104</v>
      </c>
    </row>
    <row r="95" spans="1:16">
      <c r="A95" s="22"/>
      <c r="B95" s="22"/>
      <c r="C95" s="22"/>
      <c r="D95" s="22"/>
      <c r="P95" s="25" t="s">
        <v>1105</v>
      </c>
    </row>
    <row r="96" spans="1:16">
      <c r="A96" s="22"/>
      <c r="B96" s="22"/>
      <c r="C96" s="22"/>
      <c r="D96" s="22"/>
      <c r="P96" s="25" t="s">
        <v>1106</v>
      </c>
    </row>
    <row r="97" spans="1:16">
      <c r="A97" s="22"/>
      <c r="B97" s="22"/>
      <c r="C97" s="22"/>
      <c r="D97" s="22"/>
      <c r="P97" s="25" t="s">
        <v>1107</v>
      </c>
    </row>
    <row r="98" spans="1:16">
      <c r="A98" s="22"/>
      <c r="B98" s="22"/>
      <c r="C98" s="22"/>
      <c r="D98" s="22"/>
      <c r="P98" s="25" t="s">
        <v>1108</v>
      </c>
    </row>
    <row r="99" spans="1:16">
      <c r="A99" s="22"/>
      <c r="B99" s="22"/>
      <c r="C99" s="22"/>
      <c r="D99" s="22"/>
      <c r="P99" s="25" t="s">
        <v>1109</v>
      </c>
    </row>
    <row r="100" spans="1:16">
      <c r="A100" s="22"/>
      <c r="B100" s="22"/>
      <c r="C100" s="22"/>
      <c r="D100" s="22"/>
      <c r="P100" s="25" t="s">
        <v>1110</v>
      </c>
    </row>
    <row r="101" spans="1:16">
      <c r="A101" s="22"/>
      <c r="B101" s="22"/>
      <c r="C101" s="22"/>
      <c r="D101" s="22"/>
      <c r="P101" s="25" t="s">
        <v>1111</v>
      </c>
    </row>
    <row r="102" spans="1:16">
      <c r="A102" s="22"/>
      <c r="B102" s="22"/>
      <c r="C102" s="22"/>
      <c r="D102" s="22"/>
      <c r="P102" s="25" t="s">
        <v>1112</v>
      </c>
    </row>
    <row r="103" spans="1:16">
      <c r="A103" s="22"/>
      <c r="B103" s="22"/>
      <c r="C103" s="22"/>
      <c r="D103" s="22"/>
      <c r="P103" s="25" t="s">
        <v>1113</v>
      </c>
    </row>
    <row r="104" spans="1:16">
      <c r="A104" s="22"/>
      <c r="B104" s="22"/>
      <c r="C104" s="22"/>
      <c r="D104" s="22"/>
      <c r="P104" s="25" t="s">
        <v>1114</v>
      </c>
    </row>
    <row r="105" spans="1:16">
      <c r="A105" s="22"/>
      <c r="B105" s="22"/>
      <c r="C105" s="22"/>
      <c r="D105" s="22"/>
      <c r="P105" s="25" t="s">
        <v>1115</v>
      </c>
    </row>
    <row r="106" spans="1:16">
      <c r="A106" s="22"/>
      <c r="B106" s="22"/>
      <c r="C106" s="22"/>
      <c r="D106" s="22"/>
      <c r="P106" s="25" t="s">
        <v>1116</v>
      </c>
    </row>
    <row r="107" spans="1:16">
      <c r="A107" s="22"/>
      <c r="B107" s="22"/>
      <c r="C107" s="22"/>
      <c r="D107" s="22"/>
      <c r="P107" s="25" t="s">
        <v>1117</v>
      </c>
    </row>
    <row r="108" spans="1:16">
      <c r="A108" s="22"/>
      <c r="B108" s="22"/>
      <c r="C108" s="22"/>
      <c r="D108" s="22"/>
      <c r="P108" s="25" t="s">
        <v>1118</v>
      </c>
    </row>
    <row r="109" spans="1:16">
      <c r="A109" s="22"/>
      <c r="B109" s="22"/>
      <c r="C109" s="22"/>
      <c r="D109" s="22"/>
      <c r="P109" s="25" t="s">
        <v>1119</v>
      </c>
    </row>
    <row r="110" spans="1:16">
      <c r="A110" s="22"/>
      <c r="B110" s="22"/>
      <c r="C110" s="22"/>
      <c r="D110" s="22"/>
      <c r="P110" s="25" t="s">
        <v>1120</v>
      </c>
    </row>
    <row r="111" spans="1:16">
      <c r="A111" s="22"/>
      <c r="B111" s="22"/>
      <c r="C111" s="22"/>
      <c r="D111" s="22"/>
      <c r="P111" s="25" t="s">
        <v>1121</v>
      </c>
    </row>
    <row r="112" spans="1:16">
      <c r="A112" s="22"/>
      <c r="B112" s="22"/>
      <c r="C112" s="22"/>
      <c r="D112" s="22"/>
      <c r="P112" s="25" t="s">
        <v>1122</v>
      </c>
    </row>
    <row r="113" spans="1:16">
      <c r="A113" s="22"/>
      <c r="B113" s="22"/>
      <c r="C113" s="22"/>
      <c r="D113" s="22"/>
      <c r="P113" s="25" t="s">
        <v>1123</v>
      </c>
    </row>
    <row r="114" spans="1:16">
      <c r="A114" s="22"/>
      <c r="B114" s="22"/>
      <c r="C114" s="22"/>
      <c r="D114" s="22"/>
      <c r="P114" s="25" t="s">
        <v>1124</v>
      </c>
    </row>
    <row r="115" spans="1:16">
      <c r="A115" s="22"/>
      <c r="B115" s="22"/>
      <c r="C115" s="22"/>
      <c r="D115" s="22"/>
      <c r="P115" s="25" t="s">
        <v>1125</v>
      </c>
    </row>
    <row r="116" spans="1:16">
      <c r="A116" s="22"/>
      <c r="B116" s="22"/>
      <c r="C116" s="22"/>
      <c r="D116" s="22"/>
      <c r="P116" s="25" t="s">
        <v>1126</v>
      </c>
    </row>
    <row r="117" spans="1:16">
      <c r="A117" s="22"/>
      <c r="B117" s="22"/>
      <c r="C117" s="22"/>
      <c r="D117" s="22"/>
      <c r="P117" s="25" t="s">
        <v>1127</v>
      </c>
    </row>
    <row r="118" spans="1:16">
      <c r="A118" s="22"/>
      <c r="B118" s="22"/>
      <c r="C118" s="22"/>
      <c r="D118" s="22"/>
      <c r="P118" s="25" t="s">
        <v>1128</v>
      </c>
    </row>
    <row r="119" spans="1:16">
      <c r="A119" s="22"/>
      <c r="B119" s="22"/>
      <c r="C119" s="22"/>
      <c r="D119" s="22"/>
      <c r="P119" s="25" t="s">
        <v>1129</v>
      </c>
    </row>
    <row r="120" spans="1:16">
      <c r="A120" s="22"/>
      <c r="B120" s="22"/>
      <c r="C120" s="22"/>
      <c r="D120" s="22"/>
      <c r="P120" s="25" t="s">
        <v>1130</v>
      </c>
    </row>
    <row r="121" spans="1:16">
      <c r="A121" s="22"/>
      <c r="B121" s="22"/>
      <c r="C121" s="22"/>
      <c r="D121" s="22"/>
      <c r="P121" s="25" t="s">
        <v>1131</v>
      </c>
    </row>
    <row r="122" spans="1:16">
      <c r="A122" s="22"/>
      <c r="B122" s="22"/>
      <c r="C122" s="22"/>
      <c r="D122" s="22"/>
      <c r="P122" s="25" t="s">
        <v>1132</v>
      </c>
    </row>
    <row r="123" spans="1:16">
      <c r="A123" s="22"/>
      <c r="B123" s="22"/>
      <c r="C123" s="22"/>
      <c r="D123" s="22"/>
      <c r="P123" s="25" t="s">
        <v>1133</v>
      </c>
    </row>
    <row r="124" spans="1:16">
      <c r="A124" s="22"/>
      <c r="B124" s="22"/>
      <c r="C124" s="22"/>
      <c r="D124" s="22"/>
      <c r="P124" s="25" t="s">
        <v>1134</v>
      </c>
    </row>
    <row r="125" spans="1:16">
      <c r="A125" s="22"/>
      <c r="B125" s="22"/>
      <c r="C125" s="22"/>
      <c r="D125" s="22"/>
      <c r="P125" s="25" t="s">
        <v>1135</v>
      </c>
    </row>
    <row r="126" spans="1:16">
      <c r="A126" s="22"/>
      <c r="B126" s="22"/>
      <c r="C126" s="22"/>
      <c r="D126" s="22"/>
      <c r="P126" s="25" t="s">
        <v>1136</v>
      </c>
    </row>
    <row r="127" spans="1:16">
      <c r="A127" s="22"/>
      <c r="B127" s="22"/>
      <c r="C127" s="22"/>
      <c r="D127" s="22"/>
      <c r="P127" s="25" t="s">
        <v>1137</v>
      </c>
    </row>
    <row r="128" spans="1:16">
      <c r="A128" s="22"/>
      <c r="B128" s="22"/>
      <c r="C128" s="22"/>
      <c r="D128" s="22"/>
      <c r="P128" s="25" t="s">
        <v>1138</v>
      </c>
    </row>
    <row r="129" spans="1:16">
      <c r="A129" s="22"/>
      <c r="B129" s="22"/>
      <c r="C129" s="22"/>
      <c r="D129" s="22"/>
      <c r="P129" s="25" t="s">
        <v>1139</v>
      </c>
    </row>
    <row r="130" spans="1:16">
      <c r="A130" s="22"/>
      <c r="B130" s="22"/>
      <c r="C130" s="22"/>
      <c r="D130" s="22"/>
      <c r="P130" s="25" t="s">
        <v>1140</v>
      </c>
    </row>
    <row r="131" spans="1:16">
      <c r="A131" s="22"/>
      <c r="B131" s="22"/>
      <c r="C131" s="22"/>
      <c r="D131" s="22"/>
      <c r="P131" s="25" t="s">
        <v>1141</v>
      </c>
    </row>
    <row r="132" spans="1:16">
      <c r="A132" s="22"/>
      <c r="B132" s="22"/>
      <c r="C132" s="22"/>
      <c r="D132" s="22"/>
      <c r="P132" s="25" t="s">
        <v>1142</v>
      </c>
    </row>
    <row r="133" spans="1:16">
      <c r="A133" s="22"/>
      <c r="B133" s="22"/>
      <c r="C133" s="22"/>
      <c r="D133" s="22"/>
      <c r="P133" s="25" t="s">
        <v>1143</v>
      </c>
    </row>
    <row r="134" spans="1:16">
      <c r="A134" s="22"/>
      <c r="B134" s="22"/>
      <c r="C134" s="22"/>
      <c r="D134" s="22"/>
      <c r="P134" s="25" t="s">
        <v>1144</v>
      </c>
    </row>
    <row r="135" spans="1:16">
      <c r="A135" s="22"/>
      <c r="B135" s="22"/>
      <c r="C135" s="22"/>
      <c r="D135" s="22"/>
      <c r="P135" s="25" t="s">
        <v>1145</v>
      </c>
    </row>
    <row r="136" spans="1:16">
      <c r="A136" s="22"/>
      <c r="B136" s="22"/>
      <c r="C136" s="22"/>
      <c r="D136" s="22"/>
      <c r="P136" s="25" t="s">
        <v>1146</v>
      </c>
    </row>
    <row r="137" spans="1:16">
      <c r="A137" s="22"/>
      <c r="B137" s="22"/>
      <c r="C137" s="22"/>
      <c r="D137" s="22"/>
      <c r="P137" s="25" t="s">
        <v>1147</v>
      </c>
    </row>
    <row r="138" spans="1:16">
      <c r="A138" s="22"/>
      <c r="B138" s="22"/>
      <c r="C138" s="22"/>
      <c r="D138" s="22"/>
      <c r="P138" s="25" t="s">
        <v>1148</v>
      </c>
    </row>
    <row r="139" spans="1:16">
      <c r="A139" s="22"/>
      <c r="B139" s="22"/>
      <c r="C139" s="22"/>
      <c r="D139" s="22"/>
      <c r="P139" s="25" t="s">
        <v>1149</v>
      </c>
    </row>
    <row r="140" spans="1:16">
      <c r="A140" s="22"/>
      <c r="B140" s="22"/>
      <c r="C140" s="22"/>
      <c r="D140" s="22"/>
      <c r="P140" s="25" t="s">
        <v>1150</v>
      </c>
    </row>
    <row r="141" spans="1:16">
      <c r="A141" s="22"/>
      <c r="B141" s="22"/>
      <c r="C141" s="22"/>
      <c r="D141" s="22"/>
      <c r="P141" s="25" t="s">
        <v>1151</v>
      </c>
    </row>
    <row r="142" spans="1:16">
      <c r="A142" s="22"/>
      <c r="B142" s="22"/>
      <c r="C142" s="22"/>
      <c r="D142" s="22"/>
      <c r="P142" s="25" t="s">
        <v>1152</v>
      </c>
    </row>
    <row r="143" spans="1:16">
      <c r="A143" s="22"/>
      <c r="B143" s="22"/>
      <c r="C143" s="22"/>
      <c r="D143" s="22"/>
      <c r="P143" s="25" t="s">
        <v>1153</v>
      </c>
    </row>
    <row r="144" spans="1:16">
      <c r="A144" s="22"/>
      <c r="B144" s="22"/>
      <c r="C144" s="22"/>
      <c r="D144" s="22"/>
      <c r="P144" s="25" t="s">
        <v>1154</v>
      </c>
    </row>
    <row r="145" spans="1:16">
      <c r="A145" s="22"/>
      <c r="B145" s="22"/>
      <c r="C145" s="22"/>
      <c r="D145" s="22"/>
      <c r="P145" s="25" t="s">
        <v>1155</v>
      </c>
    </row>
    <row r="146" spans="1:16">
      <c r="A146" s="22"/>
      <c r="B146" s="22"/>
      <c r="C146" s="22"/>
      <c r="D146" s="22"/>
      <c r="P146" s="25" t="s">
        <v>1156</v>
      </c>
    </row>
    <row r="147" spans="1:16">
      <c r="A147" s="22"/>
      <c r="B147" s="22"/>
      <c r="C147" s="22"/>
      <c r="D147" s="22"/>
      <c r="P147" s="25" t="s">
        <v>1157</v>
      </c>
    </row>
    <row r="148" spans="1:16">
      <c r="A148" s="22"/>
      <c r="B148" s="22"/>
      <c r="C148" s="22"/>
      <c r="D148" s="22"/>
      <c r="P148" s="25" t="s">
        <v>1158</v>
      </c>
    </row>
    <row r="149" spans="1:16">
      <c r="A149" s="22"/>
      <c r="B149" s="22"/>
      <c r="C149" s="22"/>
      <c r="D149" s="22"/>
      <c r="P149" s="25" t="s">
        <v>1159</v>
      </c>
    </row>
    <row r="150" spans="1:16">
      <c r="A150" s="22"/>
      <c r="B150" s="22"/>
      <c r="C150" s="22"/>
      <c r="D150" s="22"/>
      <c r="P150" s="25" t="s">
        <v>1160</v>
      </c>
    </row>
    <row r="151" spans="1:16">
      <c r="A151" s="22"/>
      <c r="B151" s="22"/>
      <c r="C151" s="22"/>
      <c r="D151" s="22"/>
      <c r="P151" s="25" t="s">
        <v>1161</v>
      </c>
    </row>
    <row r="152" spans="1:16">
      <c r="A152" s="22"/>
      <c r="B152" s="22"/>
      <c r="C152" s="22"/>
      <c r="D152" s="22"/>
      <c r="P152" s="25" t="s">
        <v>1162</v>
      </c>
    </row>
    <row r="153" spans="1:16">
      <c r="A153" s="22"/>
      <c r="B153" s="22"/>
      <c r="C153" s="22"/>
      <c r="D153" s="22"/>
      <c r="P153" s="25" t="s">
        <v>1163</v>
      </c>
    </row>
    <row r="154" spans="1:16">
      <c r="A154" s="22"/>
      <c r="B154" s="22"/>
      <c r="C154" s="22"/>
      <c r="D154" s="22"/>
    </row>
    <row r="155" spans="1:16">
      <c r="A155" s="22"/>
      <c r="B155" s="22"/>
      <c r="C155" s="22"/>
      <c r="D155" s="22"/>
    </row>
    <row r="156" spans="1:16">
      <c r="A156" s="22"/>
      <c r="B156" s="22"/>
      <c r="C156" s="22"/>
      <c r="D156" s="22"/>
    </row>
    <row r="157" spans="1:16">
      <c r="A157" s="22"/>
      <c r="B157" s="22"/>
      <c r="C157" s="22"/>
      <c r="D157" s="22"/>
    </row>
    <row r="158" spans="1:16">
      <c r="A158" s="22"/>
      <c r="B158" s="22"/>
      <c r="C158" s="22"/>
      <c r="D158" s="22"/>
    </row>
    <row r="159" spans="1:16">
      <c r="A159" s="22"/>
      <c r="B159" s="22"/>
      <c r="C159" s="22"/>
      <c r="D159" s="22"/>
    </row>
    <row r="160" spans="1:16">
      <c r="A160" s="22"/>
      <c r="B160" s="22"/>
      <c r="C160" s="22"/>
      <c r="D160" s="22"/>
    </row>
    <row r="161" spans="1:4">
      <c r="A161" s="22"/>
      <c r="B161" s="22"/>
      <c r="C161" s="22"/>
      <c r="D161" s="22"/>
    </row>
    <row r="162" spans="1:4">
      <c r="A162" s="22"/>
      <c r="B162" s="22"/>
      <c r="C162" s="22"/>
      <c r="D162" s="22"/>
    </row>
    <row r="163" spans="1:4">
      <c r="A163" s="22"/>
      <c r="B163" s="22"/>
      <c r="C163" s="22"/>
      <c r="D163" s="22"/>
    </row>
    <row r="164" spans="1:4">
      <c r="A164" s="22"/>
      <c r="B164" s="22"/>
      <c r="C164" s="22"/>
      <c r="D164" s="22"/>
    </row>
    <row r="165" spans="1:4">
      <c r="A165" s="22"/>
      <c r="B165" s="22"/>
      <c r="C165" s="22"/>
      <c r="D165" s="22"/>
    </row>
    <row r="166" spans="1:4">
      <c r="A166" s="22"/>
      <c r="B166" s="22"/>
      <c r="C166" s="22"/>
      <c r="D166" s="22"/>
    </row>
    <row r="167" spans="1:4">
      <c r="A167" s="22"/>
      <c r="B167" s="22"/>
      <c r="C167" s="22"/>
      <c r="D167" s="22"/>
    </row>
    <row r="168" spans="1:4">
      <c r="A168" s="22"/>
      <c r="B168" s="22"/>
      <c r="C168" s="22"/>
      <c r="D168" s="22"/>
    </row>
    <row r="169" spans="1:4">
      <c r="A169" s="22"/>
      <c r="B169" s="22"/>
      <c r="C169" s="22"/>
      <c r="D169" s="22"/>
    </row>
    <row r="170" spans="1:4">
      <c r="A170" s="22"/>
      <c r="B170" s="22"/>
      <c r="C170" s="22"/>
      <c r="D170" s="22"/>
    </row>
    <row r="171" spans="1:4">
      <c r="A171" s="22"/>
      <c r="B171" s="22"/>
      <c r="C171" s="22"/>
      <c r="D171" s="22"/>
    </row>
    <row r="172" spans="1:4">
      <c r="A172" s="22"/>
      <c r="B172" s="22"/>
      <c r="C172" s="22"/>
      <c r="D172" s="22"/>
    </row>
    <row r="173" spans="1:4">
      <c r="A173" s="22"/>
      <c r="B173" s="22"/>
      <c r="C173" s="22"/>
      <c r="D173" s="22"/>
    </row>
    <row r="174" spans="1:4">
      <c r="A174" s="22"/>
      <c r="B174" s="22"/>
      <c r="C174" s="22"/>
      <c r="D174" s="22"/>
    </row>
    <row r="175" spans="1:4">
      <c r="A175" s="22"/>
      <c r="B175" s="22"/>
      <c r="C175" s="22"/>
      <c r="D175" s="22"/>
    </row>
    <row r="176" spans="1:4">
      <c r="A176" s="22"/>
      <c r="B176" s="22"/>
      <c r="C176" s="22"/>
      <c r="D176" s="22"/>
    </row>
    <row r="177" spans="1:4">
      <c r="A177" s="22"/>
      <c r="B177" s="22"/>
      <c r="C177" s="22"/>
      <c r="D177" s="22"/>
    </row>
    <row r="178" spans="1:4">
      <c r="A178" s="22"/>
      <c r="B178" s="22"/>
      <c r="C178" s="22"/>
      <c r="D178" s="22"/>
    </row>
    <row r="179" spans="1:4">
      <c r="A179" s="22"/>
      <c r="B179" s="22"/>
      <c r="C179" s="22"/>
      <c r="D179" s="22"/>
    </row>
    <row r="180" spans="1:4">
      <c r="A180" s="22"/>
      <c r="B180" s="22"/>
      <c r="C180" s="22"/>
      <c r="D180" s="22"/>
    </row>
    <row r="181" spans="1:4">
      <c r="A181" s="22"/>
      <c r="B181" s="22"/>
      <c r="C181" s="22"/>
      <c r="D181" s="22"/>
    </row>
    <row r="182" spans="1:4">
      <c r="A182" s="22"/>
      <c r="B182" s="22"/>
      <c r="C182" s="22"/>
      <c r="D182" s="22"/>
    </row>
    <row r="183" spans="1:4">
      <c r="A183" s="22"/>
      <c r="B183" s="22"/>
      <c r="C183" s="22"/>
      <c r="D183" s="22"/>
    </row>
    <row r="184" spans="1:4">
      <c r="A184" s="22"/>
      <c r="B184" s="22"/>
      <c r="C184" s="22"/>
      <c r="D184" s="22"/>
    </row>
    <row r="185" spans="1:4">
      <c r="A185" s="22"/>
      <c r="B185" s="22"/>
      <c r="C185" s="22"/>
      <c r="D185" s="22"/>
    </row>
    <row r="186" spans="1:4">
      <c r="A186" s="22"/>
      <c r="B186" s="22"/>
      <c r="C186" s="22"/>
      <c r="D186" s="22"/>
    </row>
    <row r="187" spans="1:4">
      <c r="A187" s="22"/>
      <c r="B187" s="22"/>
      <c r="C187" s="22"/>
      <c r="D187" s="22"/>
    </row>
    <row r="188" spans="1:4">
      <c r="A188" s="22"/>
      <c r="B188" s="22"/>
      <c r="C188" s="22"/>
      <c r="D188" s="22"/>
    </row>
    <row r="189" spans="1:4">
      <c r="A189" s="22"/>
      <c r="B189" s="22"/>
      <c r="C189" s="22"/>
      <c r="D189" s="22"/>
    </row>
    <row r="190" spans="1:4">
      <c r="A190" s="22"/>
      <c r="B190" s="22"/>
      <c r="C190" s="22"/>
      <c r="D190" s="22"/>
    </row>
    <row r="191" spans="1:4">
      <c r="A191" s="22"/>
      <c r="B191" s="22"/>
      <c r="C191" s="22"/>
      <c r="D191" s="22"/>
    </row>
    <row r="192" spans="1:4">
      <c r="A192" s="22"/>
      <c r="B192" s="22"/>
      <c r="C192" s="22"/>
      <c r="D192" s="22"/>
    </row>
    <row r="193" spans="1:4">
      <c r="A193" s="22"/>
      <c r="B193" s="22"/>
      <c r="C193" s="22"/>
      <c r="D193" s="22"/>
    </row>
    <row r="194" spans="1:4">
      <c r="A194" s="22"/>
      <c r="B194" s="22"/>
      <c r="C194" s="22"/>
      <c r="D194" s="22"/>
    </row>
    <row r="195" spans="1:4">
      <c r="A195" s="22"/>
      <c r="B195" s="22"/>
      <c r="C195" s="22"/>
      <c r="D195" s="22"/>
    </row>
    <row r="196" spans="1:4">
      <c r="A196" s="22"/>
      <c r="B196" s="22"/>
      <c r="C196" s="22"/>
      <c r="D196" s="22"/>
    </row>
    <row r="197" spans="1:4">
      <c r="A197" s="22"/>
      <c r="B197" s="22"/>
      <c r="C197" s="22"/>
      <c r="D197" s="22"/>
    </row>
    <row r="198" spans="1:4">
      <c r="A198" s="22"/>
      <c r="B198" s="22"/>
      <c r="C198" s="22"/>
      <c r="D198" s="22"/>
    </row>
    <row r="199" spans="1:4">
      <c r="A199" s="22"/>
      <c r="B199" s="22"/>
      <c r="C199" s="22"/>
      <c r="D199" s="22"/>
    </row>
    <row r="200" spans="1:4">
      <c r="A200" s="22"/>
      <c r="B200" s="22"/>
      <c r="C200" s="22"/>
      <c r="D200" s="22"/>
    </row>
    <row r="201" spans="1:4">
      <c r="A201" s="22"/>
      <c r="B201" s="22"/>
      <c r="C201" s="22"/>
      <c r="D201" s="22"/>
    </row>
    <row r="202" spans="1:4">
      <c r="A202" s="22"/>
      <c r="B202" s="22"/>
      <c r="C202" s="22"/>
      <c r="D202" s="22"/>
    </row>
    <row r="203" spans="1:4">
      <c r="A203" s="22"/>
      <c r="B203" s="22"/>
      <c r="C203" s="22"/>
      <c r="D203" s="22"/>
    </row>
    <row r="204" spans="1:4">
      <c r="A204" s="22"/>
      <c r="B204" s="22"/>
      <c r="C204" s="22"/>
      <c r="D204" s="22"/>
    </row>
    <row r="205" spans="1:4">
      <c r="A205" s="22"/>
      <c r="B205" s="22"/>
      <c r="C205" s="22"/>
      <c r="D205" s="22"/>
    </row>
    <row r="206" spans="1:4">
      <c r="A206" s="22"/>
      <c r="B206" s="22"/>
      <c r="C206" s="22"/>
      <c r="D206" s="22"/>
    </row>
    <row r="207" spans="1:4">
      <c r="A207" s="22"/>
      <c r="B207" s="22"/>
      <c r="C207" s="22"/>
      <c r="D207" s="22"/>
    </row>
    <row r="208" spans="1:4">
      <c r="A208" s="22"/>
      <c r="B208" s="22"/>
      <c r="C208" s="22"/>
      <c r="D208" s="22"/>
    </row>
    <row r="209" spans="1:4">
      <c r="A209" s="22"/>
      <c r="B209" s="22"/>
      <c r="C209" s="22"/>
      <c r="D209" s="22"/>
    </row>
    <row r="210" spans="1:4">
      <c r="A210" s="22"/>
      <c r="B210" s="22"/>
      <c r="C210" s="22"/>
      <c r="D210" s="22"/>
    </row>
    <row r="211" spans="1:4">
      <c r="A211" s="22"/>
      <c r="B211" s="22"/>
      <c r="C211" s="22"/>
      <c r="D211" s="22"/>
    </row>
    <row r="212" spans="1:4">
      <c r="A212" s="22"/>
      <c r="B212" s="22"/>
      <c r="C212" s="22"/>
      <c r="D212" s="22"/>
    </row>
    <row r="213" spans="1:4">
      <c r="A213" s="22"/>
      <c r="B213" s="22"/>
      <c r="C213" s="22"/>
      <c r="D213" s="22"/>
    </row>
    <row r="214" spans="1:4">
      <c r="A214" s="22"/>
      <c r="B214" s="22"/>
      <c r="C214" s="22"/>
      <c r="D214" s="22"/>
    </row>
    <row r="215" spans="1:4">
      <c r="A215" s="22"/>
      <c r="B215" s="22"/>
      <c r="C215" s="22"/>
      <c r="D215" s="22"/>
    </row>
    <row r="216" spans="1:4">
      <c r="A216" s="22"/>
      <c r="B216" s="22"/>
      <c r="C216" s="22"/>
      <c r="D216" s="22"/>
    </row>
    <row r="217" spans="1:4">
      <c r="A217" s="22"/>
      <c r="B217" s="22"/>
      <c r="C217" s="22"/>
      <c r="D217" s="22"/>
    </row>
    <row r="218" spans="1:4">
      <c r="A218" s="22"/>
      <c r="B218" s="22"/>
      <c r="C218" s="22"/>
      <c r="D218" s="22"/>
    </row>
    <row r="219" spans="1:4">
      <c r="A219" s="22"/>
      <c r="B219" s="22"/>
      <c r="C219" s="22"/>
      <c r="D219" s="22"/>
    </row>
    <row r="220" spans="1:4">
      <c r="A220" s="22"/>
      <c r="B220" s="22"/>
      <c r="C220" s="22"/>
      <c r="D220" s="22"/>
    </row>
    <row r="221" spans="1:4">
      <c r="A221" s="22"/>
      <c r="B221" s="22"/>
      <c r="C221" s="22"/>
      <c r="D221" s="22"/>
    </row>
    <row r="222" spans="1:4">
      <c r="A222" s="22"/>
      <c r="B222" s="22"/>
      <c r="C222" s="22"/>
      <c r="D222" s="22"/>
    </row>
    <row r="223" spans="1:4">
      <c r="A223" s="22"/>
      <c r="B223" s="22"/>
      <c r="C223" s="22"/>
      <c r="D223" s="22"/>
    </row>
    <row r="224" spans="1:4">
      <c r="A224" s="22"/>
      <c r="B224" s="22"/>
      <c r="C224" s="22"/>
      <c r="D224" s="22"/>
    </row>
    <row r="225" spans="1:4">
      <c r="A225" s="22"/>
      <c r="B225" s="22"/>
      <c r="C225" s="22"/>
      <c r="D225" s="22"/>
    </row>
    <row r="226" spans="1:4">
      <c r="A226" s="22"/>
      <c r="B226" s="22"/>
      <c r="C226" s="22"/>
      <c r="D226" s="22"/>
    </row>
    <row r="227" spans="1:4">
      <c r="A227" s="22"/>
      <c r="B227" s="22"/>
      <c r="C227" s="22"/>
      <c r="D227" s="22"/>
    </row>
    <row r="228" spans="1:4">
      <c r="A228" s="22"/>
      <c r="B228" s="22"/>
      <c r="C228" s="22"/>
      <c r="D228" s="22"/>
    </row>
    <row r="229" spans="1:4">
      <c r="A229" s="22"/>
      <c r="B229" s="22"/>
      <c r="C229" s="22"/>
      <c r="D229" s="22"/>
    </row>
    <row r="230" spans="1:4">
      <c r="A230" s="22"/>
      <c r="B230" s="22"/>
      <c r="C230" s="22"/>
      <c r="D230" s="22"/>
    </row>
    <row r="231" spans="1:4">
      <c r="A231" s="22"/>
      <c r="B231" s="22"/>
      <c r="C231" s="22"/>
      <c r="D231" s="22"/>
    </row>
    <row r="232" spans="1:4">
      <c r="A232" s="22"/>
      <c r="B232" s="22"/>
      <c r="C232" s="22"/>
      <c r="D232" s="22"/>
    </row>
    <row r="233" spans="1:4">
      <c r="A233" s="22"/>
      <c r="B233" s="22"/>
      <c r="C233" s="22"/>
      <c r="D233" s="22"/>
    </row>
    <row r="234" spans="1:4">
      <c r="A234" s="22"/>
      <c r="B234" s="22"/>
      <c r="C234" s="22"/>
      <c r="D234" s="22"/>
    </row>
    <row r="235" spans="1:4">
      <c r="A235" s="22"/>
      <c r="B235" s="22"/>
      <c r="C235" s="22"/>
      <c r="D235" s="22"/>
    </row>
    <row r="236" spans="1:4">
      <c r="A236" s="22"/>
      <c r="B236" s="22"/>
      <c r="C236" s="22"/>
      <c r="D236" s="22"/>
    </row>
    <row r="237" spans="1:4">
      <c r="A237" s="22"/>
      <c r="B237" s="22"/>
      <c r="C237" s="22"/>
      <c r="D237" s="22"/>
    </row>
    <row r="238" spans="1:4">
      <c r="A238" s="22"/>
      <c r="B238" s="22"/>
      <c r="C238" s="22"/>
      <c r="D238" s="22"/>
    </row>
    <row r="239" spans="1:4">
      <c r="A239" s="22"/>
      <c r="B239" s="22"/>
      <c r="C239" s="22"/>
      <c r="D239" s="22"/>
    </row>
    <row r="240" spans="1:4">
      <c r="A240" s="22"/>
      <c r="B240" s="22"/>
      <c r="C240" s="22"/>
      <c r="D240" s="22"/>
    </row>
    <row r="241" spans="1:4">
      <c r="A241" s="22"/>
      <c r="B241" s="22"/>
      <c r="C241" s="22"/>
      <c r="D241" s="22"/>
    </row>
    <row r="242" spans="1:4">
      <c r="A242" s="22"/>
      <c r="B242" s="22"/>
      <c r="C242" s="22"/>
      <c r="D242" s="22"/>
    </row>
    <row r="243" spans="1:4">
      <c r="A243" s="22"/>
      <c r="B243" s="22"/>
      <c r="C243" s="22"/>
      <c r="D243" s="22"/>
    </row>
    <row r="244" spans="1:4">
      <c r="A244" s="22"/>
      <c r="B244" s="22"/>
      <c r="C244" s="22"/>
      <c r="D244" s="22"/>
    </row>
    <row r="245" spans="1:4">
      <c r="A245" s="22"/>
      <c r="B245" s="22"/>
      <c r="C245" s="22"/>
      <c r="D245" s="22"/>
    </row>
    <row r="246" spans="1:4">
      <c r="A246" s="22"/>
      <c r="B246" s="22"/>
      <c r="C246" s="22"/>
      <c r="D246" s="22"/>
    </row>
    <row r="247" spans="1:4">
      <c r="A247" s="22"/>
      <c r="B247" s="22"/>
      <c r="C247" s="22"/>
      <c r="D247" s="22"/>
    </row>
    <row r="248" spans="1:4">
      <c r="A248" s="22"/>
      <c r="B248" s="22"/>
      <c r="C248" s="22"/>
      <c r="D248" s="22"/>
    </row>
    <row r="249" spans="1:4">
      <c r="A249" s="22"/>
      <c r="B249" s="22"/>
      <c r="C249" s="22"/>
      <c r="D249" s="22"/>
    </row>
    <row r="250" spans="1:4">
      <c r="A250" s="22"/>
      <c r="B250" s="22"/>
      <c r="C250" s="22"/>
      <c r="D250" s="22"/>
    </row>
    <row r="251" spans="1:4">
      <c r="A251" s="22"/>
      <c r="B251" s="22"/>
      <c r="C251" s="22"/>
      <c r="D251" s="22"/>
    </row>
    <row r="252" spans="1:4">
      <c r="A252" s="22"/>
      <c r="B252" s="22"/>
      <c r="C252" s="22"/>
      <c r="D252" s="22"/>
    </row>
    <row r="253" spans="1:4">
      <c r="A253" s="22"/>
      <c r="B253" s="22"/>
      <c r="C253" s="22"/>
      <c r="D253" s="22"/>
    </row>
    <row r="254" spans="1:4">
      <c r="A254" s="22"/>
      <c r="B254" s="22"/>
      <c r="C254" s="22"/>
      <c r="D254" s="22"/>
    </row>
    <row r="255" spans="1:4">
      <c r="A255" s="22"/>
      <c r="B255" s="22"/>
      <c r="C255" s="22"/>
      <c r="D255" s="22"/>
    </row>
    <row r="256" spans="1:4">
      <c r="A256" s="22"/>
      <c r="B256" s="22"/>
      <c r="C256" s="22"/>
      <c r="D256" s="22"/>
    </row>
    <row r="257" spans="1:4">
      <c r="A257" s="22"/>
      <c r="B257" s="22"/>
      <c r="C257" s="22"/>
      <c r="D257" s="22"/>
    </row>
    <row r="258" spans="1:4">
      <c r="A258" s="22"/>
      <c r="B258" s="22"/>
      <c r="C258" s="22"/>
      <c r="D258" s="22"/>
    </row>
    <row r="259" spans="1:4">
      <c r="A259" s="22"/>
      <c r="B259" s="22"/>
      <c r="C259" s="22"/>
      <c r="D259" s="22"/>
    </row>
    <row r="260" spans="1:4">
      <c r="A260" s="22"/>
      <c r="B260" s="22"/>
      <c r="C260" s="22"/>
      <c r="D260" s="22"/>
    </row>
    <row r="261" spans="1:4">
      <c r="A261" s="22"/>
      <c r="B261" s="22"/>
      <c r="C261" s="22"/>
      <c r="D261" s="22"/>
    </row>
    <row r="262" spans="1:4">
      <c r="A262" s="22"/>
      <c r="B262" s="22"/>
      <c r="C262" s="22"/>
      <c r="D262" s="22"/>
    </row>
    <row r="263" spans="1:4">
      <c r="A263" s="22"/>
      <c r="B263" s="22"/>
      <c r="C263" s="22"/>
      <c r="D263" s="22"/>
    </row>
    <row r="264" spans="1:4">
      <c r="A264" s="22"/>
      <c r="B264" s="22"/>
      <c r="C264" s="22"/>
      <c r="D264" s="22"/>
    </row>
    <row r="265" spans="1:4">
      <c r="A265" s="22"/>
      <c r="B265" s="22"/>
      <c r="C265" s="22"/>
      <c r="D265" s="22"/>
    </row>
    <row r="266" spans="1:4">
      <c r="A266" s="22"/>
      <c r="B266" s="22"/>
      <c r="C266" s="22"/>
      <c r="D266" s="22"/>
    </row>
    <row r="267" spans="1:4">
      <c r="A267" s="22"/>
      <c r="B267" s="22"/>
      <c r="C267" s="22"/>
      <c r="D267" s="22"/>
    </row>
    <row r="268" spans="1:4">
      <c r="A268" s="22"/>
      <c r="B268" s="22"/>
      <c r="C268" s="22"/>
      <c r="D268" s="22"/>
    </row>
    <row r="269" spans="1:4">
      <c r="A269" s="22"/>
      <c r="B269" s="22"/>
      <c r="C269" s="22"/>
      <c r="D269" s="22"/>
    </row>
    <row r="270" spans="1:4">
      <c r="A270" s="22"/>
      <c r="B270" s="22"/>
      <c r="C270" s="22"/>
      <c r="D270" s="22"/>
    </row>
    <row r="271" spans="1:4">
      <c r="A271" s="22"/>
      <c r="B271" s="22"/>
      <c r="C271" s="22"/>
      <c r="D271" s="22"/>
    </row>
    <row r="272" spans="1:4">
      <c r="A272" s="22"/>
      <c r="B272" s="22"/>
      <c r="C272" s="22"/>
      <c r="D272" s="22"/>
    </row>
    <row r="273" spans="1:4">
      <c r="A273" s="22"/>
      <c r="B273" s="22"/>
      <c r="C273" s="22"/>
      <c r="D273" s="22"/>
    </row>
    <row r="274" spans="1:4">
      <c r="A274" s="22"/>
      <c r="B274" s="22"/>
      <c r="C274" s="22"/>
      <c r="D274" s="22"/>
    </row>
    <row r="275" spans="1:4">
      <c r="A275" s="22"/>
      <c r="B275" s="22"/>
      <c r="C275" s="22"/>
      <c r="D275" s="22"/>
    </row>
    <row r="276" spans="1:4">
      <c r="A276" s="22"/>
      <c r="B276" s="22"/>
      <c r="C276" s="22"/>
      <c r="D276" s="22"/>
    </row>
    <row r="277" spans="1:4">
      <c r="A277" s="22"/>
      <c r="B277" s="22"/>
      <c r="C277" s="22"/>
      <c r="D277" s="22"/>
    </row>
    <row r="278" spans="1:4">
      <c r="A278" s="22"/>
      <c r="B278" s="22"/>
      <c r="C278" s="22"/>
      <c r="D278" s="22"/>
    </row>
    <row r="279" spans="1:4">
      <c r="A279" s="22"/>
      <c r="B279" s="22"/>
      <c r="C279" s="22"/>
      <c r="D279" s="22"/>
    </row>
    <row r="280" spans="1:4">
      <c r="A280" s="22"/>
      <c r="B280" s="22"/>
      <c r="C280" s="22"/>
      <c r="D280" s="22"/>
    </row>
    <row r="281" spans="1:4">
      <c r="A281" s="22"/>
      <c r="B281" s="22"/>
      <c r="C281" s="22"/>
      <c r="D281" s="22"/>
    </row>
    <row r="282" spans="1:4">
      <c r="A282" s="22"/>
      <c r="B282" s="22"/>
      <c r="C282" s="22"/>
      <c r="D282" s="22"/>
    </row>
    <row r="283" spans="1:4">
      <c r="A283" s="22"/>
      <c r="B283" s="22"/>
      <c r="C283" s="22"/>
      <c r="D283" s="22"/>
    </row>
    <row r="284" spans="1:4">
      <c r="A284" s="22"/>
      <c r="B284" s="22"/>
      <c r="C284" s="22"/>
      <c r="D284" s="22"/>
    </row>
    <row r="285" spans="1:4">
      <c r="A285" s="22"/>
      <c r="B285" s="22"/>
      <c r="C285" s="22"/>
      <c r="D285" s="22"/>
    </row>
    <row r="286" spans="1:4">
      <c r="A286" s="22"/>
      <c r="B286" s="22"/>
      <c r="C286" s="22"/>
      <c r="D286" s="22"/>
    </row>
    <row r="287" spans="1:4">
      <c r="A287" s="22"/>
      <c r="B287" s="22"/>
      <c r="C287" s="22"/>
      <c r="D287" s="22"/>
    </row>
    <row r="288" spans="1:4">
      <c r="A288" s="22"/>
      <c r="B288" s="22"/>
      <c r="C288" s="22"/>
      <c r="D288" s="22"/>
    </row>
    <row r="289" spans="1:4">
      <c r="A289" s="22"/>
      <c r="B289" s="22"/>
      <c r="C289" s="22"/>
      <c r="D289" s="22"/>
    </row>
    <row r="290" spans="1:4">
      <c r="A290" s="22"/>
      <c r="B290" s="22"/>
      <c r="C290" s="22"/>
      <c r="D290" s="22"/>
    </row>
    <row r="291" spans="1:4">
      <c r="A291" s="22"/>
      <c r="B291" s="22"/>
      <c r="C291" s="22"/>
      <c r="D291" s="22"/>
    </row>
    <row r="292" spans="1:4">
      <c r="A292" s="22"/>
      <c r="B292" s="22"/>
      <c r="C292" s="22"/>
      <c r="D292" s="22"/>
    </row>
    <row r="293" spans="1:4">
      <c r="A293" s="22"/>
      <c r="B293" s="22"/>
      <c r="C293" s="22"/>
      <c r="D293" s="22"/>
    </row>
    <row r="294" spans="1:4">
      <c r="A294" s="22"/>
      <c r="B294" s="22"/>
      <c r="C294" s="22"/>
      <c r="D294" s="22"/>
    </row>
    <row r="295" spans="1:4">
      <c r="A295" s="22"/>
      <c r="B295" s="22"/>
      <c r="C295" s="22"/>
      <c r="D295" s="22"/>
    </row>
    <row r="296" spans="1:4">
      <c r="A296" s="22"/>
      <c r="B296" s="22"/>
      <c r="C296" s="22"/>
      <c r="D296" s="22"/>
    </row>
    <row r="297" spans="1:4">
      <c r="A297" s="22"/>
      <c r="B297" s="22"/>
      <c r="C297" s="22"/>
      <c r="D297" s="22"/>
    </row>
    <row r="298" spans="1:4">
      <c r="A298" s="22"/>
      <c r="B298" s="22"/>
      <c r="C298" s="22"/>
      <c r="D298" s="22"/>
    </row>
    <row r="299" spans="1:4">
      <c r="A299" s="22"/>
      <c r="B299" s="22"/>
      <c r="C299" s="22"/>
      <c r="D299" s="22"/>
    </row>
    <row r="300" spans="1:4">
      <c r="A300" s="22"/>
      <c r="B300" s="22"/>
      <c r="C300" s="22"/>
      <c r="D300" s="22"/>
    </row>
    <row r="301" spans="1:4">
      <c r="A301" s="22"/>
      <c r="B301" s="22"/>
      <c r="C301" s="22"/>
      <c r="D301" s="22"/>
    </row>
    <row r="302" spans="1:4">
      <c r="A302" s="22"/>
      <c r="B302" s="22"/>
      <c r="C302" s="22"/>
      <c r="D302" s="22"/>
    </row>
    <row r="303" spans="1:4">
      <c r="A303" s="22"/>
      <c r="B303" s="22"/>
      <c r="C303" s="22"/>
      <c r="D303" s="22"/>
    </row>
    <row r="304" spans="1:4">
      <c r="A304" s="22"/>
      <c r="B304" s="22"/>
      <c r="C304" s="22"/>
      <c r="D304" s="22"/>
    </row>
    <row r="305" spans="1:4">
      <c r="A305" s="22"/>
      <c r="B305" s="22"/>
      <c r="C305" s="22"/>
      <c r="D305" s="22"/>
    </row>
    <row r="306" spans="1:4">
      <c r="A306" s="22"/>
      <c r="B306" s="22"/>
      <c r="C306" s="22"/>
      <c r="D306" s="22"/>
    </row>
    <row r="307" spans="1:4">
      <c r="A307" s="22"/>
      <c r="B307" s="22"/>
      <c r="C307" s="22"/>
      <c r="D307" s="22"/>
    </row>
    <row r="308" spans="1:4">
      <c r="A308" s="22"/>
      <c r="B308" s="22"/>
      <c r="C308" s="22"/>
      <c r="D308" s="22"/>
    </row>
    <row r="309" spans="1:4">
      <c r="A309" s="22"/>
      <c r="B309" s="22"/>
      <c r="C309" s="22"/>
      <c r="D309" s="22"/>
    </row>
    <row r="310" spans="1:4">
      <c r="A310" s="22"/>
      <c r="B310" s="22"/>
      <c r="C310" s="22"/>
      <c r="D310" s="22"/>
    </row>
    <row r="311" spans="1:4">
      <c r="A311" s="22"/>
      <c r="B311" s="22"/>
      <c r="C311" s="22"/>
      <c r="D311" s="22"/>
    </row>
    <row r="312" spans="1:4">
      <c r="A312" s="22"/>
      <c r="B312" s="22"/>
      <c r="C312" s="22"/>
      <c r="D312" s="22"/>
    </row>
    <row r="313" spans="1:4">
      <c r="A313" s="22"/>
      <c r="B313" s="22"/>
      <c r="C313" s="22"/>
      <c r="D313" s="22"/>
    </row>
    <row r="314" spans="1:4">
      <c r="A314" s="22"/>
      <c r="B314" s="22"/>
      <c r="C314" s="22"/>
      <c r="D314" s="22"/>
    </row>
    <row r="315" spans="1:4">
      <c r="A315" s="22"/>
      <c r="B315" s="22"/>
      <c r="C315" s="22"/>
      <c r="D315" s="22"/>
    </row>
    <row r="316" spans="1:4">
      <c r="A316" s="22"/>
      <c r="B316" s="22"/>
      <c r="C316" s="22"/>
      <c r="D316" s="22"/>
    </row>
    <row r="317" spans="1:4">
      <c r="A317" s="22"/>
      <c r="B317" s="22"/>
      <c r="C317" s="22"/>
      <c r="D317" s="22"/>
    </row>
    <row r="318" spans="1:4">
      <c r="A318" s="22"/>
      <c r="B318" s="22"/>
      <c r="C318" s="22"/>
      <c r="D318" s="22"/>
    </row>
    <row r="319" spans="1:4">
      <c r="A319" s="22"/>
      <c r="B319" s="22"/>
      <c r="C319" s="22"/>
      <c r="D319" s="22"/>
    </row>
    <row r="320" spans="1:4">
      <c r="A320" s="22"/>
      <c r="B320" s="22"/>
      <c r="C320" s="22"/>
      <c r="D320" s="22"/>
    </row>
    <row r="321" spans="1:4">
      <c r="A321" s="22"/>
      <c r="B321" s="22"/>
      <c r="C321" s="22"/>
      <c r="D321" s="22"/>
    </row>
    <row r="322" spans="1:4">
      <c r="A322" s="22"/>
      <c r="B322" s="22"/>
      <c r="C322" s="22"/>
      <c r="D322" s="22"/>
    </row>
    <row r="323" spans="1:4">
      <c r="A323" s="22"/>
      <c r="B323" s="22"/>
      <c r="C323" s="22"/>
      <c r="D323" s="22"/>
    </row>
    <row r="324" spans="1:4">
      <c r="A324" s="22"/>
      <c r="B324" s="22"/>
      <c r="C324" s="22"/>
      <c r="D324" s="22"/>
    </row>
    <row r="325" spans="1:4">
      <c r="A325" s="22"/>
      <c r="B325" s="22"/>
      <c r="C325" s="22"/>
      <c r="D325" s="22"/>
    </row>
    <row r="326" spans="1:4">
      <c r="A326" s="22"/>
      <c r="B326" s="22"/>
      <c r="C326" s="22"/>
      <c r="D326" s="22"/>
    </row>
    <row r="327" spans="1:4">
      <c r="A327" s="22"/>
      <c r="B327" s="22"/>
      <c r="C327" s="22"/>
      <c r="D327" s="22"/>
    </row>
    <row r="328" spans="1:4">
      <c r="A328" s="22"/>
      <c r="B328" s="22"/>
      <c r="C328" s="22"/>
      <c r="D328" s="22"/>
    </row>
    <row r="329" spans="1:4">
      <c r="A329" s="22"/>
      <c r="B329" s="22"/>
      <c r="C329" s="22"/>
      <c r="D329" s="22"/>
    </row>
    <row r="330" spans="1:4">
      <c r="A330" s="22"/>
      <c r="B330" s="22"/>
      <c r="C330" s="22"/>
      <c r="D330" s="22"/>
    </row>
    <row r="331" spans="1:4">
      <c r="A331" s="22"/>
      <c r="B331" s="22"/>
      <c r="C331" s="22"/>
      <c r="D331" s="22"/>
    </row>
    <row r="332" spans="1:4">
      <c r="A332" s="22"/>
      <c r="B332" s="22"/>
      <c r="C332" s="22"/>
      <c r="D332" s="22"/>
    </row>
    <row r="333" spans="1:4">
      <c r="A333" s="22"/>
      <c r="B333" s="22"/>
      <c r="C333" s="22"/>
      <c r="D333" s="22"/>
    </row>
    <row r="334" spans="1:4">
      <c r="A334" s="22"/>
      <c r="B334" s="22"/>
      <c r="C334" s="22"/>
      <c r="D334" s="22"/>
    </row>
    <row r="335" spans="1:4">
      <c r="A335" s="22"/>
      <c r="B335" s="22"/>
      <c r="C335" s="22"/>
      <c r="D335" s="22"/>
    </row>
    <row r="336" spans="1:4">
      <c r="A336" s="22"/>
      <c r="B336" s="22"/>
      <c r="C336" s="22"/>
      <c r="D336" s="22"/>
    </row>
    <row r="337" spans="1:4">
      <c r="A337" s="22"/>
      <c r="B337" s="22"/>
      <c r="C337" s="22"/>
      <c r="D337" s="22"/>
    </row>
    <row r="338" spans="1:4">
      <c r="A338" s="22"/>
      <c r="B338" s="22"/>
      <c r="C338" s="22"/>
      <c r="D338" s="22"/>
    </row>
    <row r="339" spans="1:4">
      <c r="A339" s="22"/>
      <c r="B339" s="22"/>
      <c r="C339" s="22"/>
      <c r="D339" s="22"/>
    </row>
    <row r="340" spans="1:4">
      <c r="A340" s="22"/>
      <c r="B340" s="22"/>
      <c r="C340" s="22"/>
      <c r="D340" s="22"/>
    </row>
    <row r="341" spans="1:4">
      <c r="A341" s="22"/>
      <c r="B341" s="22"/>
      <c r="C341" s="22"/>
      <c r="D341" s="22"/>
    </row>
    <row r="342" spans="1:4">
      <c r="A342" s="22"/>
      <c r="B342" s="22"/>
      <c r="C342" s="22"/>
      <c r="D342" s="22"/>
    </row>
    <row r="343" spans="1:4">
      <c r="A343" s="22"/>
      <c r="B343" s="22"/>
      <c r="C343" s="22"/>
      <c r="D343" s="22"/>
    </row>
    <row r="344" spans="1:4">
      <c r="A344" s="22"/>
      <c r="B344" s="22"/>
      <c r="C344" s="22"/>
      <c r="D344" s="22"/>
    </row>
    <row r="345" spans="1:4">
      <c r="A345" s="22"/>
      <c r="B345" s="22"/>
      <c r="C345" s="22"/>
      <c r="D345" s="22"/>
    </row>
    <row r="346" spans="1:4">
      <c r="A346" s="22"/>
      <c r="B346" s="22"/>
      <c r="C346" s="22"/>
      <c r="D346" s="22"/>
    </row>
    <row r="347" spans="1:4">
      <c r="A347" s="22"/>
      <c r="B347" s="22"/>
      <c r="C347" s="22"/>
      <c r="D347" s="22"/>
    </row>
    <row r="348" spans="1:4">
      <c r="A348" s="22"/>
      <c r="B348" s="22"/>
      <c r="C348" s="22"/>
      <c r="D348" s="22"/>
    </row>
    <row r="349" spans="1:4">
      <c r="A349" s="22"/>
      <c r="B349" s="22"/>
      <c r="C349" s="22"/>
      <c r="D349" s="22"/>
    </row>
    <row r="350" spans="1:4">
      <c r="A350" s="22"/>
      <c r="B350" s="22"/>
      <c r="C350" s="22"/>
      <c r="D350" s="22"/>
    </row>
    <row r="351" spans="1:4">
      <c r="A351" s="22"/>
      <c r="B351" s="22"/>
      <c r="C351" s="22"/>
      <c r="D351" s="22"/>
    </row>
    <row r="352" spans="1:4">
      <c r="A352" s="22"/>
      <c r="B352" s="22"/>
      <c r="C352" s="22"/>
      <c r="D352" s="22"/>
    </row>
    <row r="353" spans="1:4">
      <c r="A353" s="22"/>
      <c r="B353" s="22"/>
      <c r="C353" s="22"/>
      <c r="D353" s="22"/>
    </row>
    <row r="354" spans="1:4">
      <c r="A354" s="22"/>
      <c r="B354" s="22"/>
      <c r="C354" s="22"/>
      <c r="D354" s="22"/>
    </row>
    <row r="355" spans="1:4">
      <c r="A355" s="22"/>
      <c r="B355" s="22"/>
      <c r="C355" s="22"/>
      <c r="D355" s="22"/>
    </row>
    <row r="356" spans="1:4">
      <c r="A356" s="22"/>
      <c r="B356" s="22"/>
      <c r="C356" s="22"/>
      <c r="D356" s="22"/>
    </row>
    <row r="357" spans="1:4">
      <c r="A357" s="22"/>
      <c r="B357" s="22"/>
      <c r="C357" s="22"/>
      <c r="D357" s="22"/>
    </row>
    <row r="358" spans="1:4">
      <c r="A358" s="22"/>
      <c r="B358" s="22"/>
      <c r="C358" s="22"/>
      <c r="D358" s="22"/>
    </row>
    <row r="359" spans="1:4">
      <c r="A359" s="22"/>
      <c r="B359" s="22"/>
      <c r="C359" s="22"/>
      <c r="D359" s="22"/>
    </row>
    <row r="360" spans="1:4">
      <c r="A360" s="22"/>
      <c r="B360" s="22"/>
      <c r="C360" s="22"/>
      <c r="D360" s="22"/>
    </row>
    <row r="361" spans="1:4">
      <c r="A361" s="22"/>
      <c r="B361" s="22"/>
      <c r="C361" s="22"/>
      <c r="D361" s="22"/>
    </row>
    <row r="362" spans="1:4">
      <c r="A362" s="22"/>
      <c r="B362" s="22"/>
      <c r="C362" s="22"/>
      <c r="D362" s="22"/>
    </row>
    <row r="363" spans="1:4">
      <c r="A363" s="22"/>
      <c r="B363" s="22"/>
      <c r="C363" s="22"/>
      <c r="D363" s="22"/>
    </row>
    <row r="364" spans="1:4">
      <c r="A364" s="22"/>
      <c r="B364" s="22"/>
      <c r="C364" s="22"/>
      <c r="D364" s="22"/>
    </row>
    <row r="365" spans="1:4">
      <c r="A365" s="22"/>
      <c r="B365" s="22"/>
      <c r="C365" s="22"/>
      <c r="D365" s="22"/>
    </row>
    <row r="366" spans="1:4">
      <c r="A366" s="22"/>
      <c r="B366" s="22"/>
      <c r="C366" s="22"/>
      <c r="D366" s="22"/>
    </row>
    <row r="367" spans="1:4">
      <c r="A367" s="22"/>
      <c r="B367" s="22"/>
      <c r="C367" s="22"/>
      <c r="D367" s="22"/>
    </row>
    <row r="368" spans="1:4">
      <c r="A368" s="22"/>
      <c r="B368" s="22"/>
      <c r="C368" s="22"/>
      <c r="D368" s="22"/>
    </row>
    <row r="369" spans="1:4">
      <c r="A369" s="22"/>
      <c r="B369" s="22"/>
      <c r="C369" s="22"/>
      <c r="D369" s="22"/>
    </row>
    <row r="370" spans="1:4">
      <c r="A370" s="22"/>
      <c r="B370" s="22"/>
      <c r="C370" s="22"/>
      <c r="D370" s="22"/>
    </row>
    <row r="371" spans="1:4">
      <c r="A371" s="22"/>
      <c r="B371" s="22"/>
      <c r="C371" s="22"/>
      <c r="D371" s="22"/>
    </row>
    <row r="372" spans="1:4">
      <c r="A372" s="22"/>
      <c r="B372" s="22"/>
      <c r="C372" s="22"/>
      <c r="D372" s="22"/>
    </row>
    <row r="373" spans="1:4">
      <c r="A373" s="22"/>
      <c r="B373" s="22"/>
      <c r="C373" s="22"/>
      <c r="D373" s="22"/>
    </row>
    <row r="374" spans="1:4">
      <c r="A374" s="22"/>
      <c r="B374" s="22"/>
      <c r="C374" s="22"/>
      <c r="D374" s="22"/>
    </row>
    <row r="375" spans="1:4">
      <c r="A375" s="22"/>
      <c r="B375" s="22"/>
      <c r="C375" s="22"/>
      <c r="D375" s="22"/>
    </row>
    <row r="376" spans="1:4">
      <c r="A376" s="22"/>
      <c r="B376" s="22"/>
      <c r="C376" s="22"/>
      <c r="D376" s="22"/>
    </row>
    <row r="377" spans="1:4">
      <c r="A377" s="22"/>
      <c r="B377" s="22"/>
      <c r="C377" s="22"/>
      <c r="D377" s="22"/>
    </row>
    <row r="378" spans="1:4">
      <c r="A378" s="22"/>
      <c r="B378" s="22"/>
      <c r="C378" s="22"/>
      <c r="D378" s="22"/>
    </row>
    <row r="379" spans="1:4">
      <c r="A379" s="22"/>
      <c r="B379" s="22"/>
      <c r="C379" s="22"/>
      <c r="D379" s="22"/>
    </row>
    <row r="380" spans="1:4">
      <c r="A380" s="22"/>
      <c r="B380" s="22"/>
      <c r="C380" s="22"/>
      <c r="D380" s="22"/>
    </row>
    <row r="381" spans="1:4">
      <c r="A381" s="22"/>
      <c r="B381" s="22"/>
      <c r="C381" s="22"/>
      <c r="D381" s="22"/>
    </row>
    <row r="382" spans="1:4">
      <c r="A382" s="22"/>
      <c r="B382" s="22"/>
      <c r="C382" s="22"/>
      <c r="D382" s="22"/>
    </row>
    <row r="383" spans="1:4">
      <c r="A383" s="22"/>
      <c r="B383" s="22"/>
      <c r="C383" s="22"/>
      <c r="D383" s="22"/>
    </row>
    <row r="384" spans="1:4">
      <c r="A384" s="22"/>
      <c r="B384" s="22"/>
      <c r="C384" s="22"/>
      <c r="D384" s="22"/>
    </row>
    <row r="385" spans="1:4">
      <c r="A385" s="22"/>
      <c r="B385" s="22"/>
      <c r="C385" s="22"/>
      <c r="D385" s="22"/>
    </row>
    <row r="386" spans="1:4">
      <c r="A386" s="22"/>
      <c r="B386" s="22"/>
      <c r="C386" s="22"/>
      <c r="D386" s="22"/>
    </row>
    <row r="387" spans="1:4">
      <c r="A387" s="22"/>
      <c r="B387" s="22"/>
      <c r="C387" s="22"/>
      <c r="D387" s="22"/>
    </row>
    <row r="388" spans="1:4">
      <c r="A388" s="22"/>
      <c r="B388" s="22"/>
      <c r="C388" s="22"/>
      <c r="D388" s="22"/>
    </row>
    <row r="389" spans="1:4">
      <c r="A389" s="22"/>
      <c r="B389" s="22"/>
      <c r="C389" s="22"/>
      <c r="D389" s="22"/>
    </row>
    <row r="390" spans="1:4">
      <c r="A390" s="22"/>
      <c r="B390" s="22"/>
      <c r="C390" s="22"/>
      <c r="D390" s="22"/>
    </row>
    <row r="391" spans="1:4">
      <c r="A391" s="22"/>
      <c r="B391" s="22"/>
      <c r="C391" s="22"/>
      <c r="D391" s="22"/>
    </row>
    <row r="392" spans="1:4">
      <c r="A392" s="22"/>
      <c r="B392" s="22"/>
      <c r="C392" s="22"/>
      <c r="D392" s="22"/>
    </row>
    <row r="393" spans="1:4">
      <c r="A393" s="22"/>
      <c r="B393" s="22"/>
      <c r="C393" s="22"/>
      <c r="D393" s="22"/>
    </row>
    <row r="394" spans="1:4">
      <c r="A394" s="22"/>
      <c r="B394" s="22"/>
      <c r="C394" s="22"/>
      <c r="D394" s="22"/>
    </row>
    <row r="395" spans="1:4">
      <c r="A395" s="22"/>
      <c r="B395" s="22"/>
      <c r="C395" s="22"/>
      <c r="D395" s="22"/>
    </row>
    <row r="396" spans="1:4">
      <c r="A396" s="22"/>
      <c r="B396" s="22"/>
      <c r="C396" s="22"/>
      <c r="D396" s="22"/>
    </row>
    <row r="397" spans="1:4">
      <c r="A397" s="22"/>
      <c r="B397" s="22"/>
      <c r="C397" s="22"/>
      <c r="D397" s="22"/>
    </row>
    <row r="398" spans="1:4">
      <c r="A398" s="22"/>
      <c r="B398" s="22"/>
      <c r="C398" s="22"/>
      <c r="D398" s="22"/>
    </row>
    <row r="399" spans="1:4">
      <c r="A399" s="22"/>
      <c r="B399" s="22"/>
      <c r="C399" s="22"/>
      <c r="D399" s="22"/>
    </row>
    <row r="400" spans="1:4">
      <c r="A400" s="22"/>
      <c r="B400" s="22"/>
      <c r="C400" s="22"/>
      <c r="D400" s="22"/>
    </row>
    <row r="401" spans="1:4">
      <c r="A401" s="22"/>
      <c r="B401" s="22"/>
      <c r="C401" s="22"/>
      <c r="D401" s="22"/>
    </row>
    <row r="402" spans="1:4">
      <c r="A402" s="22"/>
      <c r="B402" s="22"/>
      <c r="C402" s="22"/>
      <c r="D402" s="22"/>
    </row>
    <row r="403" spans="1:4">
      <c r="A403" s="22"/>
      <c r="B403" s="22"/>
      <c r="C403" s="22"/>
      <c r="D403" s="22"/>
    </row>
    <row r="404" spans="1:4">
      <c r="A404" s="22"/>
      <c r="B404" s="22"/>
      <c r="C404" s="22"/>
      <c r="D404" s="22"/>
    </row>
    <row r="405" spans="1:4">
      <c r="A405" s="22"/>
      <c r="B405" s="22"/>
      <c r="C405" s="22"/>
      <c r="D405" s="22"/>
    </row>
    <row r="406" spans="1:4">
      <c r="A406" s="22"/>
      <c r="B406" s="22"/>
      <c r="C406" s="22"/>
      <c r="D406" s="22"/>
    </row>
    <row r="407" spans="1:4">
      <c r="A407" s="22"/>
      <c r="B407" s="22"/>
      <c r="C407" s="22"/>
      <c r="D407" s="22"/>
    </row>
    <row r="408" spans="1:4">
      <c r="A408" s="22"/>
      <c r="B408" s="22"/>
      <c r="C408" s="22"/>
      <c r="D408" s="22"/>
    </row>
    <row r="409" spans="1:4">
      <c r="A409" s="22"/>
      <c r="B409" s="22"/>
      <c r="C409" s="22"/>
      <c r="D409" s="22"/>
    </row>
    <row r="410" spans="1:4">
      <c r="A410" s="22"/>
      <c r="B410" s="22"/>
      <c r="C410" s="22"/>
      <c r="D410" s="22"/>
    </row>
    <row r="411" spans="1:4">
      <c r="A411" s="22"/>
      <c r="B411" s="22"/>
      <c r="C411" s="22"/>
      <c r="D411" s="22"/>
    </row>
    <row r="412" spans="1:4">
      <c r="A412" s="22"/>
      <c r="B412" s="22"/>
      <c r="C412" s="22"/>
      <c r="D412" s="22"/>
    </row>
    <row r="413" spans="1:4">
      <c r="A413" s="22"/>
      <c r="B413" s="22"/>
      <c r="C413" s="22"/>
      <c r="D413" s="22"/>
    </row>
    <row r="414" spans="1:4">
      <c r="A414" s="22"/>
      <c r="B414" s="22"/>
      <c r="C414" s="22"/>
      <c r="D414" s="22"/>
    </row>
    <row r="415" spans="1:4">
      <c r="A415" s="22"/>
      <c r="B415" s="22"/>
      <c r="C415" s="22"/>
      <c r="D415" s="22"/>
    </row>
    <row r="416" spans="1:4">
      <c r="A416" s="22"/>
      <c r="B416" s="22"/>
      <c r="C416" s="22"/>
      <c r="D416" s="22"/>
    </row>
    <row r="417" spans="1:4">
      <c r="A417" s="22"/>
      <c r="B417" s="22"/>
      <c r="C417" s="22"/>
      <c r="D417" s="22"/>
    </row>
    <row r="418" spans="1:4">
      <c r="A418" s="22"/>
      <c r="B418" s="22"/>
      <c r="C418" s="22"/>
      <c r="D418" s="22"/>
    </row>
    <row r="419" spans="1:4">
      <c r="A419" s="22"/>
      <c r="B419" s="22"/>
      <c r="C419" s="22"/>
      <c r="D419" s="22"/>
    </row>
    <row r="420" spans="1:4">
      <c r="A420" s="22"/>
      <c r="B420" s="22"/>
      <c r="C420" s="22"/>
      <c r="D420" s="22"/>
    </row>
    <row r="421" spans="1:4">
      <c r="A421" s="22"/>
      <c r="B421" s="22"/>
      <c r="C421" s="22"/>
      <c r="D421" s="22"/>
    </row>
    <row r="422" spans="1:4">
      <c r="A422" s="22"/>
      <c r="B422" s="22"/>
      <c r="C422" s="22"/>
      <c r="D422" s="22"/>
    </row>
    <row r="423" spans="1:4">
      <c r="A423" s="22"/>
      <c r="B423" s="22"/>
      <c r="C423" s="22"/>
      <c r="D423" s="22"/>
    </row>
    <row r="424" spans="1:4">
      <c r="A424" s="22"/>
      <c r="B424" s="22"/>
      <c r="C424" s="22"/>
      <c r="D424" s="22"/>
    </row>
    <row r="425" spans="1:4">
      <c r="A425" s="22"/>
      <c r="B425" s="22"/>
      <c r="C425" s="22"/>
      <c r="D425" s="22"/>
    </row>
    <row r="426" spans="1:4">
      <c r="A426" s="22"/>
      <c r="B426" s="22"/>
      <c r="C426" s="22"/>
      <c r="D426" s="22"/>
    </row>
    <row r="427" spans="1:4">
      <c r="A427" s="22"/>
      <c r="B427" s="22"/>
      <c r="C427" s="22"/>
      <c r="D427" s="22"/>
    </row>
    <row r="428" spans="1:4">
      <c r="A428" s="22"/>
      <c r="B428" s="22"/>
      <c r="C428" s="22"/>
      <c r="D428" s="22"/>
    </row>
    <row r="429" spans="1:4">
      <c r="A429" s="22"/>
      <c r="B429" s="22"/>
      <c r="C429" s="22"/>
      <c r="D429" s="22"/>
    </row>
    <row r="430" spans="1:4">
      <c r="A430" s="22"/>
      <c r="B430" s="22"/>
      <c r="C430" s="22"/>
      <c r="D430" s="22"/>
    </row>
    <row r="431" spans="1:4">
      <c r="A431" s="22"/>
      <c r="B431" s="22"/>
      <c r="C431" s="22"/>
      <c r="D431" s="22"/>
    </row>
    <row r="432" spans="1:4">
      <c r="A432" s="22"/>
      <c r="B432" s="22"/>
      <c r="C432" s="22"/>
      <c r="D432" s="22"/>
    </row>
    <row r="433" spans="1:4">
      <c r="A433" s="22"/>
      <c r="B433" s="22"/>
      <c r="C433" s="22"/>
      <c r="D433" s="22"/>
    </row>
    <row r="434" spans="1:4">
      <c r="A434" s="22"/>
      <c r="B434" s="22"/>
      <c r="C434" s="22"/>
      <c r="D434" s="22"/>
    </row>
    <row r="435" spans="1:4">
      <c r="A435" s="22"/>
      <c r="B435" s="22"/>
      <c r="C435" s="22"/>
      <c r="D435" s="22"/>
    </row>
    <row r="436" spans="1:4">
      <c r="A436" s="22"/>
      <c r="B436" s="22"/>
      <c r="C436" s="22"/>
      <c r="D436" s="22"/>
    </row>
    <row r="437" spans="1:4">
      <c r="A437" s="22"/>
      <c r="B437" s="22"/>
      <c r="C437" s="22"/>
      <c r="D437" s="22"/>
    </row>
    <row r="438" spans="1:4">
      <c r="A438" s="22"/>
      <c r="B438" s="22"/>
      <c r="C438" s="22"/>
      <c r="D438" s="22"/>
    </row>
    <row r="439" spans="1:4">
      <c r="A439" s="22"/>
      <c r="B439" s="22"/>
      <c r="C439" s="22"/>
      <c r="D439" s="22"/>
    </row>
    <row r="440" spans="1:4">
      <c r="A440" s="22"/>
      <c r="B440" s="22"/>
      <c r="C440" s="22"/>
      <c r="D440" s="22"/>
    </row>
    <row r="441" spans="1:4">
      <c r="A441" s="22"/>
      <c r="B441" s="22"/>
      <c r="C441" s="22"/>
      <c r="D441" s="22"/>
    </row>
    <row r="442" spans="1:4">
      <c r="A442" s="22"/>
      <c r="B442" s="22"/>
      <c r="C442" s="22"/>
      <c r="D442" s="22"/>
    </row>
    <row r="443" spans="1:4">
      <c r="A443" s="22"/>
      <c r="B443" s="22"/>
      <c r="C443" s="22"/>
      <c r="D443" s="22"/>
    </row>
    <row r="444" spans="1:4">
      <c r="A444" s="22"/>
      <c r="B444" s="22"/>
      <c r="C444" s="22"/>
      <c r="D444" s="22"/>
    </row>
    <row r="445" spans="1:4">
      <c r="A445" s="22"/>
      <c r="B445" s="22"/>
      <c r="C445" s="22"/>
      <c r="D445" s="22"/>
    </row>
    <row r="446" spans="1:4">
      <c r="A446" s="22"/>
      <c r="B446" s="22"/>
      <c r="C446" s="22"/>
      <c r="D446" s="22"/>
    </row>
    <row r="447" spans="1:4">
      <c r="A447" s="22"/>
      <c r="B447" s="22"/>
      <c r="C447" s="22"/>
      <c r="D447" s="22"/>
    </row>
    <row r="448" spans="1:4">
      <c r="A448" s="22"/>
      <c r="B448" s="22"/>
      <c r="C448" s="22"/>
      <c r="D448" s="22"/>
    </row>
    <row r="449" spans="1:4">
      <c r="A449" s="22"/>
      <c r="B449" s="22"/>
      <c r="C449" s="22"/>
      <c r="D449" s="22"/>
    </row>
    <row r="450" spans="1:4">
      <c r="A450" s="22"/>
      <c r="B450" s="22"/>
      <c r="C450" s="22"/>
      <c r="D450" s="22"/>
    </row>
    <row r="451" spans="1:4">
      <c r="A451" s="22"/>
      <c r="B451" s="22"/>
      <c r="C451" s="22"/>
      <c r="D451" s="22"/>
    </row>
    <row r="452" spans="1:4">
      <c r="A452" s="22"/>
      <c r="B452" s="22"/>
      <c r="C452" s="22"/>
      <c r="D452" s="22"/>
    </row>
    <row r="453" spans="1:4">
      <c r="A453" s="22"/>
      <c r="B453" s="22"/>
      <c r="C453" s="22"/>
      <c r="D453" s="22"/>
    </row>
    <row r="454" spans="1:4">
      <c r="A454" s="22"/>
      <c r="B454" s="22"/>
      <c r="C454" s="22"/>
      <c r="D454" s="22"/>
    </row>
    <row r="455" spans="1:4">
      <c r="A455" s="22"/>
      <c r="B455" s="22"/>
      <c r="C455" s="22"/>
      <c r="D455" s="22"/>
    </row>
    <row r="456" spans="1:4">
      <c r="A456" s="22"/>
      <c r="B456" s="22"/>
      <c r="C456" s="22"/>
      <c r="D456" s="22"/>
    </row>
    <row r="457" spans="1:4">
      <c r="A457" s="22"/>
      <c r="B457" s="22"/>
      <c r="C457" s="22"/>
      <c r="D457" s="22"/>
    </row>
    <row r="458" spans="1:4">
      <c r="A458" s="22"/>
      <c r="B458" s="22"/>
      <c r="C458" s="22"/>
      <c r="D458" s="22"/>
    </row>
    <row r="459" spans="1:4">
      <c r="A459" s="22"/>
      <c r="B459" s="22"/>
      <c r="C459" s="22"/>
      <c r="D459" s="22"/>
    </row>
    <row r="460" spans="1:4">
      <c r="A460" s="22"/>
      <c r="B460" s="22"/>
      <c r="C460" s="22"/>
      <c r="D460" s="22"/>
    </row>
    <row r="461" spans="1:4">
      <c r="A461" s="22"/>
      <c r="B461" s="22"/>
      <c r="C461" s="22"/>
      <c r="D461" s="22"/>
    </row>
    <row r="462" spans="1:4">
      <c r="A462" s="22"/>
      <c r="B462" s="22"/>
      <c r="C462" s="22"/>
      <c r="D462" s="22"/>
    </row>
    <row r="463" spans="1:4">
      <c r="A463" s="22"/>
      <c r="B463" s="22"/>
      <c r="C463" s="22"/>
      <c r="D463" s="22"/>
    </row>
    <row r="464" spans="1:4">
      <c r="A464" s="22"/>
      <c r="B464" s="22"/>
      <c r="C464" s="22"/>
      <c r="D464" s="22"/>
    </row>
    <row r="465" spans="1:4">
      <c r="A465" s="22"/>
      <c r="B465" s="22"/>
      <c r="C465" s="22"/>
      <c r="D465" s="22"/>
    </row>
    <row r="466" spans="1:4">
      <c r="A466" s="22"/>
      <c r="B466" s="22"/>
      <c r="C466" s="22"/>
      <c r="D466" s="22"/>
    </row>
    <row r="467" spans="1:4">
      <c r="A467" s="22"/>
      <c r="B467" s="22"/>
      <c r="C467" s="22"/>
      <c r="D467" s="22"/>
    </row>
    <row r="468" spans="1:4">
      <c r="A468" s="22"/>
      <c r="B468" s="22"/>
      <c r="C468" s="22"/>
      <c r="D468" s="22"/>
    </row>
    <row r="469" spans="1:4">
      <c r="A469" s="22"/>
      <c r="B469" s="22"/>
      <c r="C469" s="22"/>
      <c r="D469" s="22"/>
    </row>
    <row r="470" spans="1:4">
      <c r="A470" s="22"/>
      <c r="B470" s="22"/>
      <c r="C470" s="22"/>
      <c r="D470" s="22"/>
    </row>
    <row r="471" spans="1:4">
      <c r="A471" s="22"/>
      <c r="B471" s="22"/>
      <c r="C471" s="22"/>
      <c r="D471" s="22"/>
    </row>
    <row r="472" spans="1:4">
      <c r="A472" s="22"/>
      <c r="B472" s="22"/>
      <c r="C472" s="22"/>
      <c r="D472" s="22"/>
    </row>
    <row r="473" spans="1:4">
      <c r="A473" s="22"/>
      <c r="B473" s="22"/>
      <c r="C473" s="22"/>
      <c r="D473" s="22"/>
    </row>
    <row r="474" spans="1:4">
      <c r="A474" s="22"/>
      <c r="B474" s="22"/>
      <c r="C474" s="22"/>
      <c r="D474" s="22"/>
    </row>
    <row r="475" spans="1:4">
      <c r="A475" s="22"/>
      <c r="B475" s="22"/>
      <c r="C475" s="22"/>
      <c r="D475" s="22"/>
    </row>
    <row r="476" spans="1:4">
      <c r="A476" s="22"/>
      <c r="B476" s="22"/>
      <c r="C476" s="22"/>
      <c r="D476" s="22"/>
    </row>
    <row r="477" spans="1:4">
      <c r="A477" s="22"/>
      <c r="B477" s="22"/>
      <c r="C477" s="22"/>
      <c r="D477" s="22"/>
    </row>
    <row r="478" spans="1:4">
      <c r="A478" s="22"/>
      <c r="B478" s="22"/>
      <c r="C478" s="22"/>
      <c r="D478" s="22"/>
    </row>
    <row r="479" spans="1:4">
      <c r="A479" s="22"/>
      <c r="B479" s="22"/>
      <c r="C479" s="22"/>
      <c r="D479" s="22"/>
    </row>
    <row r="480" spans="1:4">
      <c r="A480" s="22"/>
      <c r="B480" s="22"/>
      <c r="C480" s="22"/>
      <c r="D480" s="22"/>
    </row>
    <row r="481" spans="1:4">
      <c r="A481" s="22"/>
      <c r="B481" s="22"/>
      <c r="C481" s="22"/>
      <c r="D481" s="22"/>
    </row>
    <row r="482" spans="1:4">
      <c r="A482" s="22"/>
      <c r="B482" s="22"/>
      <c r="C482" s="22"/>
      <c r="D482" s="22"/>
    </row>
    <row r="483" spans="1:4">
      <c r="A483" s="22"/>
      <c r="B483" s="22"/>
      <c r="C483" s="22"/>
      <c r="D483" s="22"/>
    </row>
    <row r="484" spans="1:4">
      <c r="A484" s="22"/>
      <c r="B484" s="22"/>
      <c r="C484" s="22"/>
      <c r="D484" s="22"/>
    </row>
    <row r="485" spans="1:4">
      <c r="A485" s="22"/>
      <c r="B485" s="22"/>
      <c r="C485" s="22"/>
      <c r="D485" s="22"/>
    </row>
    <row r="486" spans="1:4">
      <c r="A486" s="22"/>
      <c r="B486" s="22"/>
      <c r="C486" s="22"/>
      <c r="D486" s="22"/>
    </row>
    <row r="487" spans="1:4">
      <c r="A487" s="22"/>
      <c r="B487" s="22"/>
      <c r="C487" s="22"/>
      <c r="D487" s="22"/>
    </row>
    <row r="488" spans="1:4">
      <c r="A488" s="22"/>
      <c r="B488" s="22"/>
      <c r="C488" s="22"/>
      <c r="D488" s="22"/>
    </row>
    <row r="489" spans="1:4">
      <c r="A489" s="22"/>
      <c r="B489" s="22"/>
      <c r="C489" s="22"/>
      <c r="D489" s="22"/>
    </row>
    <row r="490" spans="1:4">
      <c r="A490" s="22"/>
      <c r="B490" s="22"/>
      <c r="C490" s="22"/>
      <c r="D490" s="22"/>
    </row>
    <row r="491" spans="1:4">
      <c r="A491" s="22"/>
      <c r="B491" s="22"/>
      <c r="C491" s="22"/>
      <c r="D491" s="22"/>
    </row>
    <row r="492" spans="1:4">
      <c r="A492" s="22"/>
      <c r="B492" s="22"/>
      <c r="C492" s="22"/>
      <c r="D492" s="22"/>
    </row>
    <row r="493" spans="1:4">
      <c r="A493" s="22"/>
      <c r="B493" s="22"/>
      <c r="C493" s="22"/>
      <c r="D493" s="22"/>
    </row>
    <row r="494" spans="1:4">
      <c r="A494" s="22"/>
      <c r="B494" s="22"/>
      <c r="C494" s="22"/>
      <c r="D494" s="22"/>
    </row>
    <row r="495" spans="1:4">
      <c r="A495" s="22"/>
      <c r="B495" s="22"/>
      <c r="C495" s="22"/>
      <c r="D495" s="22"/>
    </row>
    <row r="496" spans="1:4">
      <c r="A496" s="22"/>
      <c r="B496" s="22"/>
      <c r="C496" s="22"/>
      <c r="D496" s="22"/>
    </row>
    <row r="497" spans="1:4">
      <c r="A497" s="22"/>
      <c r="B497" s="22"/>
      <c r="C497" s="22"/>
      <c r="D497" s="22"/>
    </row>
    <row r="498" spans="1:4">
      <c r="A498" s="22"/>
      <c r="B498" s="22"/>
      <c r="C498" s="22"/>
      <c r="D498" s="22"/>
    </row>
    <row r="499" spans="1:4">
      <c r="A499" s="22"/>
      <c r="B499" s="22"/>
      <c r="C499" s="22"/>
      <c r="D499" s="22"/>
    </row>
    <row r="500" spans="1:4">
      <c r="A500" s="22"/>
      <c r="B500" s="22"/>
      <c r="C500" s="22"/>
      <c r="D500" s="22"/>
    </row>
    <row r="501" spans="1:4">
      <c r="A501" s="22"/>
      <c r="B501" s="22"/>
      <c r="C501" s="22"/>
      <c r="D501" s="22"/>
    </row>
    <row r="502" spans="1:4">
      <c r="A502" s="22"/>
      <c r="B502" s="22"/>
      <c r="C502" s="22"/>
      <c r="D502" s="22"/>
    </row>
    <row r="503" spans="1:4">
      <c r="A503" s="22"/>
      <c r="B503" s="22"/>
      <c r="C503" s="22"/>
      <c r="D503" s="22"/>
    </row>
    <row r="504" spans="1:4">
      <c r="A504" s="22"/>
      <c r="B504" s="22"/>
      <c r="C504" s="22"/>
      <c r="D504" s="22"/>
    </row>
    <row r="505" spans="1:4">
      <c r="A505" s="22"/>
      <c r="B505" s="22"/>
      <c r="C505" s="22"/>
      <c r="D505" s="22"/>
    </row>
    <row r="506" spans="1:4">
      <c r="A506" s="22"/>
      <c r="B506" s="22"/>
      <c r="C506" s="22"/>
      <c r="D506" s="22"/>
    </row>
    <row r="507" spans="1:4">
      <c r="A507" s="22"/>
      <c r="B507" s="22"/>
      <c r="C507" s="22"/>
      <c r="D507" s="22"/>
    </row>
    <row r="508" spans="1:4">
      <c r="A508" s="22"/>
      <c r="B508" s="22"/>
      <c r="C508" s="22"/>
      <c r="D508" s="22"/>
    </row>
    <row r="509" spans="1:4">
      <c r="A509" s="22"/>
      <c r="B509" s="22"/>
      <c r="C509" s="22"/>
      <c r="D509" s="22"/>
    </row>
    <row r="510" spans="1:4">
      <c r="A510" s="22"/>
      <c r="B510" s="22"/>
      <c r="C510" s="22"/>
      <c r="D510" s="22"/>
    </row>
    <row r="511" spans="1:4">
      <c r="A511" s="22"/>
      <c r="B511" s="22"/>
      <c r="C511" s="22"/>
      <c r="D511" s="22"/>
    </row>
    <row r="512" spans="1:4">
      <c r="A512" s="22"/>
      <c r="B512" s="22"/>
      <c r="C512" s="22"/>
      <c r="D512" s="22"/>
    </row>
    <row r="513" spans="1:4">
      <c r="A513" s="22"/>
      <c r="B513" s="22"/>
      <c r="C513" s="22"/>
      <c r="D513" s="22"/>
    </row>
    <row r="514" spans="1:4">
      <c r="A514" s="22"/>
      <c r="B514" s="22"/>
      <c r="C514" s="22"/>
      <c r="D514" s="22"/>
    </row>
    <row r="515" spans="1:4">
      <c r="A515" s="22"/>
      <c r="B515" s="22"/>
      <c r="C515" s="22"/>
      <c r="D515" s="22"/>
    </row>
    <row r="516" spans="1:4">
      <c r="A516" s="22"/>
      <c r="B516" s="22"/>
      <c r="C516" s="22"/>
      <c r="D516" s="22"/>
    </row>
    <row r="517" spans="1:4">
      <c r="A517" s="22"/>
      <c r="B517" s="22"/>
      <c r="C517" s="22"/>
      <c r="D517" s="22"/>
    </row>
    <row r="518" spans="1:4">
      <c r="A518" s="22"/>
      <c r="B518" s="22"/>
      <c r="C518" s="22"/>
      <c r="D518" s="22"/>
    </row>
    <row r="519" spans="1:4">
      <c r="A519" s="22"/>
      <c r="B519" s="22"/>
      <c r="C519" s="22"/>
      <c r="D519" s="22"/>
    </row>
    <row r="520" spans="1:4">
      <c r="A520" s="22"/>
      <c r="B520" s="22"/>
      <c r="C520" s="22"/>
      <c r="D520" s="22"/>
    </row>
    <row r="521" spans="1:4">
      <c r="A521" s="22"/>
      <c r="B521" s="22"/>
      <c r="C521" s="22"/>
      <c r="D521" s="22"/>
    </row>
    <row r="522" spans="1:4">
      <c r="A522" s="22"/>
      <c r="B522" s="22"/>
      <c r="C522" s="22"/>
      <c r="D522" s="22"/>
    </row>
    <row r="523" spans="1:4">
      <c r="A523" s="22"/>
      <c r="B523" s="22"/>
      <c r="C523" s="22"/>
      <c r="D523" s="22"/>
    </row>
    <row r="524" spans="1:4">
      <c r="A524" s="22"/>
      <c r="B524" s="22"/>
      <c r="C524" s="22"/>
      <c r="D524" s="22"/>
    </row>
    <row r="525" spans="1:4">
      <c r="A525" s="22"/>
      <c r="B525" s="22"/>
      <c r="C525" s="22"/>
      <c r="D525" s="22"/>
    </row>
    <row r="526" spans="1:4">
      <c r="A526" s="22"/>
      <c r="B526" s="22"/>
      <c r="C526" s="22"/>
      <c r="D526" s="22"/>
    </row>
    <row r="527" spans="1:4">
      <c r="A527" s="22"/>
      <c r="B527" s="22"/>
      <c r="C527" s="22"/>
      <c r="D527" s="22"/>
    </row>
    <row r="528" spans="1:4">
      <c r="A528" s="22"/>
      <c r="B528" s="22"/>
      <c r="C528" s="22"/>
      <c r="D528" s="22"/>
    </row>
    <row r="529" spans="1:4">
      <c r="A529" s="22"/>
      <c r="B529" s="22"/>
      <c r="C529" s="22"/>
      <c r="D529" s="22"/>
    </row>
    <row r="530" spans="1:4">
      <c r="A530" s="22"/>
      <c r="B530" s="22"/>
      <c r="C530" s="22"/>
      <c r="D530" s="22"/>
    </row>
    <row r="531" spans="1:4">
      <c r="A531" s="22"/>
      <c r="B531" s="22"/>
      <c r="C531" s="22"/>
      <c r="D531" s="22"/>
    </row>
    <row r="532" spans="1:4">
      <c r="A532" s="22"/>
      <c r="B532" s="22"/>
      <c r="C532" s="22"/>
      <c r="D532" s="22"/>
    </row>
    <row r="533" spans="1:4">
      <c r="A533" s="22"/>
      <c r="B533" s="22"/>
      <c r="C533" s="22"/>
      <c r="D533" s="22"/>
    </row>
    <row r="534" spans="1:4">
      <c r="A534" s="22"/>
      <c r="B534" s="22"/>
      <c r="C534" s="22"/>
      <c r="D534" s="22"/>
    </row>
    <row r="535" spans="1:4">
      <c r="A535" s="22"/>
      <c r="B535" s="22"/>
      <c r="C535" s="22"/>
      <c r="D535" s="22"/>
    </row>
    <row r="536" spans="1:4">
      <c r="A536" s="22"/>
      <c r="B536" s="22"/>
      <c r="C536" s="22"/>
      <c r="D536" s="22"/>
    </row>
    <row r="537" spans="1:4">
      <c r="A537" s="22"/>
      <c r="B537" s="22"/>
      <c r="C537" s="22"/>
      <c r="D537" s="22"/>
    </row>
    <row r="538" spans="1:4">
      <c r="A538" s="22"/>
      <c r="B538" s="22"/>
      <c r="C538" s="22"/>
      <c r="D538" s="22"/>
    </row>
    <row r="539" spans="1:4">
      <c r="A539" s="22"/>
      <c r="B539" s="22"/>
      <c r="C539" s="22"/>
      <c r="D539" s="22"/>
    </row>
    <row r="540" spans="1:4">
      <c r="A540" s="22"/>
      <c r="B540" s="22"/>
      <c r="C540" s="22"/>
      <c r="D540" s="22"/>
    </row>
    <row r="541" spans="1:4">
      <c r="A541" s="22"/>
      <c r="B541" s="22"/>
      <c r="C541" s="22"/>
      <c r="D541" s="22"/>
    </row>
    <row r="542" spans="1:4">
      <c r="A542" s="22"/>
      <c r="B542" s="22"/>
      <c r="C542" s="22"/>
      <c r="D542" s="22"/>
    </row>
    <row r="543" spans="1:4">
      <c r="A543" s="22"/>
      <c r="B543" s="22"/>
      <c r="C543" s="22"/>
      <c r="D543" s="22"/>
    </row>
    <row r="544" spans="1:4">
      <c r="A544" s="22"/>
      <c r="B544" s="22"/>
      <c r="C544" s="22"/>
      <c r="D544" s="22"/>
    </row>
    <row r="545" spans="1:4">
      <c r="A545" s="22"/>
      <c r="B545" s="22"/>
      <c r="C545" s="22"/>
      <c r="D545" s="22"/>
    </row>
    <row r="546" spans="1:4">
      <c r="A546" s="22"/>
      <c r="B546" s="22"/>
      <c r="C546" s="22"/>
      <c r="D546" s="22"/>
    </row>
    <row r="547" spans="1:4">
      <c r="A547" s="22"/>
      <c r="B547" s="22"/>
      <c r="C547" s="22"/>
      <c r="D547" s="22"/>
    </row>
    <row r="548" spans="1:4">
      <c r="A548" s="22"/>
      <c r="B548" s="22"/>
      <c r="C548" s="22"/>
      <c r="D548" s="22"/>
    </row>
    <row r="549" spans="1:4">
      <c r="A549" s="22"/>
      <c r="B549" s="22"/>
      <c r="C549" s="22"/>
      <c r="D549" s="22"/>
    </row>
    <row r="550" spans="1:4">
      <c r="A550" s="22"/>
      <c r="B550" s="22"/>
      <c r="C550" s="22"/>
      <c r="D550" s="22"/>
    </row>
    <row r="551" spans="1:4">
      <c r="A551" s="22"/>
      <c r="B551" s="22"/>
      <c r="C551" s="22"/>
      <c r="D551" s="22"/>
    </row>
    <row r="552" spans="1:4">
      <c r="A552" s="22"/>
      <c r="B552" s="22"/>
      <c r="C552" s="22"/>
      <c r="D552" s="22"/>
    </row>
    <row r="553" spans="1:4">
      <c r="A553" s="22"/>
      <c r="B553" s="22"/>
      <c r="C553" s="22"/>
      <c r="D553" s="22"/>
    </row>
    <row r="554" spans="1:4">
      <c r="A554" s="22"/>
      <c r="B554" s="22"/>
      <c r="C554" s="22"/>
      <c r="D554" s="22"/>
    </row>
    <row r="555" spans="1:4">
      <c r="A555" s="22"/>
      <c r="B555" s="22"/>
      <c r="C555" s="22"/>
      <c r="D555" s="22"/>
    </row>
    <row r="556" spans="1:4">
      <c r="A556" s="22"/>
      <c r="B556" s="22"/>
      <c r="C556" s="22"/>
      <c r="D556" s="22"/>
    </row>
    <row r="557" spans="1:4">
      <c r="A557" s="22"/>
      <c r="B557" s="22"/>
      <c r="C557" s="22"/>
      <c r="D557" s="22"/>
    </row>
    <row r="558" spans="1:4">
      <c r="A558" s="22"/>
      <c r="B558" s="22"/>
      <c r="C558" s="22"/>
      <c r="D558" s="22"/>
    </row>
    <row r="559" spans="1:4">
      <c r="A559" s="22"/>
      <c r="B559" s="22"/>
      <c r="C559" s="22"/>
      <c r="D559" s="22"/>
    </row>
    <row r="560" spans="1:4">
      <c r="A560" s="22"/>
      <c r="B560" s="22"/>
      <c r="C560" s="22"/>
      <c r="D560" s="22"/>
    </row>
    <row r="561" spans="1:4">
      <c r="A561" s="22"/>
      <c r="B561" s="22"/>
      <c r="C561" s="22"/>
      <c r="D561" s="22"/>
    </row>
    <row r="562" spans="1:4">
      <c r="A562" s="22"/>
      <c r="B562" s="22"/>
      <c r="C562" s="22"/>
      <c r="D562" s="22"/>
    </row>
    <row r="563" spans="1:4">
      <c r="A563" s="22"/>
      <c r="B563" s="22"/>
      <c r="C563" s="22"/>
      <c r="D563" s="22"/>
    </row>
    <row r="564" spans="1:4">
      <c r="A564" s="22"/>
      <c r="B564" s="22"/>
      <c r="C564" s="22"/>
      <c r="D564" s="22"/>
    </row>
    <row r="565" spans="1:4">
      <c r="A565" s="22"/>
      <c r="B565" s="22"/>
      <c r="C565" s="22"/>
      <c r="D565" s="22"/>
    </row>
    <row r="566" spans="1:4">
      <c r="A566" s="22"/>
      <c r="B566" s="22"/>
      <c r="C566" s="22"/>
      <c r="D566" s="22"/>
    </row>
    <row r="567" spans="1:4">
      <c r="A567" s="22"/>
      <c r="B567" s="22"/>
      <c r="C567" s="22"/>
      <c r="D567" s="22"/>
    </row>
    <row r="568" spans="1:4">
      <c r="A568" s="22"/>
      <c r="B568" s="22"/>
      <c r="C568" s="22"/>
      <c r="D568" s="22"/>
    </row>
    <row r="569" spans="1:4">
      <c r="A569" s="22"/>
      <c r="B569" s="22"/>
      <c r="C569" s="22"/>
      <c r="D569" s="22"/>
    </row>
    <row r="570" spans="1:4">
      <c r="A570" s="22"/>
      <c r="B570" s="22"/>
      <c r="C570" s="22"/>
      <c r="D570" s="22"/>
    </row>
    <row r="571" spans="1:4">
      <c r="A571" s="22"/>
      <c r="B571" s="22"/>
      <c r="C571" s="22"/>
      <c r="D571" s="22"/>
    </row>
    <row r="572" spans="1:4">
      <c r="A572" s="22"/>
      <c r="B572" s="22"/>
      <c r="C572" s="22"/>
      <c r="D572" s="22"/>
    </row>
    <row r="573" spans="1:4">
      <c r="A573" s="22"/>
      <c r="B573" s="22"/>
      <c r="C573" s="22"/>
      <c r="D573" s="22"/>
    </row>
    <row r="574" spans="1:4">
      <c r="A574" s="22"/>
      <c r="B574" s="22"/>
      <c r="C574" s="22"/>
      <c r="D574" s="22"/>
    </row>
    <row r="575" spans="1:4">
      <c r="A575" s="22"/>
      <c r="B575" s="22"/>
      <c r="C575" s="22"/>
      <c r="D575" s="22"/>
    </row>
    <row r="576" spans="1:4">
      <c r="A576" s="22"/>
      <c r="B576" s="22"/>
      <c r="C576" s="22"/>
      <c r="D576" s="22"/>
    </row>
    <row r="577" spans="1:4">
      <c r="A577" s="22"/>
      <c r="B577" s="22"/>
      <c r="C577" s="22"/>
      <c r="D577" s="22"/>
    </row>
    <row r="578" spans="1:4">
      <c r="A578" s="22"/>
      <c r="B578" s="22"/>
      <c r="C578" s="22"/>
      <c r="D578" s="22"/>
    </row>
    <row r="579" spans="1:4">
      <c r="A579" s="22"/>
      <c r="B579" s="22"/>
      <c r="C579" s="22"/>
      <c r="D579" s="22"/>
    </row>
    <row r="580" spans="1:4">
      <c r="A580" s="22"/>
      <c r="B580" s="22"/>
      <c r="C580" s="22"/>
      <c r="D580" s="22"/>
    </row>
    <row r="581" spans="1:4">
      <c r="A581" s="22"/>
      <c r="B581" s="22"/>
      <c r="C581" s="22"/>
      <c r="D581" s="22"/>
    </row>
    <row r="582" spans="1:4">
      <c r="A582" s="22"/>
      <c r="B582" s="22"/>
      <c r="C582" s="22"/>
      <c r="D582" s="22"/>
    </row>
    <row r="583" spans="1:4">
      <c r="A583" s="22"/>
      <c r="B583" s="22"/>
      <c r="C583" s="22"/>
      <c r="D583" s="22"/>
    </row>
    <row r="584" spans="1:4">
      <c r="A584" s="22"/>
      <c r="B584" s="22"/>
      <c r="C584" s="22"/>
      <c r="D584" s="22"/>
    </row>
    <row r="585" spans="1:4">
      <c r="A585" s="22"/>
      <c r="B585" s="22"/>
      <c r="C585" s="22"/>
      <c r="D585" s="22"/>
    </row>
    <row r="586" spans="1:4">
      <c r="A586" s="22"/>
      <c r="B586" s="22"/>
      <c r="C586" s="22"/>
      <c r="D586" s="22"/>
    </row>
    <row r="587" spans="1:4">
      <c r="A587" s="22"/>
      <c r="B587" s="22"/>
      <c r="C587" s="22"/>
      <c r="D587" s="22"/>
    </row>
    <row r="588" spans="1:4">
      <c r="A588" s="22"/>
      <c r="B588" s="22"/>
      <c r="C588" s="22"/>
      <c r="D588" s="22"/>
    </row>
    <row r="589" spans="1:4">
      <c r="A589" s="22"/>
      <c r="B589" s="22"/>
      <c r="C589" s="22"/>
      <c r="D589" s="22"/>
    </row>
    <row r="590" spans="1:4">
      <c r="A590" s="22"/>
      <c r="B590" s="22"/>
      <c r="C590" s="22"/>
      <c r="D590" s="22"/>
    </row>
    <row r="591" spans="1:4">
      <c r="A591" s="22"/>
      <c r="B591" s="22"/>
      <c r="C591" s="22"/>
      <c r="D591" s="22"/>
    </row>
    <row r="592" spans="1:4">
      <c r="A592" s="22"/>
      <c r="B592" s="22"/>
      <c r="C592" s="22"/>
      <c r="D592" s="22"/>
    </row>
    <row r="593" spans="1:4">
      <c r="A593" s="22"/>
      <c r="B593" s="22"/>
      <c r="C593" s="22"/>
      <c r="D593" s="22"/>
    </row>
    <row r="594" spans="1:4">
      <c r="A594" s="22"/>
      <c r="B594" s="22"/>
      <c r="C594" s="22"/>
      <c r="D594" s="22"/>
    </row>
    <row r="595" spans="1:4">
      <c r="A595" s="22"/>
      <c r="B595" s="22"/>
      <c r="C595" s="22"/>
      <c r="D595" s="22"/>
    </row>
    <row r="596" spans="1:4">
      <c r="A596" s="22"/>
      <c r="B596" s="22"/>
      <c r="C596" s="22"/>
      <c r="D596" s="22"/>
    </row>
    <row r="597" spans="1:4">
      <c r="A597" s="22"/>
      <c r="B597" s="22"/>
      <c r="C597" s="22"/>
      <c r="D597" s="22"/>
    </row>
    <row r="598" spans="1:4">
      <c r="A598" s="22"/>
      <c r="B598" s="22"/>
      <c r="C598" s="22"/>
      <c r="D598" s="22"/>
    </row>
    <row r="599" spans="1:4">
      <c r="A599" s="22"/>
      <c r="B599" s="22"/>
      <c r="C599" s="22"/>
      <c r="D599" s="22"/>
    </row>
    <row r="600" spans="1:4">
      <c r="A600" s="22"/>
      <c r="B600" s="22"/>
      <c r="C600" s="22"/>
      <c r="D600" s="22"/>
    </row>
    <row r="601" spans="1:4">
      <c r="A601" s="22"/>
      <c r="B601" s="22"/>
      <c r="C601" s="22"/>
      <c r="D601" s="22"/>
    </row>
    <row r="602" spans="1:4">
      <c r="A602" s="22"/>
      <c r="B602" s="22"/>
      <c r="C602" s="22"/>
      <c r="D602" s="22"/>
    </row>
    <row r="603" spans="1:4">
      <c r="A603" s="22"/>
      <c r="B603" s="22"/>
      <c r="C603" s="22"/>
      <c r="D603" s="22"/>
    </row>
    <row r="604" spans="1:4">
      <c r="A604" s="22"/>
      <c r="B604" s="22"/>
      <c r="C604" s="22"/>
      <c r="D604" s="22"/>
    </row>
    <row r="605" spans="1:4">
      <c r="A605" s="22"/>
      <c r="B605" s="22"/>
      <c r="C605" s="22"/>
      <c r="D605" s="22"/>
    </row>
    <row r="606" spans="1:4">
      <c r="A606" s="22"/>
      <c r="B606" s="22"/>
      <c r="C606" s="22"/>
      <c r="D606" s="22"/>
    </row>
    <row r="607" spans="1:4">
      <c r="A607" s="22"/>
      <c r="B607" s="22"/>
      <c r="C607" s="22"/>
      <c r="D607" s="22"/>
    </row>
    <row r="608" spans="1:4">
      <c r="A608" s="22"/>
      <c r="B608" s="22"/>
      <c r="C608" s="22"/>
      <c r="D608" s="22"/>
    </row>
    <row r="609" spans="1:4">
      <c r="A609" s="22"/>
      <c r="B609" s="22"/>
      <c r="C609" s="22"/>
      <c r="D609" s="22"/>
    </row>
    <row r="610" spans="1:4">
      <c r="A610" s="22"/>
      <c r="B610" s="22"/>
      <c r="C610" s="22"/>
      <c r="D610" s="22"/>
    </row>
    <row r="611" spans="1:4">
      <c r="A611" s="22"/>
      <c r="B611" s="22"/>
      <c r="C611" s="22"/>
      <c r="D611" s="22"/>
    </row>
    <row r="612" spans="1:4">
      <c r="A612" s="22"/>
      <c r="B612" s="22"/>
      <c r="C612" s="22"/>
      <c r="D612" s="22"/>
    </row>
    <row r="613" spans="1:4">
      <c r="A613" s="22"/>
      <c r="B613" s="22"/>
      <c r="C613" s="22"/>
      <c r="D613" s="22"/>
    </row>
    <row r="614" spans="1:4">
      <c r="A614" s="22"/>
      <c r="B614" s="22"/>
      <c r="C614" s="22"/>
      <c r="D614" s="22"/>
    </row>
    <row r="615" spans="1:4">
      <c r="A615" s="22"/>
      <c r="B615" s="22"/>
      <c r="C615" s="22"/>
      <c r="D615" s="22"/>
    </row>
    <row r="616" spans="1:4">
      <c r="A616" s="22"/>
      <c r="B616" s="22"/>
      <c r="C616" s="22"/>
      <c r="D616" s="22"/>
    </row>
    <row r="617" spans="1:4">
      <c r="A617" s="22"/>
      <c r="B617" s="22"/>
      <c r="C617" s="22"/>
      <c r="D617" s="22"/>
    </row>
    <row r="618" spans="1:4">
      <c r="A618" s="22"/>
      <c r="B618" s="22"/>
      <c r="C618" s="22"/>
      <c r="D618" s="22"/>
    </row>
    <row r="619" spans="1:4">
      <c r="A619" s="22"/>
      <c r="B619" s="22"/>
      <c r="C619" s="22"/>
      <c r="D619" s="22"/>
    </row>
    <row r="620" spans="1:4">
      <c r="A620" s="22"/>
      <c r="B620" s="22"/>
      <c r="C620" s="22"/>
      <c r="D620" s="22"/>
    </row>
    <row r="621" spans="1:4">
      <c r="A621" s="22"/>
      <c r="B621" s="22"/>
      <c r="C621" s="22"/>
      <c r="D621" s="22"/>
    </row>
    <row r="622" spans="1:4">
      <c r="A622" s="22"/>
      <c r="B622" s="22"/>
      <c r="C622" s="22"/>
      <c r="D622" s="22"/>
    </row>
    <row r="623" spans="1:4">
      <c r="A623" s="22"/>
      <c r="B623" s="22"/>
      <c r="C623" s="22"/>
      <c r="D623" s="22"/>
    </row>
    <row r="624" spans="1:4">
      <c r="A624" s="22"/>
      <c r="B624" s="22"/>
      <c r="C624" s="22"/>
      <c r="D624" s="22"/>
    </row>
    <row r="625" spans="1:4">
      <c r="A625" s="22"/>
      <c r="B625" s="22"/>
      <c r="C625" s="22"/>
      <c r="D625" s="22"/>
    </row>
    <row r="626" spans="1:4">
      <c r="A626" s="22"/>
      <c r="B626" s="22"/>
      <c r="C626" s="22"/>
      <c r="D626" s="22"/>
    </row>
    <row r="627" spans="1:4">
      <c r="A627" s="22"/>
      <c r="B627" s="22"/>
      <c r="C627" s="22"/>
      <c r="D627" s="22"/>
    </row>
    <row r="628" spans="1:4">
      <c r="A628" s="22"/>
      <c r="B628" s="22"/>
      <c r="C628" s="22"/>
      <c r="D628" s="22"/>
    </row>
    <row r="629" spans="1:4">
      <c r="A629" s="22"/>
      <c r="B629" s="22"/>
      <c r="C629" s="22"/>
      <c r="D629" s="22"/>
    </row>
    <row r="630" spans="1:4">
      <c r="A630" s="22"/>
      <c r="B630" s="22"/>
      <c r="C630" s="22"/>
      <c r="D630" s="22"/>
    </row>
    <row r="631" spans="1:4">
      <c r="A631" s="22"/>
      <c r="B631" s="22"/>
      <c r="C631" s="22"/>
      <c r="D631" s="22"/>
    </row>
    <row r="632" spans="1:4">
      <c r="A632" s="22"/>
      <c r="B632" s="22"/>
      <c r="C632" s="22"/>
      <c r="D632" s="22"/>
    </row>
    <row r="633" spans="1:4">
      <c r="A633" s="22"/>
      <c r="B633" s="22"/>
      <c r="C633" s="22"/>
      <c r="D633" s="22"/>
    </row>
    <row r="634" spans="1:4">
      <c r="A634" s="22"/>
      <c r="B634" s="22"/>
      <c r="C634" s="22"/>
      <c r="D634" s="22"/>
    </row>
    <row r="635" spans="1:4">
      <c r="A635" s="22"/>
      <c r="B635" s="22"/>
      <c r="C635" s="22"/>
      <c r="D635" s="22"/>
    </row>
    <row r="636" spans="1:4">
      <c r="A636" s="22"/>
      <c r="B636" s="22"/>
      <c r="C636" s="22"/>
      <c r="D636" s="22"/>
    </row>
    <row r="637" spans="1:4">
      <c r="A637" s="22"/>
      <c r="B637" s="22"/>
      <c r="C637" s="22"/>
      <c r="D637" s="22"/>
    </row>
    <row r="638" spans="1:4">
      <c r="A638" s="22"/>
      <c r="B638" s="22"/>
      <c r="C638" s="22"/>
      <c r="D638" s="22"/>
    </row>
    <row r="639" spans="1:4">
      <c r="A639" s="22"/>
      <c r="B639" s="22"/>
      <c r="C639" s="22"/>
      <c r="D639" s="22"/>
    </row>
    <row r="640" spans="1:4">
      <c r="A640" s="22"/>
      <c r="B640" s="22"/>
      <c r="C640" s="22"/>
      <c r="D640" s="22"/>
    </row>
    <row r="641" spans="1:4">
      <c r="A641" s="22"/>
      <c r="B641" s="22"/>
      <c r="C641" s="22"/>
      <c r="D641" s="22"/>
    </row>
    <row r="642" spans="1:4">
      <c r="A642" s="22"/>
      <c r="B642" s="22"/>
      <c r="C642" s="22"/>
      <c r="D642" s="22"/>
    </row>
    <row r="643" spans="1:4">
      <c r="A643" s="22"/>
      <c r="B643" s="22"/>
      <c r="C643" s="22"/>
      <c r="D643" s="22"/>
    </row>
    <row r="644" spans="1:4">
      <c r="A644" s="22"/>
      <c r="B644" s="22"/>
      <c r="C644" s="22"/>
      <c r="D644" s="22"/>
    </row>
    <row r="645" spans="1:4">
      <c r="A645" s="22"/>
      <c r="B645" s="22"/>
      <c r="C645" s="22"/>
      <c r="D645" s="22"/>
    </row>
    <row r="646" spans="1:4">
      <c r="A646" s="22"/>
      <c r="B646" s="22"/>
      <c r="C646" s="22"/>
      <c r="D646" s="22"/>
    </row>
    <row r="647" spans="1:4">
      <c r="A647" s="22"/>
      <c r="B647" s="22"/>
      <c r="C647" s="22"/>
      <c r="D647" s="22"/>
    </row>
    <row r="648" spans="1:4">
      <c r="A648" s="22"/>
      <c r="B648" s="22"/>
      <c r="C648" s="22"/>
      <c r="D648" s="22"/>
    </row>
    <row r="649" spans="1:4">
      <c r="A649" s="22"/>
      <c r="B649" s="22"/>
      <c r="C649" s="22"/>
      <c r="D649" s="22"/>
    </row>
    <row r="650" spans="1:4">
      <c r="A650" s="22"/>
      <c r="B650" s="22"/>
      <c r="C650" s="22"/>
      <c r="D650" s="22"/>
    </row>
    <row r="651" spans="1:4">
      <c r="A651" s="22"/>
      <c r="B651" s="22"/>
      <c r="C651" s="22"/>
      <c r="D651" s="22"/>
    </row>
    <row r="652" spans="1:4">
      <c r="A652" s="22"/>
      <c r="B652" s="22"/>
      <c r="C652" s="22"/>
      <c r="D652" s="22"/>
    </row>
    <row r="653" spans="1:4">
      <c r="A653" s="22"/>
      <c r="B653" s="22"/>
      <c r="C653" s="22"/>
      <c r="D653" s="22"/>
    </row>
    <row r="654" spans="1:4">
      <c r="A654" s="22"/>
      <c r="B654" s="22"/>
      <c r="C654" s="22"/>
      <c r="D654" s="22"/>
    </row>
    <row r="655" spans="1:4">
      <c r="A655" s="22"/>
      <c r="B655" s="22"/>
      <c r="C655" s="22"/>
      <c r="D655" s="22"/>
    </row>
    <row r="656" spans="1:4">
      <c r="A656" s="22"/>
      <c r="B656" s="22"/>
      <c r="C656" s="22"/>
      <c r="D656" s="22"/>
    </row>
    <row r="657" spans="1:4">
      <c r="A657" s="22"/>
      <c r="B657" s="22"/>
      <c r="C657" s="22"/>
      <c r="D657" s="22"/>
    </row>
    <row r="658" spans="1:4">
      <c r="A658" s="22"/>
      <c r="B658" s="22"/>
      <c r="C658" s="22"/>
      <c r="D658" s="22"/>
    </row>
    <row r="659" spans="1:4">
      <c r="A659" s="22"/>
      <c r="B659" s="22"/>
      <c r="C659" s="22"/>
      <c r="D659" s="22"/>
    </row>
    <row r="660" spans="1:4">
      <c r="A660" s="22"/>
      <c r="B660" s="22"/>
      <c r="C660" s="22"/>
      <c r="D660" s="22"/>
    </row>
    <row r="661" spans="1:4">
      <c r="A661" s="22"/>
      <c r="B661" s="22"/>
      <c r="C661" s="22"/>
      <c r="D661" s="22"/>
    </row>
    <row r="662" spans="1:4">
      <c r="A662" s="22"/>
      <c r="B662" s="22"/>
      <c r="C662" s="22"/>
      <c r="D662" s="22"/>
    </row>
    <row r="663" spans="1:4">
      <c r="A663" s="22"/>
      <c r="B663" s="22"/>
      <c r="C663" s="22"/>
      <c r="D663" s="22"/>
    </row>
    <row r="664" spans="1:4">
      <c r="A664" s="22"/>
      <c r="B664" s="22"/>
      <c r="C664" s="22"/>
      <c r="D664" s="22"/>
    </row>
    <row r="665" spans="1:4">
      <c r="A665" s="22"/>
      <c r="B665" s="22"/>
      <c r="C665" s="22"/>
      <c r="D665" s="22"/>
    </row>
    <row r="666" spans="1:4">
      <c r="A666" s="22"/>
      <c r="B666" s="22"/>
      <c r="C666" s="22"/>
      <c r="D666" s="22"/>
    </row>
    <row r="667" spans="1:4">
      <c r="A667" s="22"/>
      <c r="B667" s="22"/>
      <c r="C667" s="22"/>
      <c r="D667" s="22"/>
    </row>
    <row r="668" spans="1:4">
      <c r="A668" s="22"/>
      <c r="B668" s="22"/>
      <c r="C668" s="22"/>
      <c r="D668" s="22"/>
    </row>
    <row r="669" spans="1:4">
      <c r="A669" s="22"/>
      <c r="B669" s="22"/>
      <c r="C669" s="22"/>
      <c r="D669" s="22"/>
    </row>
    <row r="670" spans="1:4">
      <c r="A670" s="22"/>
      <c r="B670" s="22"/>
      <c r="C670" s="22"/>
      <c r="D670" s="22"/>
    </row>
    <row r="671" spans="1:4">
      <c r="A671" s="22"/>
      <c r="B671" s="22"/>
      <c r="C671" s="22"/>
      <c r="D671" s="22"/>
    </row>
    <row r="672" spans="1:4">
      <c r="A672" s="22"/>
      <c r="B672" s="22"/>
      <c r="C672" s="22"/>
      <c r="D672" s="22"/>
    </row>
    <row r="673" spans="1:4">
      <c r="A673" s="22"/>
      <c r="B673" s="22"/>
      <c r="C673" s="22"/>
      <c r="D673" s="22"/>
    </row>
    <row r="674" spans="1:4">
      <c r="A674" s="22"/>
      <c r="B674" s="22"/>
      <c r="C674" s="22"/>
      <c r="D674" s="22"/>
    </row>
    <row r="675" spans="1:4">
      <c r="A675" s="22"/>
      <c r="B675" s="22"/>
      <c r="C675" s="22"/>
      <c r="D675" s="22"/>
    </row>
    <row r="676" spans="1:4">
      <c r="A676" s="22"/>
      <c r="B676" s="22"/>
      <c r="C676" s="22"/>
      <c r="D676" s="22"/>
    </row>
    <row r="677" spans="1:4">
      <c r="A677" s="22"/>
      <c r="B677" s="22"/>
      <c r="C677" s="22"/>
      <c r="D677" s="22"/>
    </row>
    <row r="678" spans="1:4">
      <c r="A678" s="22"/>
      <c r="B678" s="22"/>
      <c r="C678" s="22"/>
      <c r="D678" s="22"/>
    </row>
    <row r="679" spans="1:4">
      <c r="A679" s="22"/>
      <c r="B679" s="22"/>
      <c r="C679" s="22"/>
      <c r="D679" s="22"/>
    </row>
    <row r="680" spans="1:4">
      <c r="A680" s="22"/>
      <c r="B680" s="22"/>
      <c r="C680" s="22"/>
      <c r="D680" s="22"/>
    </row>
    <row r="681" spans="1:4">
      <c r="A681" s="22"/>
      <c r="B681" s="22"/>
      <c r="C681" s="22"/>
      <c r="D681" s="22"/>
    </row>
    <row r="682" spans="1:4">
      <c r="A682" s="22"/>
      <c r="B682" s="22"/>
      <c r="C682" s="22"/>
      <c r="D682" s="22"/>
    </row>
    <row r="683" spans="1:4">
      <c r="A683" s="22"/>
      <c r="B683" s="22"/>
      <c r="C683" s="22"/>
      <c r="D683" s="22"/>
    </row>
    <row r="684" spans="1:4">
      <c r="A684" s="22"/>
      <c r="B684" s="22"/>
      <c r="C684" s="22"/>
      <c r="D684" s="22"/>
    </row>
    <row r="685" spans="1:4">
      <c r="A685" s="22"/>
      <c r="B685" s="22"/>
      <c r="C685" s="22"/>
      <c r="D685" s="22"/>
    </row>
    <row r="686" spans="1:4">
      <c r="A686" s="22"/>
      <c r="B686" s="22"/>
      <c r="C686" s="22"/>
      <c r="D686" s="22"/>
    </row>
    <row r="687" spans="1:4">
      <c r="A687" s="22"/>
      <c r="B687" s="22"/>
      <c r="C687" s="22"/>
      <c r="D687" s="22"/>
    </row>
    <row r="688" spans="1:4">
      <c r="A688" s="22"/>
      <c r="B688" s="22"/>
      <c r="C688" s="22"/>
      <c r="D688" s="22"/>
    </row>
    <row r="689" spans="1:4">
      <c r="A689" s="22"/>
      <c r="B689" s="22"/>
      <c r="C689" s="22"/>
      <c r="D689" s="22"/>
    </row>
    <row r="690" spans="1:4">
      <c r="A690" s="22"/>
      <c r="B690" s="22"/>
      <c r="C690" s="22"/>
      <c r="D690" s="22"/>
    </row>
    <row r="691" spans="1:4">
      <c r="A691" s="22"/>
      <c r="B691" s="22"/>
      <c r="C691" s="22"/>
      <c r="D691" s="22"/>
    </row>
    <row r="692" spans="1:4">
      <c r="A692" s="22"/>
      <c r="B692" s="22"/>
      <c r="C692" s="22"/>
      <c r="D692" s="22"/>
    </row>
    <row r="693" spans="1:4">
      <c r="A693" s="22"/>
      <c r="B693" s="22"/>
      <c r="C693" s="22"/>
      <c r="D693" s="22"/>
    </row>
    <row r="694" spans="1:4">
      <c r="A694" s="22"/>
      <c r="B694" s="22"/>
      <c r="C694" s="22"/>
      <c r="D694" s="22"/>
    </row>
    <row r="695" spans="1:4">
      <c r="A695" s="22"/>
      <c r="B695" s="22"/>
      <c r="C695" s="22"/>
      <c r="D695" s="22"/>
    </row>
    <row r="696" spans="1:4">
      <c r="A696" s="22"/>
      <c r="B696" s="22"/>
      <c r="C696" s="22"/>
      <c r="D696" s="22"/>
    </row>
    <row r="697" spans="1:4">
      <c r="A697" s="22"/>
      <c r="B697" s="22"/>
      <c r="C697" s="22"/>
      <c r="D697" s="22"/>
    </row>
    <row r="698" spans="1:4">
      <c r="A698" s="22"/>
      <c r="B698" s="22"/>
      <c r="C698" s="22"/>
      <c r="D698" s="22"/>
    </row>
    <row r="699" spans="1:4">
      <c r="A699" s="22"/>
      <c r="B699" s="22"/>
      <c r="C699" s="22"/>
      <c r="D699" s="22"/>
    </row>
    <row r="700" spans="1:4">
      <c r="A700" s="22"/>
      <c r="B700" s="22"/>
      <c r="C700" s="22"/>
      <c r="D700" s="22"/>
    </row>
    <row r="701" spans="1:4">
      <c r="A701" s="22"/>
      <c r="B701" s="22"/>
      <c r="C701" s="22"/>
      <c r="D701" s="22"/>
    </row>
    <row r="702" spans="1:4">
      <c r="A702" s="22"/>
      <c r="B702" s="22"/>
      <c r="C702" s="22"/>
      <c r="D702" s="22"/>
    </row>
    <row r="703" spans="1:4">
      <c r="A703" s="22"/>
      <c r="B703" s="22"/>
      <c r="C703" s="22"/>
      <c r="D703" s="22"/>
    </row>
    <row r="704" spans="1:4">
      <c r="A704" s="22"/>
      <c r="B704" s="22"/>
      <c r="C704" s="22"/>
      <c r="D704" s="22"/>
    </row>
    <row r="705" spans="1:4">
      <c r="A705" s="22"/>
      <c r="B705" s="22"/>
      <c r="C705" s="22"/>
      <c r="D705" s="22"/>
    </row>
    <row r="706" spans="1:4">
      <c r="A706" s="22"/>
      <c r="B706" s="22"/>
      <c r="C706" s="22"/>
      <c r="D706" s="22"/>
    </row>
    <row r="707" spans="1:4">
      <c r="A707" s="22"/>
      <c r="B707" s="22"/>
      <c r="C707" s="22"/>
      <c r="D707" s="22"/>
    </row>
    <row r="708" spans="1:4">
      <c r="A708" s="22"/>
      <c r="B708" s="22"/>
      <c r="C708" s="22"/>
      <c r="D708" s="22"/>
    </row>
    <row r="709" spans="1:4">
      <c r="A709" s="22"/>
      <c r="B709" s="22"/>
      <c r="C709" s="22"/>
      <c r="D709" s="22"/>
    </row>
    <row r="710" spans="1:4">
      <c r="A710" s="22"/>
      <c r="B710" s="22"/>
      <c r="C710" s="22"/>
      <c r="D710" s="22"/>
    </row>
    <row r="711" spans="1:4">
      <c r="A711" s="22"/>
      <c r="B711" s="22"/>
      <c r="C711" s="22"/>
      <c r="D711" s="22"/>
    </row>
    <row r="712" spans="1:4">
      <c r="A712" s="22"/>
      <c r="B712" s="22"/>
      <c r="C712" s="22"/>
      <c r="D712" s="22"/>
    </row>
    <row r="713" spans="1:4">
      <c r="A713" s="22"/>
      <c r="B713" s="22"/>
      <c r="C713" s="22"/>
      <c r="D713" s="22"/>
    </row>
    <row r="714" spans="1:4">
      <c r="A714" s="22"/>
      <c r="B714" s="22"/>
      <c r="C714" s="22"/>
      <c r="D714" s="22"/>
    </row>
    <row r="715" spans="1:4">
      <c r="A715" s="22"/>
      <c r="B715" s="22"/>
      <c r="C715" s="22"/>
      <c r="D715" s="22"/>
    </row>
    <row r="716" spans="1:4">
      <c r="A716" s="22"/>
      <c r="B716" s="22"/>
      <c r="C716" s="22"/>
      <c r="D716" s="22"/>
    </row>
    <row r="717" spans="1:4">
      <c r="A717" s="22"/>
      <c r="B717" s="22"/>
      <c r="C717" s="22"/>
      <c r="D717" s="22"/>
    </row>
    <row r="718" spans="1:4">
      <c r="A718" s="22"/>
      <c r="B718" s="22"/>
      <c r="C718" s="22"/>
      <c r="D718" s="22"/>
    </row>
    <row r="719" spans="1:4">
      <c r="A719" s="22"/>
      <c r="B719" s="22"/>
      <c r="C719" s="22"/>
      <c r="D719" s="22"/>
    </row>
    <row r="720" spans="1:4">
      <c r="A720" s="22"/>
      <c r="B720" s="22"/>
      <c r="C720" s="22"/>
      <c r="D720" s="22"/>
    </row>
    <row r="721" spans="1:4">
      <c r="A721" s="22"/>
      <c r="B721" s="22"/>
      <c r="C721" s="22"/>
      <c r="D721" s="22"/>
    </row>
    <row r="722" spans="1:4">
      <c r="A722" s="22"/>
      <c r="B722" s="22"/>
      <c r="C722" s="22"/>
      <c r="D722" s="22"/>
    </row>
    <row r="723" spans="1:4">
      <c r="A723" s="22"/>
      <c r="B723" s="22"/>
      <c r="C723" s="22"/>
      <c r="D723" s="22"/>
    </row>
    <row r="724" spans="1:4">
      <c r="A724" s="22"/>
      <c r="B724" s="22"/>
      <c r="C724" s="22"/>
      <c r="D724" s="22"/>
    </row>
    <row r="725" spans="1:4">
      <c r="A725" s="22"/>
      <c r="B725" s="22"/>
      <c r="C725" s="22"/>
      <c r="D725" s="22"/>
    </row>
    <row r="726" spans="1:4">
      <c r="A726" s="22"/>
      <c r="B726" s="22"/>
      <c r="C726" s="22"/>
      <c r="D726" s="22"/>
    </row>
    <row r="727" spans="1:4">
      <c r="A727" s="22"/>
      <c r="B727" s="22"/>
      <c r="C727" s="22"/>
      <c r="D727" s="22"/>
    </row>
    <row r="728" spans="1:4">
      <c r="A728" s="22"/>
      <c r="B728" s="22"/>
      <c r="C728" s="22"/>
      <c r="D728" s="22"/>
    </row>
    <row r="729" spans="1:4">
      <c r="A729" s="22"/>
      <c r="B729" s="22"/>
      <c r="C729" s="22"/>
      <c r="D729" s="22"/>
    </row>
    <row r="730" spans="1:4">
      <c r="A730" s="22"/>
      <c r="B730" s="22"/>
      <c r="C730" s="22"/>
      <c r="D730" s="22"/>
    </row>
    <row r="731" spans="1:4">
      <c r="A731" s="22"/>
      <c r="B731" s="22"/>
      <c r="C731" s="22"/>
      <c r="D731" s="22"/>
    </row>
    <row r="732" spans="1:4">
      <c r="A732" s="22"/>
      <c r="B732" s="22"/>
      <c r="C732" s="22"/>
      <c r="D732" s="22"/>
    </row>
    <row r="733" spans="1:4">
      <c r="A733" s="22"/>
      <c r="B733" s="22"/>
      <c r="C733" s="22"/>
      <c r="D733" s="22"/>
    </row>
    <row r="734" spans="1:4">
      <c r="A734" s="22"/>
      <c r="B734" s="22"/>
      <c r="C734" s="22"/>
      <c r="D734" s="22"/>
    </row>
    <row r="735" spans="1:4">
      <c r="A735" s="22"/>
      <c r="B735" s="22"/>
      <c r="C735" s="22"/>
      <c r="D735" s="22"/>
    </row>
    <row r="736" spans="1:4">
      <c r="A736" s="22"/>
      <c r="B736" s="22"/>
      <c r="C736" s="22"/>
      <c r="D736" s="22"/>
    </row>
    <row r="737" spans="1:4">
      <c r="A737" s="22"/>
      <c r="B737" s="22"/>
      <c r="C737" s="22"/>
      <c r="D737" s="22"/>
    </row>
    <row r="738" spans="1:4">
      <c r="A738" s="22"/>
      <c r="B738" s="22"/>
      <c r="C738" s="22"/>
      <c r="D738" s="22"/>
    </row>
    <row r="739" spans="1:4">
      <c r="A739" s="22"/>
      <c r="B739" s="22"/>
      <c r="C739" s="22"/>
      <c r="D739" s="22"/>
    </row>
    <row r="740" spans="1:4">
      <c r="A740" s="22"/>
      <c r="B740" s="22"/>
      <c r="C740" s="22"/>
      <c r="D740" s="22"/>
    </row>
    <row r="741" spans="1:4">
      <c r="A741" s="22"/>
      <c r="B741" s="22"/>
      <c r="C741" s="22"/>
      <c r="D741" s="22"/>
    </row>
    <row r="742" spans="1:4">
      <c r="A742" s="22"/>
      <c r="B742" s="22"/>
      <c r="C742" s="22"/>
      <c r="D742" s="22"/>
    </row>
    <row r="743" spans="1:4">
      <c r="A743" s="22"/>
      <c r="B743" s="22"/>
      <c r="C743" s="22"/>
      <c r="D743" s="22"/>
    </row>
    <row r="744" spans="1:4">
      <c r="A744" s="22"/>
      <c r="B744" s="22"/>
      <c r="C744" s="22"/>
      <c r="D744" s="22"/>
    </row>
    <row r="745" spans="1:4">
      <c r="A745" s="22"/>
      <c r="B745" s="22"/>
      <c r="C745" s="22"/>
      <c r="D745" s="22"/>
    </row>
    <row r="746" spans="1:4">
      <c r="A746" s="22"/>
      <c r="B746" s="22"/>
      <c r="C746" s="22"/>
      <c r="D746" s="22"/>
    </row>
    <row r="747" spans="1:4">
      <c r="A747" s="22"/>
      <c r="B747" s="22"/>
      <c r="C747" s="22"/>
      <c r="D747" s="22"/>
    </row>
    <row r="748" spans="1:4">
      <c r="A748" s="22"/>
      <c r="B748" s="22"/>
      <c r="C748" s="22"/>
      <c r="D748" s="22"/>
    </row>
    <row r="749" spans="1:4">
      <c r="A749" s="22"/>
      <c r="B749" s="22"/>
      <c r="C749" s="22"/>
      <c r="D749" s="22"/>
    </row>
    <row r="750" spans="1:4">
      <c r="A750" s="22"/>
      <c r="B750" s="22"/>
      <c r="C750" s="22"/>
      <c r="D750" s="22"/>
    </row>
    <row r="751" spans="1:4">
      <c r="A751" s="22"/>
      <c r="B751" s="22"/>
      <c r="C751" s="22"/>
      <c r="D751" s="22"/>
    </row>
    <row r="752" spans="1:4">
      <c r="A752" s="22"/>
      <c r="B752" s="22"/>
      <c r="C752" s="22"/>
      <c r="D752" s="22"/>
    </row>
    <row r="753" spans="1:4">
      <c r="A753" s="22"/>
      <c r="B753" s="22"/>
      <c r="C753" s="22"/>
      <c r="D753" s="22"/>
    </row>
    <row r="754" spans="1:4">
      <c r="A754" s="22"/>
      <c r="B754" s="22"/>
      <c r="C754" s="22"/>
      <c r="D754" s="22"/>
    </row>
    <row r="755" spans="1:4">
      <c r="A755" s="22"/>
      <c r="B755" s="22"/>
      <c r="C755" s="22"/>
      <c r="D755" s="22"/>
    </row>
    <row r="756" spans="1:4">
      <c r="A756" s="22"/>
      <c r="B756" s="22"/>
      <c r="C756" s="22"/>
      <c r="D756" s="22"/>
    </row>
    <row r="757" spans="1:4">
      <c r="A757" s="22"/>
      <c r="B757" s="22"/>
      <c r="C757" s="22"/>
      <c r="D757" s="22"/>
    </row>
    <row r="758" spans="1:4">
      <c r="A758" s="22"/>
      <c r="B758" s="22"/>
      <c r="C758" s="22"/>
      <c r="D758" s="22"/>
    </row>
    <row r="759" spans="1:4">
      <c r="A759" s="22"/>
      <c r="B759" s="22"/>
      <c r="C759" s="22"/>
      <c r="D759" s="22"/>
    </row>
    <row r="760" spans="1:4">
      <c r="A760" s="22"/>
      <c r="B760" s="22"/>
      <c r="C760" s="22"/>
      <c r="D760" s="22"/>
    </row>
    <row r="761" spans="1:4">
      <c r="A761" s="22"/>
      <c r="B761" s="22"/>
      <c r="C761" s="22"/>
      <c r="D761" s="22"/>
    </row>
    <row r="762" spans="1:4">
      <c r="A762" s="22"/>
      <c r="B762" s="22"/>
      <c r="C762" s="22"/>
      <c r="D762" s="22"/>
    </row>
    <row r="763" spans="1:4">
      <c r="A763" s="22"/>
      <c r="B763" s="22"/>
      <c r="C763" s="22"/>
      <c r="D763" s="22"/>
    </row>
    <row r="764" spans="1:4">
      <c r="A764" s="22"/>
      <c r="B764" s="22"/>
      <c r="C764" s="22"/>
      <c r="D764" s="22"/>
    </row>
    <row r="765" spans="1:4">
      <c r="A765" s="22"/>
      <c r="B765" s="22"/>
      <c r="C765" s="22"/>
      <c r="D765" s="22"/>
    </row>
    <row r="766" spans="1:4">
      <c r="A766" s="22"/>
      <c r="B766" s="22"/>
      <c r="C766" s="22"/>
      <c r="D766" s="22"/>
    </row>
    <row r="767" spans="1:4">
      <c r="A767" s="22"/>
      <c r="B767" s="22"/>
      <c r="C767" s="22"/>
      <c r="D767" s="22"/>
    </row>
    <row r="768" spans="1:4">
      <c r="A768" s="22"/>
      <c r="B768" s="22"/>
      <c r="C768" s="22"/>
      <c r="D768" s="22"/>
    </row>
    <row r="769" spans="1:4">
      <c r="A769" s="22"/>
      <c r="B769" s="22"/>
      <c r="C769" s="22"/>
      <c r="D769" s="22"/>
    </row>
    <row r="770" spans="1:4">
      <c r="A770" s="22"/>
      <c r="B770" s="22"/>
      <c r="C770" s="22"/>
      <c r="D770" s="22"/>
    </row>
    <row r="771" spans="1:4">
      <c r="A771" s="22"/>
      <c r="B771" s="22"/>
      <c r="C771" s="22"/>
      <c r="D771" s="22"/>
    </row>
    <row r="772" spans="1:4">
      <c r="A772" s="22"/>
      <c r="B772" s="22"/>
      <c r="C772" s="22"/>
      <c r="D772" s="22"/>
    </row>
    <row r="773" spans="1:4">
      <c r="A773" s="22"/>
      <c r="B773" s="22"/>
      <c r="C773" s="22"/>
      <c r="D773" s="22"/>
    </row>
    <row r="774" spans="1:4">
      <c r="A774" s="22"/>
      <c r="B774" s="22"/>
      <c r="C774" s="22"/>
      <c r="D774" s="22"/>
    </row>
    <row r="775" spans="1:4">
      <c r="A775" s="22"/>
      <c r="B775" s="22"/>
      <c r="C775" s="22"/>
      <c r="D775" s="22"/>
    </row>
    <row r="776" spans="1:4">
      <c r="A776" s="22"/>
      <c r="B776" s="22"/>
      <c r="C776" s="22"/>
      <c r="D776" s="22"/>
    </row>
    <row r="777" spans="1:4">
      <c r="A777" s="22"/>
      <c r="B777" s="22"/>
      <c r="C777" s="22"/>
      <c r="D777" s="22"/>
    </row>
    <row r="778" spans="1:4">
      <c r="A778" s="22"/>
      <c r="B778" s="22"/>
      <c r="C778" s="22"/>
      <c r="D778" s="22"/>
    </row>
    <row r="779" spans="1:4">
      <c r="A779" s="22"/>
      <c r="B779" s="22"/>
      <c r="C779" s="22"/>
      <c r="D779" s="22"/>
    </row>
    <row r="780" spans="1:4">
      <c r="A780" s="22"/>
      <c r="B780" s="22"/>
      <c r="C780" s="22"/>
      <c r="D780" s="22"/>
    </row>
    <row r="781" spans="1:4">
      <c r="A781" s="22"/>
      <c r="B781" s="22"/>
      <c r="C781" s="22"/>
      <c r="D781" s="22"/>
    </row>
    <row r="782" spans="1:4">
      <c r="A782" s="22"/>
      <c r="B782" s="22"/>
      <c r="C782" s="22"/>
      <c r="D782" s="22"/>
    </row>
    <row r="783" spans="1:4">
      <c r="A783" s="22"/>
      <c r="B783" s="22"/>
      <c r="C783" s="22"/>
      <c r="D783" s="22"/>
    </row>
    <row r="784" spans="1:4">
      <c r="A784" s="22"/>
      <c r="B784" s="22"/>
      <c r="C784" s="22"/>
      <c r="D784" s="22"/>
    </row>
    <row r="785" spans="1:4">
      <c r="A785" s="22"/>
      <c r="B785" s="22"/>
      <c r="C785" s="22"/>
      <c r="D785" s="22"/>
    </row>
    <row r="786" spans="1:4">
      <c r="A786" s="22"/>
      <c r="B786" s="22"/>
      <c r="C786" s="22"/>
      <c r="D786" s="22"/>
    </row>
    <row r="787" spans="1:4">
      <c r="A787" s="22"/>
      <c r="B787" s="22"/>
      <c r="C787" s="22"/>
      <c r="D787" s="22"/>
    </row>
    <row r="788" spans="1:4">
      <c r="A788" s="22"/>
      <c r="B788" s="22"/>
      <c r="C788" s="22"/>
      <c r="D788" s="22"/>
    </row>
    <row r="789" spans="1:4">
      <c r="A789" s="22"/>
      <c r="B789" s="22"/>
      <c r="C789" s="22"/>
      <c r="D789" s="22"/>
    </row>
    <row r="790" spans="1:4">
      <c r="A790" s="22"/>
      <c r="B790" s="22"/>
      <c r="C790" s="22"/>
      <c r="D790" s="22"/>
    </row>
    <row r="791" spans="1:4">
      <c r="A791" s="22"/>
      <c r="B791" s="22"/>
      <c r="C791" s="22"/>
      <c r="D791" s="22"/>
    </row>
    <row r="792" spans="1:4">
      <c r="A792" s="22"/>
      <c r="B792" s="22"/>
      <c r="C792" s="22"/>
      <c r="D792" s="22"/>
    </row>
    <row r="793" spans="1:4">
      <c r="A793" s="22"/>
      <c r="B793" s="22"/>
      <c r="C793" s="22"/>
      <c r="D793" s="22"/>
    </row>
    <row r="794" spans="1:4">
      <c r="A794" s="22"/>
      <c r="B794" s="22"/>
      <c r="C794" s="22"/>
      <c r="D794" s="22"/>
    </row>
    <row r="795" spans="1:4">
      <c r="A795" s="22"/>
      <c r="B795" s="22"/>
      <c r="C795" s="22"/>
      <c r="D795" s="22"/>
    </row>
    <row r="796" spans="1:4">
      <c r="A796" s="22"/>
      <c r="B796" s="22"/>
      <c r="C796" s="22"/>
      <c r="D796" s="22"/>
    </row>
    <row r="797" spans="1:4">
      <c r="A797" s="22"/>
      <c r="B797" s="22"/>
      <c r="C797" s="22"/>
      <c r="D797" s="22"/>
    </row>
    <row r="798" spans="1:4">
      <c r="A798" s="22"/>
      <c r="B798" s="22"/>
      <c r="C798" s="22"/>
      <c r="D798" s="22"/>
    </row>
    <row r="799" spans="1:4">
      <c r="A799" s="22"/>
      <c r="B799" s="22"/>
      <c r="C799" s="22"/>
      <c r="D799" s="22"/>
    </row>
    <row r="800" spans="1:4">
      <c r="A800" s="22"/>
      <c r="B800" s="22"/>
      <c r="C800" s="22"/>
      <c r="D800" s="22"/>
    </row>
    <row r="801" spans="1:4">
      <c r="A801" s="22"/>
      <c r="B801" s="22"/>
      <c r="C801" s="22"/>
      <c r="D801" s="22"/>
    </row>
    <row r="802" spans="1:4">
      <c r="A802" s="22"/>
      <c r="B802" s="22"/>
      <c r="C802" s="22"/>
      <c r="D802" s="22"/>
    </row>
    <row r="803" spans="1:4">
      <c r="A803" s="22"/>
      <c r="B803" s="22"/>
      <c r="C803" s="22"/>
      <c r="D803" s="22"/>
    </row>
    <row r="804" spans="1:4">
      <c r="A804" s="22"/>
      <c r="B804" s="22"/>
      <c r="C804" s="22"/>
      <c r="D804" s="22"/>
    </row>
    <row r="805" spans="1:4">
      <c r="A805" s="22"/>
      <c r="B805" s="22"/>
      <c r="C805" s="22"/>
      <c r="D805" s="22"/>
    </row>
    <row r="806" spans="1:4">
      <c r="A806" s="22"/>
      <c r="B806" s="22"/>
      <c r="C806" s="22"/>
      <c r="D806" s="22"/>
    </row>
    <row r="807" spans="1:4">
      <c r="A807" s="22"/>
      <c r="B807" s="22"/>
      <c r="C807" s="22"/>
      <c r="D807" s="22"/>
    </row>
    <row r="808" spans="1:4">
      <c r="A808" s="22"/>
      <c r="B808" s="22"/>
      <c r="C808" s="22"/>
      <c r="D808" s="22"/>
    </row>
    <row r="809" spans="1:4">
      <c r="A809" s="22"/>
      <c r="B809" s="22"/>
      <c r="C809" s="22"/>
      <c r="D809" s="22"/>
    </row>
    <row r="810" spans="1:4">
      <c r="A810" s="22"/>
      <c r="B810" s="22"/>
      <c r="C810" s="22"/>
      <c r="D810" s="22"/>
    </row>
    <row r="811" spans="1:4">
      <c r="A811" s="22"/>
      <c r="B811" s="22"/>
      <c r="C811" s="22"/>
      <c r="D811" s="22"/>
    </row>
    <row r="812" spans="1:4">
      <c r="A812" s="22"/>
      <c r="B812" s="22"/>
      <c r="C812" s="22"/>
      <c r="D812" s="22"/>
    </row>
    <row r="813" spans="1:4">
      <c r="A813" s="22"/>
      <c r="B813" s="22"/>
      <c r="C813" s="22"/>
      <c r="D813" s="22"/>
    </row>
    <row r="814" spans="1:4">
      <c r="A814" s="22"/>
      <c r="B814" s="22"/>
      <c r="C814" s="22"/>
      <c r="D814" s="22"/>
    </row>
    <row r="815" spans="1:4">
      <c r="A815" s="22"/>
      <c r="B815" s="22"/>
      <c r="C815" s="22"/>
      <c r="D815" s="22"/>
    </row>
    <row r="816" spans="1:4">
      <c r="A816" s="22"/>
      <c r="B816" s="22"/>
      <c r="C816" s="22"/>
      <c r="D816" s="22"/>
    </row>
    <row r="817" spans="1:4">
      <c r="A817" s="22"/>
      <c r="B817" s="22"/>
      <c r="C817" s="22"/>
      <c r="D817" s="22"/>
    </row>
    <row r="818" spans="1:4">
      <c r="A818" s="22"/>
      <c r="B818" s="22"/>
      <c r="C818" s="22"/>
      <c r="D818" s="22"/>
    </row>
    <row r="819" spans="1:4">
      <c r="A819" s="22"/>
      <c r="B819" s="22"/>
      <c r="C819" s="22"/>
      <c r="D819" s="22"/>
    </row>
    <row r="820" spans="1:4">
      <c r="A820" s="22"/>
      <c r="B820" s="22"/>
      <c r="C820" s="22"/>
      <c r="D820" s="22"/>
    </row>
    <row r="821" spans="1:4">
      <c r="A821" s="22"/>
      <c r="B821" s="22"/>
      <c r="C821" s="22"/>
      <c r="D821" s="22"/>
    </row>
    <row r="822" spans="1:4">
      <c r="A822" s="22"/>
      <c r="B822" s="22"/>
      <c r="C822" s="22"/>
      <c r="D822" s="22"/>
    </row>
    <row r="823" spans="1:4">
      <c r="A823" s="22"/>
      <c r="B823" s="22"/>
      <c r="C823" s="22"/>
      <c r="D823" s="22"/>
    </row>
    <row r="824" spans="1:4">
      <c r="A824" s="22"/>
      <c r="B824" s="22"/>
      <c r="C824" s="22"/>
      <c r="D824" s="22"/>
    </row>
    <row r="825" spans="1:4">
      <c r="A825" s="22"/>
      <c r="B825" s="22"/>
      <c r="C825" s="22"/>
      <c r="D825" s="22"/>
    </row>
    <row r="826" spans="1:4">
      <c r="A826" s="22"/>
      <c r="B826" s="22"/>
      <c r="C826" s="22"/>
      <c r="D826" s="22"/>
    </row>
    <row r="827" spans="1:4">
      <c r="A827" s="22"/>
      <c r="B827" s="22"/>
      <c r="C827" s="22"/>
      <c r="D827" s="22"/>
    </row>
    <row r="828" spans="1:4">
      <c r="A828" s="22"/>
      <c r="B828" s="22"/>
      <c r="C828" s="22"/>
      <c r="D828" s="22"/>
    </row>
    <row r="829" spans="1:4">
      <c r="A829" s="22"/>
      <c r="B829" s="22"/>
      <c r="C829" s="22"/>
      <c r="D829" s="22"/>
    </row>
    <row r="830" spans="1:4">
      <c r="A830" s="22"/>
      <c r="B830" s="22"/>
      <c r="C830" s="22"/>
      <c r="D830" s="22"/>
    </row>
    <row r="831" spans="1:4">
      <c r="A831" s="22"/>
      <c r="B831" s="22"/>
      <c r="C831" s="22"/>
      <c r="D831" s="22"/>
    </row>
    <row r="832" spans="1:4">
      <c r="A832" s="22"/>
      <c r="B832" s="22"/>
      <c r="C832" s="22"/>
      <c r="D832" s="22"/>
    </row>
    <row r="833" spans="1:4">
      <c r="A833" s="22"/>
      <c r="B833" s="22"/>
      <c r="C833" s="22"/>
      <c r="D833" s="22"/>
    </row>
    <row r="834" spans="1:4">
      <c r="A834" s="22"/>
      <c r="B834" s="22"/>
      <c r="C834" s="22"/>
      <c r="D834" s="22"/>
    </row>
    <row r="835" spans="1:4">
      <c r="A835" s="22"/>
      <c r="B835" s="22"/>
      <c r="C835" s="22"/>
      <c r="D835" s="22"/>
    </row>
    <row r="836" spans="1:4">
      <c r="A836" s="22"/>
      <c r="B836" s="22"/>
      <c r="C836" s="22"/>
      <c r="D836" s="22"/>
    </row>
    <row r="837" spans="1:4">
      <c r="A837" s="22"/>
      <c r="B837" s="22"/>
      <c r="C837" s="22"/>
      <c r="D837" s="22"/>
    </row>
    <row r="838" spans="1:4">
      <c r="A838" s="22"/>
      <c r="B838" s="22"/>
      <c r="C838" s="22"/>
      <c r="D838" s="22"/>
    </row>
    <row r="839" spans="1:4">
      <c r="A839" s="22"/>
      <c r="B839" s="22"/>
      <c r="C839" s="22"/>
      <c r="D839" s="22"/>
    </row>
    <row r="840" spans="1:4">
      <c r="A840" s="22"/>
      <c r="B840" s="22"/>
      <c r="C840" s="22"/>
      <c r="D840" s="22"/>
    </row>
    <row r="841" spans="1:4">
      <c r="A841" s="22"/>
      <c r="B841" s="22"/>
      <c r="C841" s="22"/>
      <c r="D841" s="22"/>
    </row>
    <row r="842" spans="1:4">
      <c r="A842" s="22"/>
      <c r="B842" s="22"/>
      <c r="C842" s="22"/>
      <c r="D842" s="22"/>
    </row>
    <row r="843" spans="1:4">
      <c r="A843" s="22"/>
      <c r="B843" s="22"/>
      <c r="C843" s="22"/>
      <c r="D843" s="22"/>
    </row>
    <row r="844" spans="1:4">
      <c r="A844" s="22"/>
      <c r="B844" s="22"/>
      <c r="C844" s="22"/>
      <c r="D844" s="22"/>
    </row>
    <row r="845" spans="1:4">
      <c r="A845" s="22"/>
      <c r="B845" s="22"/>
      <c r="C845" s="22"/>
      <c r="D845" s="22"/>
    </row>
    <row r="846" spans="1:4">
      <c r="A846" s="22"/>
      <c r="B846" s="22"/>
      <c r="C846" s="22"/>
      <c r="D846" s="22"/>
    </row>
    <row r="847" spans="1:4">
      <c r="A847" s="22"/>
      <c r="B847" s="22"/>
      <c r="C847" s="22"/>
      <c r="D847" s="22"/>
    </row>
    <row r="848" spans="1:4">
      <c r="A848" s="22"/>
      <c r="B848" s="22"/>
      <c r="C848" s="22"/>
      <c r="D848" s="22"/>
    </row>
    <row r="849" spans="1:4">
      <c r="A849" s="22"/>
      <c r="B849" s="22"/>
      <c r="C849" s="22"/>
      <c r="D849" s="22"/>
    </row>
    <row r="850" spans="1:4">
      <c r="A850" s="22"/>
      <c r="B850" s="22"/>
      <c r="C850" s="22"/>
      <c r="D850" s="22"/>
    </row>
    <row r="851" spans="1:4">
      <c r="A851" s="22"/>
      <c r="B851" s="22"/>
      <c r="C851" s="22"/>
      <c r="D851" s="22"/>
    </row>
    <row r="852" spans="1:4">
      <c r="A852" s="22"/>
      <c r="B852" s="22"/>
      <c r="C852" s="22"/>
      <c r="D852" s="22"/>
    </row>
    <row r="853" spans="1:4">
      <c r="A853" s="22"/>
      <c r="B853" s="22"/>
      <c r="C853" s="22"/>
      <c r="D853" s="22"/>
    </row>
    <row r="854" spans="1:4">
      <c r="A854" s="22"/>
      <c r="B854" s="22"/>
      <c r="C854" s="22"/>
      <c r="D854" s="22"/>
    </row>
    <row r="855" spans="1:4">
      <c r="A855" s="22"/>
      <c r="B855" s="22"/>
      <c r="C855" s="22"/>
      <c r="D855" s="22"/>
    </row>
    <row r="856" spans="1:4">
      <c r="A856" s="22"/>
      <c r="B856" s="22"/>
      <c r="C856" s="22"/>
      <c r="D856" s="22"/>
    </row>
    <row r="857" spans="1:4">
      <c r="A857" s="22"/>
      <c r="B857" s="22"/>
      <c r="C857" s="22"/>
      <c r="D857" s="22"/>
    </row>
    <row r="858" spans="1:4">
      <c r="A858" s="22"/>
      <c r="B858" s="22"/>
      <c r="C858" s="22"/>
      <c r="D858" s="22"/>
    </row>
    <row r="859" spans="1:4">
      <c r="A859" s="22"/>
      <c r="B859" s="22"/>
      <c r="C859" s="22"/>
      <c r="D859" s="22"/>
    </row>
    <row r="860" spans="1:4">
      <c r="A860" s="22"/>
      <c r="B860" s="22"/>
      <c r="C860" s="22"/>
      <c r="D860" s="22"/>
    </row>
    <row r="861" spans="1:4">
      <c r="A861" s="22"/>
      <c r="B861" s="22"/>
      <c r="C861" s="22"/>
      <c r="D861" s="22"/>
    </row>
    <row r="862" spans="1:4">
      <c r="A862" s="22"/>
      <c r="B862" s="22"/>
      <c r="C862" s="22"/>
      <c r="D862" s="22"/>
    </row>
    <row r="863" spans="1:4">
      <c r="A863" s="22"/>
      <c r="B863" s="22"/>
      <c r="C863" s="22"/>
      <c r="D863" s="22"/>
    </row>
    <row r="864" spans="1:4">
      <c r="A864" s="22"/>
      <c r="B864" s="22"/>
      <c r="C864" s="22"/>
      <c r="D864" s="22"/>
    </row>
    <row r="865" spans="1:4">
      <c r="A865" s="22"/>
      <c r="B865" s="22"/>
      <c r="C865" s="22"/>
      <c r="D865" s="22"/>
    </row>
    <row r="866" spans="1:4">
      <c r="A866" s="22"/>
      <c r="B866" s="22"/>
      <c r="C866" s="22"/>
      <c r="D866" s="22"/>
    </row>
    <row r="867" spans="1:4">
      <c r="A867" s="22"/>
      <c r="B867" s="22"/>
      <c r="C867" s="22"/>
      <c r="D867" s="22"/>
    </row>
    <row r="868" spans="1:4">
      <c r="A868" s="22"/>
      <c r="B868" s="22"/>
      <c r="C868" s="22"/>
      <c r="D868" s="22"/>
    </row>
    <row r="869" spans="1:4">
      <c r="A869" s="22"/>
      <c r="B869" s="22"/>
      <c r="C869" s="22"/>
      <c r="D869" s="22"/>
    </row>
    <row r="870" spans="1:4">
      <c r="A870" s="22"/>
      <c r="B870" s="22"/>
      <c r="C870" s="22"/>
      <c r="D870" s="22"/>
    </row>
    <row r="871" spans="1:4">
      <c r="A871" s="22"/>
      <c r="B871" s="22"/>
      <c r="C871" s="22"/>
      <c r="D871" s="22"/>
    </row>
    <row r="872" spans="1:4">
      <c r="A872" s="22"/>
      <c r="B872" s="22"/>
      <c r="C872" s="22"/>
      <c r="D872" s="22"/>
    </row>
    <row r="873" spans="1:4">
      <c r="A873" s="22"/>
      <c r="B873" s="22"/>
      <c r="C873" s="22"/>
      <c r="D873" s="22"/>
    </row>
    <row r="874" spans="1:4">
      <c r="A874" s="22"/>
      <c r="B874" s="22"/>
      <c r="C874" s="22"/>
      <c r="D874" s="22"/>
    </row>
    <row r="875" spans="1:4">
      <c r="A875" s="22"/>
      <c r="B875" s="22"/>
      <c r="C875" s="22"/>
      <c r="D875" s="22"/>
    </row>
    <row r="876" spans="1:4">
      <c r="A876" s="22"/>
      <c r="B876" s="22"/>
      <c r="C876" s="22"/>
      <c r="D876" s="22"/>
    </row>
    <row r="877" spans="1:4">
      <c r="A877" s="22"/>
      <c r="B877" s="22"/>
      <c r="C877" s="22"/>
      <c r="D877" s="22"/>
    </row>
    <row r="878" spans="1:4">
      <c r="A878" s="22"/>
      <c r="B878" s="22"/>
      <c r="C878" s="22"/>
      <c r="D878" s="22"/>
    </row>
    <row r="879" spans="1:4">
      <c r="A879" s="22"/>
      <c r="B879" s="22"/>
      <c r="C879" s="22"/>
      <c r="D879" s="22"/>
    </row>
    <row r="880" spans="1:4">
      <c r="A880" s="22"/>
      <c r="B880" s="22"/>
      <c r="C880" s="22"/>
      <c r="D880" s="22"/>
    </row>
    <row r="881" spans="1:4">
      <c r="A881" s="22"/>
      <c r="B881" s="22"/>
      <c r="C881" s="22"/>
      <c r="D881" s="22"/>
    </row>
    <row r="882" spans="1:4">
      <c r="A882" s="22"/>
      <c r="B882" s="22"/>
      <c r="C882" s="22"/>
      <c r="D882" s="22"/>
    </row>
    <row r="883" spans="1:4">
      <c r="A883" s="22"/>
      <c r="B883" s="22"/>
      <c r="C883" s="22"/>
      <c r="D883" s="22"/>
    </row>
    <row r="884" spans="1:4">
      <c r="A884" s="22"/>
      <c r="B884" s="22"/>
      <c r="C884" s="22"/>
      <c r="D884" s="22"/>
    </row>
    <row r="885" spans="1:4">
      <c r="A885" s="22"/>
      <c r="B885" s="22"/>
      <c r="C885" s="22"/>
      <c r="D885" s="22"/>
    </row>
    <row r="886" spans="1:4">
      <c r="A886" s="22"/>
      <c r="B886" s="22"/>
      <c r="C886" s="22"/>
      <c r="D886" s="22"/>
    </row>
    <row r="887" spans="1:4">
      <c r="A887" s="22"/>
      <c r="B887" s="22"/>
      <c r="C887" s="22"/>
      <c r="D887" s="22"/>
    </row>
    <row r="888" spans="1:4">
      <c r="A888" s="22"/>
      <c r="B888" s="22"/>
      <c r="C888" s="22"/>
      <c r="D888" s="22"/>
    </row>
    <row r="889" spans="1:4">
      <c r="A889" s="22"/>
      <c r="B889" s="22"/>
      <c r="C889" s="22"/>
      <c r="D889" s="22"/>
    </row>
    <row r="890" spans="1:4">
      <c r="A890" s="22"/>
      <c r="B890" s="22"/>
      <c r="C890" s="22"/>
      <c r="D890" s="22"/>
    </row>
    <row r="891" spans="1:4">
      <c r="A891" s="22"/>
      <c r="B891" s="22"/>
      <c r="C891" s="22"/>
      <c r="D891" s="22"/>
    </row>
    <row r="892" spans="1:4">
      <c r="A892" s="22"/>
      <c r="B892" s="22"/>
      <c r="C892" s="22"/>
      <c r="D892" s="22"/>
    </row>
    <row r="893" spans="1:4">
      <c r="A893" s="22"/>
      <c r="B893" s="22"/>
      <c r="C893" s="22"/>
      <c r="D893" s="22"/>
    </row>
    <row r="894" spans="1:4">
      <c r="A894" s="22"/>
      <c r="B894" s="22"/>
      <c r="C894" s="22"/>
      <c r="D894" s="22"/>
    </row>
    <row r="895" spans="1:4">
      <c r="A895" s="22"/>
      <c r="B895" s="22"/>
      <c r="C895" s="22"/>
      <c r="D895" s="22"/>
    </row>
    <row r="896" spans="1:4">
      <c r="A896" s="22"/>
      <c r="B896" s="22"/>
      <c r="C896" s="22"/>
      <c r="D896" s="22"/>
    </row>
    <row r="897" spans="1:4">
      <c r="A897" s="22"/>
      <c r="B897" s="22"/>
      <c r="C897" s="22"/>
      <c r="D897" s="22"/>
    </row>
    <row r="898" spans="1:4">
      <c r="A898" s="22"/>
      <c r="B898" s="22"/>
      <c r="C898" s="22"/>
      <c r="D898" s="22"/>
    </row>
    <row r="899" spans="1:4">
      <c r="A899" s="22"/>
      <c r="B899" s="22"/>
      <c r="C899" s="22"/>
      <c r="D899" s="22"/>
    </row>
    <row r="900" spans="1:4">
      <c r="A900" s="22"/>
      <c r="B900" s="22"/>
      <c r="C900" s="22"/>
      <c r="D900" s="22"/>
    </row>
    <row r="901" spans="1:4">
      <c r="A901" s="22"/>
      <c r="B901" s="22"/>
      <c r="C901" s="22"/>
      <c r="D901" s="22"/>
    </row>
    <row r="902" spans="1:4">
      <c r="A902" s="22"/>
      <c r="B902" s="22"/>
      <c r="C902" s="22"/>
      <c r="D902" s="22"/>
    </row>
    <row r="903" spans="1:4">
      <c r="A903" s="22"/>
      <c r="B903" s="22"/>
      <c r="C903" s="22"/>
      <c r="D903" s="22"/>
    </row>
    <row r="904" spans="1:4">
      <c r="A904" s="22"/>
      <c r="B904" s="22"/>
      <c r="C904" s="22"/>
      <c r="D904" s="22"/>
    </row>
    <row r="905" spans="1:4">
      <c r="A905" s="22"/>
      <c r="B905" s="22"/>
      <c r="C905" s="22"/>
      <c r="D905" s="22"/>
    </row>
    <row r="906" spans="1:4">
      <c r="A906" s="22"/>
      <c r="B906" s="22"/>
      <c r="C906" s="22"/>
      <c r="D906" s="22"/>
    </row>
    <row r="907" spans="1:4">
      <c r="A907" s="22"/>
      <c r="B907" s="22"/>
      <c r="C907" s="22"/>
      <c r="D907" s="22"/>
    </row>
    <row r="908" spans="1:4">
      <c r="A908" s="22"/>
      <c r="B908" s="22"/>
      <c r="C908" s="22"/>
      <c r="D908" s="22"/>
    </row>
    <row r="909" spans="1:4">
      <c r="A909" s="22"/>
      <c r="B909" s="22"/>
      <c r="C909" s="22"/>
      <c r="D909" s="22"/>
    </row>
    <row r="910" spans="1:4">
      <c r="A910" s="22"/>
      <c r="B910" s="22"/>
      <c r="C910" s="22"/>
      <c r="D910" s="22"/>
    </row>
    <row r="911" spans="1:4">
      <c r="A911" s="22"/>
      <c r="B911" s="22"/>
      <c r="C911" s="22"/>
      <c r="D911" s="22"/>
    </row>
    <row r="912" spans="1:4">
      <c r="A912" s="22"/>
      <c r="B912" s="22"/>
      <c r="C912" s="22"/>
      <c r="D912" s="22"/>
    </row>
    <row r="913" spans="1:4">
      <c r="A913" s="22"/>
      <c r="B913" s="22"/>
      <c r="C913" s="22"/>
      <c r="D913" s="22"/>
    </row>
    <row r="914" spans="1:4">
      <c r="A914" s="22"/>
      <c r="B914" s="22"/>
      <c r="C914" s="22"/>
      <c r="D914" s="22"/>
    </row>
    <row r="915" spans="1:4">
      <c r="A915" s="22"/>
      <c r="B915" s="22"/>
      <c r="C915" s="22"/>
      <c r="D915" s="22"/>
    </row>
    <row r="916" spans="1:4">
      <c r="A916" s="22"/>
      <c r="B916" s="22"/>
      <c r="C916" s="22"/>
      <c r="D916" s="22"/>
    </row>
    <row r="917" spans="1:4">
      <c r="A917" s="22"/>
      <c r="B917" s="22"/>
      <c r="C917" s="22"/>
      <c r="D917" s="22"/>
    </row>
    <row r="918" spans="1:4">
      <c r="A918" s="22"/>
      <c r="B918" s="22"/>
      <c r="C918" s="22"/>
      <c r="D918" s="22"/>
    </row>
    <row r="919" spans="1:4">
      <c r="A919" s="22"/>
      <c r="B919" s="22"/>
      <c r="C919" s="22"/>
      <c r="D919" s="22"/>
    </row>
    <row r="920" spans="1:4">
      <c r="A920" s="22"/>
      <c r="B920" s="22"/>
      <c r="C920" s="22"/>
      <c r="D920" s="22"/>
    </row>
    <row r="921" spans="1:4">
      <c r="A921" s="22"/>
      <c r="B921" s="22"/>
      <c r="C921" s="22"/>
      <c r="D921" s="22"/>
    </row>
    <row r="922" spans="1:4">
      <c r="A922" s="22"/>
      <c r="B922" s="22"/>
      <c r="C922" s="22"/>
      <c r="D922" s="22"/>
    </row>
    <row r="923" spans="1:4">
      <c r="A923" s="22"/>
      <c r="B923" s="22"/>
      <c r="C923" s="22"/>
      <c r="D923" s="22"/>
    </row>
    <row r="924" spans="1:4">
      <c r="A924" s="22"/>
      <c r="B924" s="22"/>
      <c r="C924" s="22"/>
      <c r="D924" s="22"/>
    </row>
    <row r="925" spans="1:4">
      <c r="A925" s="22"/>
      <c r="B925" s="22"/>
      <c r="C925" s="22"/>
      <c r="D925" s="22"/>
    </row>
    <row r="926" spans="1:4">
      <c r="A926" s="22"/>
      <c r="B926" s="22"/>
      <c r="C926" s="22"/>
      <c r="D926" s="22"/>
    </row>
    <row r="927" spans="1:4">
      <c r="A927" s="22"/>
      <c r="B927" s="22"/>
      <c r="C927" s="22"/>
      <c r="D927" s="22"/>
    </row>
    <row r="928" spans="1:4">
      <c r="A928" s="22"/>
      <c r="B928" s="22"/>
      <c r="C928" s="22"/>
      <c r="D928" s="22"/>
    </row>
    <row r="929" spans="1:4">
      <c r="A929" s="22"/>
      <c r="B929" s="22"/>
      <c r="C929" s="22"/>
      <c r="D929" s="22"/>
    </row>
    <row r="930" spans="1:4">
      <c r="A930" s="22"/>
      <c r="B930" s="22"/>
      <c r="C930" s="22"/>
      <c r="D930" s="22"/>
    </row>
    <row r="931" spans="1:4">
      <c r="A931" s="22"/>
      <c r="B931" s="22"/>
      <c r="C931" s="22"/>
      <c r="D931" s="22"/>
    </row>
    <row r="932" spans="1:4">
      <c r="A932" s="22"/>
      <c r="B932" s="22"/>
      <c r="C932" s="22"/>
      <c r="D932" s="22"/>
    </row>
    <row r="933" spans="1:4">
      <c r="A933" s="22"/>
      <c r="B933" s="22"/>
      <c r="C933" s="22"/>
      <c r="D933" s="22"/>
    </row>
    <row r="934" spans="1:4">
      <c r="A934" s="22"/>
      <c r="B934" s="22"/>
      <c r="C934" s="22"/>
      <c r="D934" s="22"/>
    </row>
    <row r="935" spans="1:4">
      <c r="A935" s="22"/>
      <c r="B935" s="22"/>
      <c r="C935" s="22"/>
      <c r="D935" s="22"/>
    </row>
    <row r="936" spans="1:4">
      <c r="A936" s="22"/>
      <c r="B936" s="22"/>
      <c r="C936" s="22"/>
      <c r="D936" s="22"/>
    </row>
    <row r="937" spans="1:4">
      <c r="A937" s="22"/>
      <c r="B937" s="22"/>
      <c r="C937" s="22"/>
      <c r="D937" s="22"/>
    </row>
    <row r="938" spans="1:4">
      <c r="A938" s="22"/>
      <c r="B938" s="22"/>
      <c r="C938" s="22"/>
      <c r="D938" s="22"/>
    </row>
    <row r="939" spans="1:4">
      <c r="A939" s="22"/>
      <c r="B939" s="22"/>
      <c r="C939" s="22"/>
      <c r="D939" s="22"/>
    </row>
    <row r="940" spans="1:4">
      <c r="A940" s="22"/>
      <c r="B940" s="22"/>
      <c r="C940" s="22"/>
      <c r="D940" s="22"/>
    </row>
    <row r="941" spans="1:4">
      <c r="A941" s="22"/>
      <c r="B941" s="22"/>
      <c r="C941" s="22"/>
      <c r="D941" s="22"/>
    </row>
    <row r="942" spans="1:4">
      <c r="A942" s="22"/>
      <c r="B942" s="22"/>
      <c r="C942" s="22"/>
      <c r="D942" s="22"/>
    </row>
    <row r="943" spans="1:4">
      <c r="A943" s="22"/>
      <c r="B943" s="22"/>
      <c r="C943" s="22"/>
      <c r="D943" s="22"/>
    </row>
    <row r="944" spans="1:4">
      <c r="A944" s="22"/>
      <c r="B944" s="22"/>
      <c r="C944" s="22"/>
      <c r="D944" s="22"/>
    </row>
    <row r="945" spans="1:4">
      <c r="A945" s="22"/>
      <c r="B945" s="22"/>
      <c r="C945" s="22"/>
      <c r="D945" s="22"/>
    </row>
    <row r="946" spans="1:4">
      <c r="A946" s="22"/>
      <c r="B946" s="22"/>
      <c r="C946" s="22"/>
      <c r="D946" s="22"/>
    </row>
    <row r="947" spans="1:4">
      <c r="A947" s="22"/>
      <c r="B947" s="22"/>
      <c r="C947" s="22"/>
      <c r="D947" s="22"/>
    </row>
    <row r="948" spans="1:4">
      <c r="A948" s="22"/>
      <c r="B948" s="22"/>
      <c r="C948" s="22"/>
      <c r="D948" s="22"/>
    </row>
    <row r="949" spans="1:4">
      <c r="A949" s="22"/>
      <c r="B949" s="22"/>
      <c r="C949" s="22"/>
      <c r="D949" s="22"/>
    </row>
    <row r="950" spans="1:4">
      <c r="A950" s="22"/>
      <c r="B950" s="22"/>
      <c r="C950" s="22"/>
      <c r="D950" s="22"/>
    </row>
    <row r="951" spans="1:4">
      <c r="A951" s="22"/>
      <c r="B951" s="22"/>
      <c r="C951" s="22"/>
      <c r="D951" s="22"/>
    </row>
    <row r="952" spans="1:4">
      <c r="A952" s="22"/>
      <c r="B952" s="22"/>
      <c r="C952" s="22"/>
      <c r="D952" s="22"/>
    </row>
    <row r="953" spans="1:4">
      <c r="A953" s="22"/>
      <c r="B953" s="22"/>
      <c r="C953" s="22"/>
      <c r="D953" s="22"/>
    </row>
    <row r="954" spans="1:4">
      <c r="A954" s="22"/>
      <c r="B954" s="22"/>
      <c r="C954" s="22"/>
      <c r="D954" s="22"/>
    </row>
    <row r="955" spans="1:4">
      <c r="A955" s="22"/>
      <c r="B955" s="22"/>
      <c r="C955" s="22"/>
      <c r="D955" s="22"/>
    </row>
    <row r="956" spans="1:4">
      <c r="A956" s="22"/>
      <c r="B956" s="22"/>
      <c r="C956" s="22"/>
      <c r="D956" s="22"/>
    </row>
    <row r="957" spans="1:4">
      <c r="A957" s="22"/>
      <c r="B957" s="22"/>
      <c r="C957" s="22"/>
      <c r="D957" s="22"/>
    </row>
    <row r="958" spans="1:4">
      <c r="A958" s="22"/>
      <c r="B958" s="22"/>
      <c r="C958" s="22"/>
      <c r="D958" s="22"/>
    </row>
    <row r="959" spans="1:4">
      <c r="A959" s="22"/>
      <c r="B959" s="22"/>
      <c r="C959" s="22"/>
      <c r="D959" s="22"/>
    </row>
    <row r="960" spans="1:4">
      <c r="A960" s="22"/>
      <c r="B960" s="22"/>
      <c r="C960" s="22"/>
      <c r="D960" s="22"/>
    </row>
    <row r="961" spans="1:4">
      <c r="A961" s="22"/>
      <c r="B961" s="22"/>
      <c r="C961" s="22"/>
      <c r="D961" s="22"/>
    </row>
    <row r="962" spans="1:4">
      <c r="A962" s="22"/>
      <c r="B962" s="22"/>
      <c r="C962" s="22"/>
      <c r="D962" s="22"/>
    </row>
    <row r="963" spans="1:4">
      <c r="A963" s="22"/>
      <c r="B963" s="22"/>
      <c r="C963" s="22"/>
      <c r="D963" s="22"/>
    </row>
    <row r="964" spans="1:4">
      <c r="A964" s="22"/>
      <c r="B964" s="22"/>
      <c r="C964" s="22"/>
      <c r="D964" s="22"/>
    </row>
    <row r="965" spans="1:4">
      <c r="A965" s="22"/>
      <c r="B965" s="22"/>
      <c r="C965" s="22"/>
      <c r="D965" s="22"/>
    </row>
    <row r="966" spans="1:4">
      <c r="A966" s="22"/>
      <c r="B966" s="22"/>
      <c r="C966" s="22"/>
      <c r="D966" s="22"/>
    </row>
    <row r="967" spans="1:4">
      <c r="A967" s="22"/>
      <c r="B967" s="22"/>
      <c r="C967" s="22"/>
      <c r="D967" s="22"/>
    </row>
    <row r="968" spans="1:4">
      <c r="A968" s="22"/>
      <c r="B968" s="22"/>
      <c r="C968" s="22"/>
      <c r="D968" s="22"/>
    </row>
    <row r="969" spans="1:4">
      <c r="A969" s="22"/>
      <c r="B969" s="22"/>
      <c r="C969" s="22"/>
      <c r="D969" s="22"/>
    </row>
    <row r="970" spans="1:4">
      <c r="A970" s="22"/>
      <c r="B970" s="22"/>
      <c r="C970" s="22"/>
      <c r="D970" s="22"/>
    </row>
    <row r="971" spans="1:4">
      <c r="A971" s="22"/>
      <c r="B971" s="22"/>
      <c r="C971" s="22"/>
      <c r="D971" s="22"/>
    </row>
    <row r="972" spans="1:4">
      <c r="A972" s="22"/>
      <c r="B972" s="22"/>
      <c r="C972" s="22"/>
      <c r="D972" s="22"/>
    </row>
    <row r="973" spans="1:4">
      <c r="A973" s="22"/>
      <c r="B973" s="22"/>
      <c r="C973" s="22"/>
      <c r="D973" s="22"/>
    </row>
    <row r="974" spans="1:4">
      <c r="A974" s="22"/>
      <c r="B974" s="22"/>
      <c r="C974" s="22"/>
      <c r="D974" s="22"/>
    </row>
    <row r="975" spans="1:4">
      <c r="A975" s="22"/>
      <c r="B975" s="22"/>
      <c r="C975" s="22"/>
      <c r="D975" s="22"/>
    </row>
    <row r="976" spans="1:4">
      <c r="A976" s="22"/>
      <c r="B976" s="22"/>
      <c r="C976" s="22"/>
      <c r="D976" s="22"/>
    </row>
    <row r="977" spans="1:4">
      <c r="A977" s="22"/>
      <c r="B977" s="22"/>
      <c r="C977" s="22"/>
      <c r="D977" s="22"/>
    </row>
    <row r="978" spans="1:4">
      <c r="A978" s="22"/>
      <c r="B978" s="22"/>
      <c r="C978" s="22"/>
      <c r="D978" s="22"/>
    </row>
    <row r="979" spans="1:4">
      <c r="A979" s="22"/>
      <c r="B979" s="22"/>
      <c r="C979" s="22"/>
      <c r="D979" s="22"/>
    </row>
    <row r="980" spans="1:4">
      <c r="A980" s="22"/>
      <c r="B980" s="22"/>
      <c r="C980" s="22"/>
      <c r="D980" s="22"/>
    </row>
    <row r="981" spans="1:4">
      <c r="A981" s="22"/>
      <c r="B981" s="22"/>
      <c r="C981" s="22"/>
      <c r="D981" s="22"/>
    </row>
    <row r="982" spans="1:4">
      <c r="A982" s="22"/>
      <c r="B982" s="22"/>
      <c r="C982" s="22"/>
      <c r="D982" s="22"/>
    </row>
    <row r="983" spans="1:4">
      <c r="A983" s="22"/>
      <c r="B983" s="22"/>
      <c r="C983" s="22"/>
      <c r="D983" s="22"/>
    </row>
    <row r="984" spans="1:4">
      <c r="A984" s="22"/>
      <c r="B984" s="22"/>
      <c r="C984" s="22"/>
      <c r="D984" s="22"/>
    </row>
    <row r="985" spans="1:4">
      <c r="A985" s="22"/>
      <c r="B985" s="22"/>
      <c r="C985" s="22"/>
      <c r="D985" s="22"/>
    </row>
    <row r="986" spans="1:4">
      <c r="A986" s="22"/>
      <c r="B986" s="22"/>
      <c r="C986" s="22"/>
      <c r="D986" s="22"/>
    </row>
    <row r="987" spans="1:4">
      <c r="A987" s="22"/>
      <c r="B987" s="22"/>
      <c r="C987" s="22"/>
      <c r="D987" s="22"/>
    </row>
    <row r="988" spans="1:4">
      <c r="A988" s="22"/>
      <c r="B988" s="22"/>
      <c r="C988" s="22"/>
      <c r="D988" s="22"/>
    </row>
    <row r="989" spans="1:4">
      <c r="A989" s="22"/>
      <c r="B989" s="22"/>
      <c r="C989" s="22"/>
      <c r="D989" s="22"/>
    </row>
    <row r="990" spans="1:4">
      <c r="A990" s="22"/>
      <c r="B990" s="22"/>
      <c r="C990" s="22"/>
      <c r="D990" s="22"/>
    </row>
    <row r="991" spans="1:4">
      <c r="A991" s="22"/>
      <c r="B991" s="22"/>
      <c r="C991" s="22"/>
      <c r="D991" s="22"/>
    </row>
    <row r="992" spans="1:4">
      <c r="A992" s="22"/>
      <c r="B992" s="22"/>
      <c r="C992" s="22"/>
      <c r="D992" s="22"/>
    </row>
    <row r="993" spans="1:4">
      <c r="A993" s="22"/>
      <c r="B993" s="22"/>
      <c r="C993" s="22"/>
      <c r="D993" s="22"/>
    </row>
    <row r="994" spans="1:4">
      <c r="A994" s="22"/>
      <c r="B994" s="22"/>
      <c r="C994" s="22"/>
      <c r="D994" s="22"/>
    </row>
    <row r="995" spans="1:4">
      <c r="A995" s="22"/>
      <c r="B995" s="22"/>
      <c r="C995" s="22"/>
      <c r="D995" s="22"/>
    </row>
    <row r="996" spans="1:4">
      <c r="A996" s="22"/>
      <c r="B996" s="22"/>
      <c r="C996" s="22"/>
      <c r="D996" s="22"/>
    </row>
    <row r="997" spans="1:4">
      <c r="A997" s="22"/>
      <c r="B997" s="22"/>
      <c r="C997" s="22"/>
      <c r="D997" s="22"/>
    </row>
    <row r="998" spans="1:4">
      <c r="A998" s="22"/>
      <c r="B998" s="22"/>
      <c r="C998" s="22"/>
      <c r="D998" s="22"/>
    </row>
    <row r="999" spans="1:4">
      <c r="A999" s="22"/>
      <c r="B999" s="22"/>
      <c r="C999" s="22"/>
      <c r="D999" s="22"/>
    </row>
    <row r="1000" spans="1:4">
      <c r="A1000" s="22"/>
      <c r="B1000" s="22"/>
      <c r="C1000" s="22"/>
      <c r="D1000" s="22"/>
    </row>
    <row r="1001" spans="1:4">
      <c r="A1001" s="22"/>
      <c r="B1001" s="22"/>
      <c r="C1001" s="22"/>
      <c r="D1001" s="22"/>
    </row>
    <row r="1002" spans="1:4">
      <c r="A1002" s="22"/>
      <c r="B1002" s="22"/>
      <c r="C1002" s="22"/>
      <c r="D1002" s="22"/>
    </row>
    <row r="1003" spans="1:4">
      <c r="A1003" s="22"/>
      <c r="B1003" s="22"/>
      <c r="C1003" s="22"/>
      <c r="D1003" s="22"/>
    </row>
    <row r="1004" spans="1:4">
      <c r="A1004" s="22"/>
      <c r="B1004" s="22"/>
      <c r="C1004" s="22"/>
      <c r="D1004" s="22"/>
    </row>
    <row r="1005" spans="1:4">
      <c r="A1005" s="22"/>
      <c r="B1005" s="22"/>
      <c r="C1005" s="22"/>
      <c r="D1005" s="22"/>
    </row>
    <row r="1006" spans="1:4">
      <c r="A1006" s="22"/>
      <c r="B1006" s="22"/>
      <c r="C1006" s="22"/>
      <c r="D1006" s="22"/>
    </row>
    <row r="1007" spans="1:4">
      <c r="A1007" s="22"/>
      <c r="B1007" s="22"/>
      <c r="C1007" s="22"/>
      <c r="D1007" s="22"/>
    </row>
    <row r="1008" spans="1:4">
      <c r="A1008" s="22"/>
      <c r="B1008" s="22"/>
      <c r="C1008" s="22"/>
      <c r="D1008" s="22"/>
    </row>
    <row r="1009" spans="1:4">
      <c r="A1009" s="22"/>
      <c r="B1009" s="22"/>
      <c r="C1009" s="22"/>
      <c r="D1009" s="22"/>
    </row>
    <row r="1010" spans="1:4">
      <c r="A1010" s="22"/>
      <c r="B1010" s="22"/>
      <c r="C1010" s="22"/>
      <c r="D1010" s="22"/>
    </row>
    <row r="1011" spans="1:4">
      <c r="A1011" s="22"/>
      <c r="B1011" s="22"/>
      <c r="C1011" s="22"/>
      <c r="D1011" s="22"/>
    </row>
    <row r="1012" spans="1:4">
      <c r="A1012" s="22"/>
      <c r="B1012" s="22"/>
      <c r="C1012" s="22"/>
      <c r="D1012" s="22"/>
    </row>
    <row r="1013" spans="1:4">
      <c r="A1013" s="22"/>
      <c r="B1013" s="22"/>
      <c r="C1013" s="22"/>
      <c r="D1013" s="22"/>
    </row>
    <row r="1014" spans="1:4">
      <c r="A1014" s="22"/>
      <c r="B1014" s="22"/>
      <c r="C1014" s="22"/>
      <c r="D1014" s="22"/>
    </row>
    <row r="1015" spans="1:4">
      <c r="A1015" s="22"/>
      <c r="B1015" s="22"/>
      <c r="C1015" s="22"/>
      <c r="D1015" s="22"/>
    </row>
    <row r="1016" spans="1:4">
      <c r="A1016" s="22"/>
      <c r="B1016" s="22"/>
      <c r="C1016" s="22"/>
      <c r="D1016" s="22"/>
    </row>
    <row r="1017" spans="1:4">
      <c r="A1017" s="22"/>
      <c r="B1017" s="22"/>
      <c r="C1017" s="22"/>
      <c r="D1017" s="22"/>
    </row>
    <row r="1018" spans="1:4">
      <c r="A1018" s="22"/>
      <c r="B1018" s="22"/>
      <c r="C1018" s="22"/>
      <c r="D1018" s="22"/>
    </row>
    <row r="1019" spans="1:4">
      <c r="A1019" s="22"/>
      <c r="B1019" s="22"/>
      <c r="C1019" s="22"/>
      <c r="D1019" s="22"/>
    </row>
    <row r="1020" spans="1:4">
      <c r="A1020" s="22"/>
      <c r="B1020" s="22"/>
      <c r="C1020" s="22"/>
      <c r="D1020" s="22"/>
    </row>
    <row r="1021" spans="1:4">
      <c r="A1021" s="22"/>
      <c r="B1021" s="22"/>
      <c r="C1021" s="22"/>
      <c r="D1021" s="22"/>
    </row>
    <row r="1022" spans="1:4">
      <c r="A1022" s="22"/>
      <c r="B1022" s="22"/>
      <c r="C1022" s="22"/>
      <c r="D1022" s="22"/>
    </row>
    <row r="1023" spans="1:4">
      <c r="A1023" s="22"/>
      <c r="B1023" s="22"/>
      <c r="C1023" s="22"/>
      <c r="D1023" s="22"/>
    </row>
    <row r="1024" spans="1:4">
      <c r="A1024" s="22"/>
      <c r="B1024" s="22"/>
      <c r="C1024" s="22"/>
      <c r="D1024" s="22"/>
    </row>
    <row r="1025" spans="1:4">
      <c r="A1025" s="22"/>
      <c r="B1025" s="22"/>
      <c r="C1025" s="22"/>
      <c r="D1025" s="22"/>
    </row>
    <row r="1026" spans="1:4">
      <c r="A1026" s="22"/>
      <c r="B1026" s="22"/>
      <c r="C1026" s="22"/>
      <c r="D1026" s="22"/>
    </row>
    <row r="1027" spans="1:4">
      <c r="A1027" s="22"/>
      <c r="B1027" s="22"/>
      <c r="C1027" s="22"/>
      <c r="D1027" s="22"/>
    </row>
    <row r="1028" spans="1:4">
      <c r="A1028" s="22"/>
      <c r="B1028" s="22"/>
      <c r="C1028" s="22"/>
      <c r="D1028" s="22"/>
    </row>
    <row r="1029" spans="1:4">
      <c r="A1029" s="22"/>
      <c r="B1029" s="22"/>
      <c r="C1029" s="22"/>
      <c r="D1029" s="22"/>
    </row>
    <row r="1030" spans="1:4">
      <c r="A1030" s="22"/>
      <c r="B1030" s="22"/>
      <c r="C1030" s="22"/>
      <c r="D1030" s="22"/>
    </row>
    <row r="1031" spans="1:4">
      <c r="A1031" s="22"/>
      <c r="B1031" s="22"/>
      <c r="C1031" s="22"/>
      <c r="D1031" s="22"/>
    </row>
    <row r="1032" spans="1:4">
      <c r="A1032" s="22"/>
      <c r="B1032" s="22"/>
      <c r="C1032" s="22"/>
      <c r="D1032" s="22"/>
    </row>
    <row r="1033" spans="1:4">
      <c r="A1033" s="22"/>
      <c r="B1033" s="22"/>
      <c r="C1033" s="22"/>
      <c r="D1033" s="22"/>
    </row>
    <row r="1034" spans="1:4">
      <c r="A1034" s="22"/>
      <c r="B1034" s="22"/>
      <c r="C1034" s="22"/>
      <c r="D1034" s="22"/>
    </row>
    <row r="1035" spans="1:4">
      <c r="A1035" s="22"/>
      <c r="B1035" s="22"/>
      <c r="C1035" s="22"/>
      <c r="D1035" s="22"/>
    </row>
    <row r="1036" spans="1:4">
      <c r="A1036" s="22"/>
      <c r="B1036" s="22"/>
      <c r="C1036" s="22"/>
      <c r="D1036" s="22"/>
    </row>
    <row r="1037" spans="1:4">
      <c r="A1037" s="22"/>
      <c r="B1037" s="22"/>
      <c r="C1037" s="22"/>
      <c r="D1037" s="22"/>
    </row>
    <row r="1038" spans="1:4">
      <c r="A1038" s="22"/>
      <c r="B1038" s="22"/>
      <c r="C1038" s="22"/>
      <c r="D1038" s="22"/>
    </row>
    <row r="1039" spans="1:4">
      <c r="A1039" s="22"/>
      <c r="B1039" s="22"/>
      <c r="C1039" s="22"/>
      <c r="D1039" s="22"/>
    </row>
    <row r="1040" spans="1:4">
      <c r="A1040" s="22"/>
      <c r="B1040" s="22"/>
      <c r="C1040" s="22"/>
      <c r="D1040" s="22"/>
    </row>
    <row r="1041" spans="1:4">
      <c r="A1041" s="22"/>
      <c r="B1041" s="22"/>
      <c r="C1041" s="22"/>
      <c r="D1041" s="22"/>
    </row>
    <row r="1042" spans="1:4">
      <c r="A1042" s="22"/>
      <c r="B1042" s="22"/>
      <c r="C1042" s="22"/>
      <c r="D1042" s="22"/>
    </row>
    <row r="1043" spans="1:4">
      <c r="A1043" s="22"/>
      <c r="B1043" s="22"/>
      <c r="C1043" s="22"/>
      <c r="D1043" s="22"/>
    </row>
    <row r="1044" spans="1:4">
      <c r="A1044" s="22"/>
      <c r="B1044" s="22"/>
      <c r="C1044" s="22"/>
      <c r="D1044" s="22"/>
    </row>
    <row r="1045" spans="1:4">
      <c r="A1045" s="22"/>
      <c r="B1045" s="22"/>
      <c r="C1045" s="22"/>
      <c r="D1045" s="22"/>
    </row>
    <row r="1046" spans="1:4">
      <c r="A1046" s="22"/>
      <c r="B1046" s="22"/>
      <c r="C1046" s="22"/>
      <c r="D1046" s="22"/>
    </row>
    <row r="1047" spans="1:4">
      <c r="A1047" s="22"/>
      <c r="B1047" s="22"/>
      <c r="C1047" s="22"/>
      <c r="D1047" s="22"/>
    </row>
    <row r="1048" spans="1:4">
      <c r="A1048" s="22"/>
      <c r="B1048" s="22"/>
      <c r="C1048" s="22"/>
      <c r="D1048" s="22"/>
    </row>
    <row r="1049" spans="1:4">
      <c r="A1049" s="22"/>
      <c r="B1049" s="22"/>
      <c r="C1049" s="22"/>
      <c r="D1049" s="22"/>
    </row>
    <row r="1050" spans="1:4">
      <c r="A1050" s="22"/>
      <c r="B1050" s="22"/>
      <c r="C1050" s="22"/>
      <c r="D1050" s="22"/>
    </row>
    <row r="1051" spans="1:4">
      <c r="A1051" s="22"/>
      <c r="B1051" s="22"/>
      <c r="C1051" s="22"/>
      <c r="D1051" s="22"/>
    </row>
    <row r="1052" spans="1:4">
      <c r="A1052" s="22"/>
      <c r="B1052" s="22"/>
      <c r="C1052" s="22"/>
      <c r="D1052" s="22"/>
    </row>
    <row r="1053" spans="1:4">
      <c r="A1053" s="22"/>
      <c r="B1053" s="22"/>
      <c r="C1053" s="22"/>
      <c r="D1053" s="22"/>
    </row>
    <row r="1054" spans="1:4">
      <c r="A1054" s="22"/>
      <c r="B1054" s="22"/>
      <c r="C1054" s="22"/>
      <c r="D1054" s="22"/>
    </row>
    <row r="1055" spans="1:4">
      <c r="A1055" s="22"/>
      <c r="B1055" s="22"/>
      <c r="C1055" s="22"/>
      <c r="D1055" s="22"/>
    </row>
    <row r="1056" spans="1:4">
      <c r="A1056" s="22"/>
      <c r="B1056" s="22"/>
      <c r="C1056" s="22"/>
      <c r="D1056" s="22"/>
    </row>
    <row r="1057" spans="1:4">
      <c r="A1057" s="22"/>
      <c r="B1057" s="22"/>
      <c r="C1057" s="22"/>
      <c r="D1057" s="22"/>
    </row>
    <row r="1058" spans="1:4">
      <c r="A1058" s="22"/>
      <c r="B1058" s="22"/>
      <c r="C1058" s="22"/>
      <c r="D1058" s="22"/>
    </row>
    <row r="1059" spans="1:4">
      <c r="A1059" s="22"/>
      <c r="B1059" s="22"/>
      <c r="C1059" s="22"/>
      <c r="D1059" s="22"/>
    </row>
    <row r="1060" spans="1:4">
      <c r="A1060" s="22"/>
      <c r="B1060" s="22"/>
      <c r="C1060" s="22"/>
      <c r="D1060" s="22"/>
    </row>
    <row r="1061" spans="1:4">
      <c r="A1061" s="22"/>
      <c r="B1061" s="22"/>
      <c r="C1061" s="22"/>
      <c r="D1061" s="22"/>
    </row>
    <row r="1062" spans="1:4">
      <c r="A1062" s="22"/>
      <c r="B1062" s="22"/>
      <c r="C1062" s="22"/>
      <c r="D1062" s="22"/>
    </row>
    <row r="1063" spans="1:4">
      <c r="A1063" s="22"/>
      <c r="B1063" s="22"/>
      <c r="C1063" s="22"/>
      <c r="D1063" s="22"/>
    </row>
    <row r="1064" spans="1:4">
      <c r="A1064" s="22"/>
      <c r="B1064" s="22"/>
      <c r="C1064" s="22"/>
      <c r="D1064" s="22"/>
    </row>
    <row r="1065" spans="1:4">
      <c r="A1065" s="22"/>
      <c r="B1065" s="22"/>
      <c r="C1065" s="22"/>
      <c r="D1065" s="22"/>
    </row>
    <row r="1066" spans="1:4">
      <c r="A1066" s="22"/>
      <c r="B1066" s="22"/>
      <c r="C1066" s="22"/>
      <c r="D1066" s="22"/>
    </row>
    <row r="1067" spans="1:4">
      <c r="A1067" s="22"/>
      <c r="B1067" s="22"/>
      <c r="C1067" s="22"/>
      <c r="D1067" s="22"/>
    </row>
    <row r="1068" spans="1:4">
      <c r="A1068" s="22"/>
      <c r="B1068" s="22"/>
      <c r="C1068" s="22"/>
      <c r="D1068" s="22"/>
    </row>
    <row r="1069" spans="1:4">
      <c r="A1069" s="22"/>
      <c r="B1069" s="22"/>
      <c r="C1069" s="22"/>
      <c r="D1069" s="22"/>
    </row>
    <row r="1070" spans="1:4">
      <c r="A1070" s="22"/>
      <c r="B1070" s="22"/>
      <c r="C1070" s="22"/>
      <c r="D1070" s="22"/>
    </row>
    <row r="1071" spans="1:4">
      <c r="A1071" s="22"/>
      <c r="B1071" s="22"/>
      <c r="C1071" s="22"/>
      <c r="D1071" s="22"/>
    </row>
    <row r="1072" spans="1:4">
      <c r="A1072" s="22"/>
      <c r="B1072" s="22"/>
      <c r="C1072" s="22"/>
      <c r="D1072" s="22"/>
    </row>
    <row r="1073" spans="1:4">
      <c r="A1073" s="22"/>
      <c r="B1073" s="22"/>
      <c r="C1073" s="22"/>
      <c r="D1073" s="22"/>
    </row>
    <row r="1074" spans="1:4">
      <c r="A1074" s="22"/>
      <c r="B1074" s="22"/>
      <c r="C1074" s="22"/>
      <c r="D1074" s="22"/>
    </row>
    <row r="1075" spans="1:4">
      <c r="A1075" s="22"/>
      <c r="B1075" s="22"/>
      <c r="C1075" s="22"/>
      <c r="D1075" s="22"/>
    </row>
    <row r="1076" spans="1:4">
      <c r="A1076" s="22"/>
      <c r="B1076" s="22"/>
      <c r="C1076" s="22"/>
      <c r="D1076" s="22"/>
    </row>
    <row r="1077" spans="1:4">
      <c r="A1077" s="22"/>
      <c r="B1077" s="22"/>
      <c r="C1077" s="22"/>
      <c r="D1077" s="22"/>
    </row>
    <row r="1078" spans="1:4">
      <c r="A1078" s="22"/>
      <c r="B1078" s="22"/>
      <c r="C1078" s="22"/>
      <c r="D1078" s="22"/>
    </row>
    <row r="1079" spans="1:4">
      <c r="A1079" s="22"/>
      <c r="B1079" s="22"/>
      <c r="C1079" s="22"/>
      <c r="D1079" s="22"/>
    </row>
    <row r="1080" spans="1:4">
      <c r="A1080" s="22"/>
      <c r="B1080" s="22"/>
      <c r="C1080" s="22"/>
      <c r="D1080" s="22"/>
    </row>
    <row r="1081" spans="1:4">
      <c r="A1081" s="22"/>
      <c r="B1081" s="22"/>
      <c r="C1081" s="22"/>
      <c r="D1081" s="22"/>
    </row>
    <row r="1082" spans="1:4">
      <c r="A1082" s="22"/>
      <c r="B1082" s="22"/>
      <c r="C1082" s="22"/>
      <c r="D1082" s="22"/>
    </row>
    <row r="1083" spans="1:4">
      <c r="A1083" s="22"/>
      <c r="B1083" s="22"/>
      <c r="C1083" s="22"/>
      <c r="D1083" s="22"/>
    </row>
    <row r="1084" spans="1:4">
      <c r="A1084" s="22"/>
      <c r="B1084" s="22"/>
      <c r="C1084" s="22"/>
      <c r="D1084" s="22"/>
    </row>
    <row r="1085" spans="1:4">
      <c r="A1085" s="22"/>
      <c r="B1085" s="22"/>
      <c r="C1085" s="22"/>
      <c r="D1085" s="22"/>
    </row>
    <row r="1086" spans="1:4">
      <c r="A1086" s="22"/>
      <c r="B1086" s="22"/>
      <c r="C1086" s="22"/>
      <c r="D1086" s="22"/>
    </row>
    <row r="1087" spans="1:4">
      <c r="A1087" s="22"/>
      <c r="B1087" s="22"/>
      <c r="C1087" s="22"/>
      <c r="D1087" s="22"/>
    </row>
    <row r="1088" spans="1:4">
      <c r="A1088" s="22"/>
      <c r="B1088" s="22"/>
      <c r="C1088" s="22"/>
      <c r="D1088" s="22"/>
    </row>
    <row r="1089" spans="1:4">
      <c r="A1089" s="22"/>
      <c r="B1089" s="22"/>
      <c r="C1089" s="22"/>
      <c r="D1089" s="22"/>
    </row>
    <row r="1090" spans="1:4">
      <c r="A1090" s="22"/>
      <c r="B1090" s="22"/>
      <c r="C1090" s="22"/>
      <c r="D1090" s="22"/>
    </row>
    <row r="1091" spans="1:4">
      <c r="A1091" s="22"/>
      <c r="B1091" s="22"/>
      <c r="C1091" s="22"/>
      <c r="D1091" s="22"/>
    </row>
    <row r="1092" spans="1:4">
      <c r="A1092" s="22"/>
      <c r="B1092" s="22"/>
      <c r="C1092" s="22"/>
      <c r="D1092" s="22"/>
    </row>
    <row r="1093" spans="1:4">
      <c r="A1093" s="22"/>
      <c r="B1093" s="22"/>
      <c r="C1093" s="22"/>
      <c r="D1093" s="22"/>
    </row>
    <row r="1094" spans="1:4">
      <c r="A1094" s="22"/>
      <c r="B1094" s="22"/>
      <c r="C1094" s="22"/>
      <c r="D1094" s="22"/>
    </row>
    <row r="1095" spans="1:4">
      <c r="A1095" s="22"/>
      <c r="B1095" s="22"/>
      <c r="C1095" s="22"/>
      <c r="D1095" s="22"/>
    </row>
    <row r="1096" spans="1:4">
      <c r="A1096" s="22"/>
      <c r="B1096" s="22"/>
      <c r="C1096" s="22"/>
      <c r="D1096" s="22"/>
    </row>
    <row r="1097" spans="1:4">
      <c r="A1097" s="22"/>
      <c r="B1097" s="22"/>
      <c r="C1097" s="22"/>
      <c r="D1097" s="22"/>
    </row>
    <row r="1098" spans="1:4">
      <c r="A1098" s="22"/>
      <c r="B1098" s="22"/>
      <c r="C1098" s="22"/>
      <c r="D1098" s="22"/>
    </row>
    <row r="1099" spans="1:4">
      <c r="A1099" s="22"/>
      <c r="B1099" s="22"/>
      <c r="C1099" s="22"/>
      <c r="D1099" s="22"/>
    </row>
    <row r="1100" spans="1:4">
      <c r="A1100" s="22"/>
      <c r="B1100" s="22"/>
      <c r="C1100" s="22"/>
      <c r="D1100" s="22"/>
    </row>
    <row r="1101" spans="1:4">
      <c r="A1101" s="22"/>
      <c r="B1101" s="22"/>
      <c r="C1101" s="22"/>
      <c r="D1101" s="22"/>
    </row>
    <row r="1102" spans="1:4">
      <c r="A1102" s="22"/>
      <c r="B1102" s="22"/>
      <c r="C1102" s="22"/>
      <c r="D1102" s="22"/>
    </row>
    <row r="1103" spans="1:4">
      <c r="A1103" s="22"/>
      <c r="B1103" s="22"/>
      <c r="C1103" s="22"/>
      <c r="D1103" s="22"/>
    </row>
    <row r="1104" spans="1:4">
      <c r="A1104" s="22"/>
      <c r="B1104" s="22"/>
      <c r="C1104" s="22"/>
      <c r="D1104" s="22"/>
    </row>
    <row r="1105" spans="1:4">
      <c r="A1105" s="22"/>
      <c r="B1105" s="22"/>
      <c r="C1105" s="22"/>
      <c r="D1105" s="22"/>
    </row>
    <row r="1106" spans="1:4">
      <c r="A1106" s="22"/>
      <c r="B1106" s="22"/>
      <c r="C1106" s="22"/>
      <c r="D1106" s="22"/>
    </row>
    <row r="1107" spans="1:4">
      <c r="A1107" s="22"/>
      <c r="B1107" s="22"/>
      <c r="C1107" s="22"/>
      <c r="D1107" s="22"/>
    </row>
    <row r="1108" spans="1:4">
      <c r="A1108" s="22"/>
      <c r="B1108" s="22"/>
      <c r="C1108" s="22"/>
      <c r="D1108" s="22"/>
    </row>
    <row r="1109" spans="1:4">
      <c r="A1109" s="22"/>
      <c r="B1109" s="22"/>
      <c r="C1109" s="22"/>
      <c r="D1109" s="22"/>
    </row>
    <row r="1110" spans="1:4">
      <c r="A1110" s="22"/>
      <c r="B1110" s="22"/>
      <c r="C1110" s="22"/>
      <c r="D1110" s="22"/>
    </row>
    <row r="1111" spans="1:4">
      <c r="A1111" s="22"/>
      <c r="B1111" s="22"/>
      <c r="C1111" s="22"/>
      <c r="D1111" s="22"/>
    </row>
    <row r="1112" spans="1:4">
      <c r="A1112" s="22"/>
      <c r="B1112" s="22"/>
      <c r="C1112" s="22"/>
      <c r="D1112" s="22"/>
    </row>
    <row r="1113" spans="1:4">
      <c r="A1113" s="22"/>
      <c r="B1113" s="22"/>
      <c r="C1113" s="22"/>
      <c r="D1113" s="22"/>
    </row>
    <row r="1114" spans="1:4">
      <c r="A1114" s="22"/>
      <c r="B1114" s="22"/>
      <c r="C1114" s="22"/>
      <c r="D1114" s="22"/>
    </row>
    <row r="1115" spans="1:4">
      <c r="A1115" s="22"/>
      <c r="B1115" s="22"/>
      <c r="C1115" s="22"/>
      <c r="D1115" s="22"/>
    </row>
    <row r="1116" spans="1:4">
      <c r="A1116" s="22"/>
      <c r="B1116" s="22"/>
      <c r="C1116" s="22"/>
      <c r="D1116" s="22"/>
    </row>
    <row r="1117" spans="1:4">
      <c r="A1117" s="22"/>
      <c r="B1117" s="22"/>
      <c r="C1117" s="22"/>
      <c r="D1117" s="22"/>
    </row>
    <row r="1118" spans="1:4">
      <c r="A1118" s="22"/>
      <c r="B1118" s="22"/>
      <c r="C1118" s="22"/>
      <c r="D1118" s="22"/>
    </row>
    <row r="1119" spans="1:4">
      <c r="A1119" s="22"/>
      <c r="B1119" s="22"/>
      <c r="C1119" s="22"/>
      <c r="D1119" s="22"/>
    </row>
    <row r="1120" spans="1:4">
      <c r="A1120" s="22"/>
      <c r="B1120" s="22"/>
      <c r="C1120" s="22"/>
      <c r="D1120" s="22"/>
    </row>
    <row r="1121" spans="1:4">
      <c r="A1121" s="22"/>
      <c r="B1121" s="22"/>
      <c r="C1121" s="22"/>
      <c r="D1121" s="22"/>
    </row>
    <row r="1122" spans="1:4">
      <c r="A1122" s="22"/>
      <c r="B1122" s="22"/>
      <c r="C1122" s="22"/>
      <c r="D1122" s="22"/>
    </row>
    <row r="1123" spans="1:4">
      <c r="A1123" s="22"/>
      <c r="B1123" s="22"/>
      <c r="C1123" s="22"/>
      <c r="D1123" s="22"/>
    </row>
    <row r="1124" spans="1:4">
      <c r="A1124" s="22"/>
      <c r="B1124" s="22"/>
      <c r="C1124" s="22"/>
      <c r="D1124" s="22"/>
    </row>
    <row r="1125" spans="1:4">
      <c r="A1125" s="22"/>
      <c r="B1125" s="22"/>
      <c r="C1125" s="22"/>
      <c r="D1125" s="22"/>
    </row>
    <row r="1126" spans="1:4">
      <c r="A1126" s="22"/>
      <c r="B1126" s="22"/>
      <c r="C1126" s="22"/>
      <c r="D1126" s="22"/>
    </row>
    <row r="1127" spans="1:4">
      <c r="A1127" s="22"/>
      <c r="B1127" s="22"/>
      <c r="C1127" s="22"/>
      <c r="D1127" s="22"/>
    </row>
    <row r="1128" spans="1:4">
      <c r="A1128" s="22"/>
      <c r="B1128" s="22"/>
      <c r="C1128" s="22"/>
      <c r="D1128" s="22"/>
    </row>
    <row r="1129" spans="1:4">
      <c r="A1129" s="22"/>
      <c r="B1129" s="22"/>
      <c r="C1129" s="22"/>
      <c r="D1129" s="22"/>
    </row>
    <row r="1130" spans="1:4">
      <c r="A1130" s="22"/>
      <c r="B1130" s="22"/>
      <c r="C1130" s="22"/>
      <c r="D1130" s="22"/>
    </row>
    <row r="1131" spans="1:4">
      <c r="A1131" s="22"/>
      <c r="B1131" s="22"/>
      <c r="C1131" s="22"/>
      <c r="D1131" s="22"/>
    </row>
    <row r="1132" spans="1:4">
      <c r="A1132" s="22"/>
      <c r="B1132" s="22"/>
      <c r="C1132" s="22"/>
      <c r="D1132" s="22"/>
    </row>
    <row r="1133" spans="1:4">
      <c r="A1133" s="22"/>
      <c r="B1133" s="22"/>
      <c r="C1133" s="22"/>
      <c r="D1133" s="22"/>
    </row>
    <row r="1134" spans="1:4">
      <c r="A1134" s="22"/>
      <c r="B1134" s="22"/>
      <c r="C1134" s="22"/>
      <c r="D1134" s="22"/>
    </row>
    <row r="1135" spans="1:4">
      <c r="A1135" s="22"/>
      <c r="B1135" s="22"/>
      <c r="C1135" s="22"/>
      <c r="D1135" s="22"/>
    </row>
    <row r="1136" spans="1:4">
      <c r="A1136" s="22"/>
      <c r="B1136" s="22"/>
      <c r="C1136" s="22"/>
      <c r="D1136" s="22"/>
    </row>
    <row r="1137" spans="1:4">
      <c r="A1137" s="22"/>
      <c r="B1137" s="22"/>
      <c r="C1137" s="22"/>
      <c r="D1137" s="22"/>
    </row>
    <row r="1138" spans="1:4">
      <c r="A1138" s="22"/>
      <c r="B1138" s="22"/>
      <c r="C1138" s="22"/>
      <c r="D1138" s="22"/>
    </row>
    <row r="1139" spans="1:4">
      <c r="A1139" s="22"/>
      <c r="B1139" s="22"/>
      <c r="C1139" s="22"/>
      <c r="D1139" s="22"/>
    </row>
    <row r="1140" spans="1:4">
      <c r="A1140" s="22"/>
      <c r="B1140" s="22"/>
      <c r="C1140" s="22"/>
      <c r="D1140" s="22"/>
    </row>
    <row r="1141" spans="1:4">
      <c r="A1141" s="22"/>
      <c r="B1141" s="22"/>
      <c r="C1141" s="22"/>
      <c r="D1141" s="22"/>
    </row>
    <row r="1142" spans="1:4">
      <c r="A1142" s="22"/>
      <c r="B1142" s="22"/>
      <c r="C1142" s="22"/>
      <c r="D1142" s="22"/>
    </row>
    <row r="1143" spans="1:4">
      <c r="A1143" s="22"/>
      <c r="B1143" s="22"/>
      <c r="C1143" s="22"/>
      <c r="D1143" s="22"/>
    </row>
    <row r="1144" spans="1:4">
      <c r="A1144" s="22"/>
      <c r="B1144" s="22"/>
      <c r="C1144" s="22"/>
      <c r="D1144" s="22"/>
    </row>
    <row r="1145" spans="1:4">
      <c r="A1145" s="22"/>
      <c r="B1145" s="22"/>
      <c r="C1145" s="22"/>
      <c r="D1145" s="22"/>
    </row>
    <row r="1146" spans="1:4">
      <c r="A1146" s="22"/>
      <c r="B1146" s="22"/>
      <c r="C1146" s="22"/>
      <c r="D1146" s="22"/>
    </row>
    <row r="1147" spans="1:4">
      <c r="A1147" s="22"/>
      <c r="B1147" s="22"/>
      <c r="C1147" s="22"/>
      <c r="D1147" s="22"/>
    </row>
    <row r="1148" spans="1:4">
      <c r="A1148" s="22"/>
      <c r="B1148" s="22"/>
      <c r="C1148" s="22"/>
      <c r="D1148" s="22"/>
    </row>
    <row r="1149" spans="1:4">
      <c r="A1149" s="22"/>
      <c r="B1149" s="22"/>
      <c r="C1149" s="22"/>
      <c r="D1149" s="22"/>
    </row>
    <row r="1150" spans="1:4">
      <c r="A1150" s="22"/>
      <c r="B1150" s="22"/>
      <c r="C1150" s="22"/>
      <c r="D1150" s="22"/>
    </row>
    <row r="1151" spans="1:4">
      <c r="A1151" s="22"/>
      <c r="B1151" s="22"/>
      <c r="C1151" s="22"/>
      <c r="D1151" s="22"/>
    </row>
    <row r="1152" spans="1:4">
      <c r="A1152" s="22"/>
      <c r="B1152" s="22"/>
      <c r="C1152" s="22"/>
      <c r="D1152" s="22"/>
    </row>
    <row r="1153" spans="1:4">
      <c r="A1153" s="22"/>
      <c r="B1153" s="22"/>
      <c r="C1153" s="22"/>
      <c r="D1153" s="22"/>
    </row>
    <row r="1154" spans="1:4">
      <c r="A1154" s="22"/>
      <c r="B1154" s="22"/>
      <c r="C1154" s="22"/>
      <c r="D1154" s="22"/>
    </row>
    <row r="1155" spans="1:4">
      <c r="A1155" s="22"/>
      <c r="B1155" s="22"/>
      <c r="C1155" s="22"/>
      <c r="D1155" s="22"/>
    </row>
    <row r="1156" spans="1:4">
      <c r="A1156" s="22"/>
      <c r="B1156" s="22"/>
      <c r="C1156" s="22"/>
      <c r="D1156" s="22"/>
    </row>
    <row r="1157" spans="1:4">
      <c r="A1157" s="22"/>
      <c r="B1157" s="22"/>
      <c r="C1157" s="22"/>
      <c r="D1157" s="22"/>
    </row>
    <row r="1158" spans="1:4">
      <c r="A1158" s="22"/>
      <c r="B1158" s="22"/>
      <c r="C1158" s="22"/>
      <c r="D1158" s="22"/>
    </row>
    <row r="1159" spans="1:4">
      <c r="A1159" s="22"/>
      <c r="B1159" s="22"/>
      <c r="C1159" s="22"/>
      <c r="D1159" s="22"/>
    </row>
    <row r="1160" spans="1:4">
      <c r="A1160" s="22"/>
      <c r="B1160" s="22"/>
      <c r="C1160" s="22"/>
      <c r="D1160" s="22"/>
    </row>
    <row r="1161" spans="1:4">
      <c r="A1161" s="22"/>
      <c r="B1161" s="22"/>
      <c r="C1161" s="22"/>
      <c r="D1161" s="22"/>
    </row>
    <row r="1162" spans="1:4">
      <c r="A1162" s="22"/>
      <c r="B1162" s="22"/>
      <c r="C1162" s="22"/>
      <c r="D1162" s="22"/>
    </row>
    <row r="1163" spans="1:4">
      <c r="A1163" s="22"/>
      <c r="B1163" s="22"/>
      <c r="C1163" s="22"/>
      <c r="D1163" s="22"/>
    </row>
    <row r="1164" spans="1:4">
      <c r="A1164" s="22"/>
      <c r="B1164" s="22"/>
      <c r="C1164" s="22"/>
      <c r="D1164" s="22"/>
    </row>
    <row r="1165" spans="1:4">
      <c r="A1165" s="22"/>
      <c r="B1165" s="22"/>
      <c r="C1165" s="22"/>
      <c r="D1165" s="22"/>
    </row>
    <row r="1166" spans="1:4">
      <c r="A1166" s="22"/>
      <c r="B1166" s="22"/>
      <c r="C1166" s="22"/>
      <c r="D1166" s="22"/>
    </row>
    <row r="1167" spans="1:4">
      <c r="A1167" s="22"/>
      <c r="B1167" s="22"/>
      <c r="C1167" s="22"/>
      <c r="D1167" s="22"/>
    </row>
    <row r="1168" spans="1:4">
      <c r="A1168" s="22"/>
      <c r="B1168" s="22"/>
      <c r="C1168" s="22"/>
      <c r="D1168" s="22"/>
    </row>
    <row r="1169" spans="1:4">
      <c r="A1169" s="22"/>
      <c r="B1169" s="22"/>
      <c r="C1169" s="22"/>
      <c r="D1169" s="22"/>
    </row>
    <row r="1170" spans="1:4">
      <c r="A1170" s="22"/>
      <c r="B1170" s="22"/>
      <c r="C1170" s="22"/>
      <c r="D1170" s="22"/>
    </row>
    <row r="1171" spans="1:4">
      <c r="A1171" s="22"/>
      <c r="B1171" s="22"/>
      <c r="C1171" s="22"/>
      <c r="D1171" s="22"/>
    </row>
    <row r="1172" spans="1:4">
      <c r="A1172" s="22"/>
      <c r="B1172" s="22"/>
      <c r="C1172" s="22"/>
      <c r="D1172" s="22"/>
    </row>
    <row r="1173" spans="1:4">
      <c r="A1173" s="22"/>
      <c r="B1173" s="22"/>
      <c r="C1173" s="22"/>
      <c r="D1173" s="22"/>
    </row>
    <row r="1174" spans="1:4">
      <c r="A1174" s="22"/>
      <c r="B1174" s="22"/>
      <c r="C1174" s="22"/>
      <c r="D1174" s="22"/>
    </row>
    <row r="1175" spans="1:4">
      <c r="A1175" s="22"/>
      <c r="B1175" s="22"/>
      <c r="C1175" s="22"/>
      <c r="D1175" s="22"/>
    </row>
    <row r="1176" spans="1:4">
      <c r="A1176" s="22"/>
      <c r="B1176" s="22"/>
      <c r="C1176" s="22"/>
      <c r="D1176" s="22"/>
    </row>
    <row r="1177" spans="1:4">
      <c r="A1177" s="22"/>
      <c r="B1177" s="22"/>
      <c r="C1177" s="22"/>
      <c r="D1177" s="22"/>
    </row>
    <row r="1178" spans="1:4">
      <c r="A1178" s="22"/>
      <c r="B1178" s="22"/>
      <c r="C1178" s="22"/>
      <c r="D1178" s="22"/>
    </row>
    <row r="1179" spans="1:4">
      <c r="A1179" s="22"/>
      <c r="B1179" s="22"/>
      <c r="C1179" s="22"/>
      <c r="D1179" s="22"/>
    </row>
    <row r="1180" spans="1:4">
      <c r="A1180" s="22"/>
      <c r="B1180" s="22"/>
      <c r="C1180" s="22"/>
      <c r="D1180" s="22"/>
    </row>
    <row r="1181" spans="1:4">
      <c r="A1181" s="22"/>
      <c r="B1181" s="22"/>
      <c r="C1181" s="22"/>
      <c r="D1181" s="22"/>
    </row>
    <row r="1182" spans="1:4">
      <c r="A1182" s="22"/>
      <c r="B1182" s="22"/>
      <c r="C1182" s="22"/>
      <c r="D1182" s="22"/>
    </row>
    <row r="1183" spans="1:4">
      <c r="A1183" s="22"/>
      <c r="B1183" s="22"/>
      <c r="C1183" s="22"/>
      <c r="D1183" s="22"/>
    </row>
    <row r="1184" spans="1:4">
      <c r="A1184" s="22"/>
      <c r="B1184" s="22"/>
      <c r="C1184" s="22"/>
      <c r="D1184" s="22"/>
    </row>
    <row r="1185" spans="1:4">
      <c r="A1185" s="22"/>
      <c r="B1185" s="22"/>
      <c r="C1185" s="22"/>
      <c r="D1185" s="22"/>
    </row>
    <row r="1186" spans="1:4">
      <c r="A1186" s="22"/>
      <c r="B1186" s="22"/>
      <c r="C1186" s="22"/>
      <c r="D1186" s="22"/>
    </row>
    <row r="1187" spans="1:4">
      <c r="A1187" s="22"/>
      <c r="B1187" s="22"/>
      <c r="C1187" s="22"/>
      <c r="D1187" s="22"/>
    </row>
    <row r="1188" spans="1:4">
      <c r="A1188" s="22"/>
      <c r="B1188" s="22"/>
      <c r="C1188" s="22"/>
      <c r="D1188" s="22"/>
    </row>
    <row r="1189" spans="1:4">
      <c r="A1189" s="22"/>
      <c r="B1189" s="22"/>
      <c r="C1189" s="22"/>
      <c r="D1189" s="22"/>
    </row>
    <row r="1190" spans="1:4">
      <c r="A1190" s="22"/>
      <c r="B1190" s="22"/>
      <c r="C1190" s="22"/>
      <c r="D1190" s="22"/>
    </row>
    <row r="1191" spans="1:4">
      <c r="A1191" s="22"/>
      <c r="B1191" s="22"/>
      <c r="C1191" s="22"/>
      <c r="D1191" s="22"/>
    </row>
    <row r="1192" spans="1:4">
      <c r="A1192" s="22"/>
      <c r="B1192" s="22"/>
      <c r="C1192" s="22"/>
      <c r="D1192" s="22"/>
    </row>
    <row r="1193" spans="1:4">
      <c r="A1193" s="22"/>
      <c r="B1193" s="22"/>
      <c r="C1193" s="22"/>
      <c r="D1193" s="22"/>
    </row>
    <row r="1194" spans="1:4">
      <c r="A1194" s="22"/>
      <c r="B1194" s="22"/>
      <c r="C1194" s="22"/>
      <c r="D1194" s="22"/>
    </row>
    <row r="1195" spans="1:4">
      <c r="A1195" s="22"/>
      <c r="B1195" s="22"/>
      <c r="C1195" s="22"/>
      <c r="D1195" s="22"/>
    </row>
    <row r="1196" spans="1:4">
      <c r="A1196" s="22"/>
      <c r="B1196" s="22"/>
      <c r="C1196" s="22"/>
      <c r="D1196" s="22"/>
    </row>
    <row r="1197" spans="1:4">
      <c r="A1197" s="22"/>
      <c r="B1197" s="22"/>
      <c r="C1197" s="22"/>
      <c r="D1197" s="22"/>
    </row>
    <row r="1198" spans="1:4">
      <c r="A1198" s="22"/>
      <c r="B1198" s="22"/>
      <c r="C1198" s="22"/>
      <c r="D1198" s="22"/>
    </row>
    <row r="1199" spans="1:4">
      <c r="A1199" s="22"/>
      <c r="B1199" s="22"/>
      <c r="C1199" s="22"/>
      <c r="D1199" s="22"/>
    </row>
    <row r="1200" spans="1:4">
      <c r="A1200" s="22"/>
      <c r="B1200" s="22"/>
      <c r="C1200" s="22"/>
      <c r="D1200" s="22"/>
    </row>
    <row r="1201" spans="1:4">
      <c r="A1201" s="22"/>
      <c r="B1201" s="22"/>
      <c r="C1201" s="22"/>
      <c r="D1201" s="22"/>
    </row>
    <row r="1202" spans="1:4">
      <c r="A1202" s="22"/>
      <c r="B1202" s="22"/>
      <c r="C1202" s="22"/>
      <c r="D1202" s="22"/>
    </row>
    <row r="1203" spans="1:4">
      <c r="A1203" s="22"/>
      <c r="B1203" s="22"/>
      <c r="C1203" s="22"/>
      <c r="D1203" s="22"/>
    </row>
    <row r="1204" spans="1:4">
      <c r="A1204" s="22"/>
      <c r="B1204" s="22"/>
      <c r="C1204" s="22"/>
      <c r="D1204" s="22"/>
    </row>
    <row r="1205" spans="1:4">
      <c r="A1205" s="22"/>
      <c r="B1205" s="22"/>
      <c r="C1205" s="22"/>
      <c r="D1205" s="22"/>
    </row>
    <row r="1206" spans="1:4">
      <c r="A1206" s="22"/>
      <c r="B1206" s="22"/>
      <c r="C1206" s="22"/>
      <c r="D1206" s="22"/>
    </row>
    <row r="1207" spans="1:4">
      <c r="A1207" s="22"/>
      <c r="B1207" s="22"/>
      <c r="C1207" s="22"/>
      <c r="D1207" s="22"/>
    </row>
    <row r="1208" spans="1:4">
      <c r="A1208" s="27"/>
      <c r="B1208" s="27"/>
      <c r="C1208" s="27"/>
      <c r="D1208" s="27"/>
    </row>
  </sheetData>
  <mergeCells count="1">
    <mergeCell ref="G3:J3"/>
  </mergeCells>
  <phoneticPr fontId="1"/>
  <dataValidations count="4">
    <dataValidation type="list" allowBlank="1" showInputMessage="1" showErrorMessage="1" sqref="I5">
      <formula1>$P$3:$P$153</formula1>
    </dataValidation>
    <dataValidation type="list" allowBlank="1" showInputMessage="1" showErrorMessage="1" sqref="G5">
      <formula1>$N$3:$N$6</formula1>
    </dataValidation>
    <dataValidation type="list" allowBlank="1" showInputMessage="1" showErrorMessage="1" sqref="H5">
      <formula1>$O$3:$O$40</formula1>
    </dataValidation>
    <dataValidation type="list" allowBlank="1" showInputMessage="1" showErrorMessage="1" sqref="J5">
      <formula1>$Q$4:$Q$15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Q1505"/>
  <sheetViews>
    <sheetView topLeftCell="B1478" workbookViewId="0">
      <selection activeCell="C1500" sqref="C1500:D1505"/>
    </sheetView>
  </sheetViews>
  <sheetFormatPr defaultRowHeight="13.5"/>
  <cols>
    <col min="1" max="1" width="9.5" style="17" customWidth="1"/>
    <col min="2" max="2" width="10.5" style="17" customWidth="1"/>
    <col min="3" max="3" width="16.125" style="17" bestFit="1" customWidth="1"/>
    <col min="4" max="4" width="15" style="17" bestFit="1" customWidth="1"/>
    <col min="5" max="6" width="9.5" style="17" customWidth="1"/>
    <col min="7" max="7" width="27.25" style="17" bestFit="1" customWidth="1"/>
    <col min="8" max="8" width="5.5" style="17" customWidth="1"/>
    <col min="9" max="13" width="9" customWidth="1"/>
    <col min="14" max="14" width="10.875" customWidth="1"/>
    <col min="15" max="16" width="9" customWidth="1"/>
  </cols>
  <sheetData>
    <row r="1" spans="1:17">
      <c r="A1" s="19" t="s">
        <v>41</v>
      </c>
      <c r="B1" s="19" t="s">
        <v>42</v>
      </c>
      <c r="C1" s="19" t="s">
        <v>43</v>
      </c>
      <c r="D1" s="19" t="s">
        <v>44</v>
      </c>
      <c r="E1" s="19" t="s">
        <v>45</v>
      </c>
      <c r="F1" s="19" t="s">
        <v>46</v>
      </c>
      <c r="G1" s="19" t="s">
        <v>47</v>
      </c>
      <c r="H1" s="20" t="s">
        <v>48</v>
      </c>
      <c r="J1" s="24" t="s">
        <v>2850</v>
      </c>
      <c r="K1" s="22"/>
      <c r="N1" t="s">
        <v>2837</v>
      </c>
      <c r="O1" s="135" t="s">
        <v>2838</v>
      </c>
    </row>
    <row r="2" spans="1:17">
      <c r="A2" s="37">
        <v>1</v>
      </c>
      <c r="B2" s="18" t="s">
        <v>49</v>
      </c>
      <c r="C2" t="s">
        <v>779</v>
      </c>
      <c r="D2" t="s">
        <v>1982</v>
      </c>
      <c r="E2" t="s">
        <v>402</v>
      </c>
      <c r="F2" s="117">
        <f>VLOOKUP(E2,$N$1:$O$48,2,FALSE)</f>
        <v>23</v>
      </c>
      <c r="G2" t="s">
        <v>1187</v>
      </c>
      <c r="H2" s="103">
        <v>4</v>
      </c>
      <c r="J2" s="24" t="s">
        <v>2849</v>
      </c>
      <c r="K2" s="23" t="s">
        <v>918</v>
      </c>
      <c r="L2" t="s">
        <v>951</v>
      </c>
      <c r="M2" t="s">
        <v>1276</v>
      </c>
      <c r="N2" t="s">
        <v>952</v>
      </c>
      <c r="O2">
        <v>47</v>
      </c>
      <c r="Q2" s="37"/>
    </row>
    <row r="3" spans="1:17">
      <c r="A3" s="37">
        <v>2</v>
      </c>
      <c r="B3" s="18" t="s">
        <v>51</v>
      </c>
      <c r="C3" t="s">
        <v>1558</v>
      </c>
      <c r="D3" t="s">
        <v>1559</v>
      </c>
      <c r="E3" t="s">
        <v>402</v>
      </c>
      <c r="F3" s="117">
        <f t="shared" ref="F3:F66" si="0">VLOOKUP(E3,$N$1:$O$48,2,FALSE)</f>
        <v>23</v>
      </c>
      <c r="G3" t="s">
        <v>1187</v>
      </c>
      <c r="H3" s="103" t="s">
        <v>267</v>
      </c>
      <c r="J3" s="24" t="s">
        <v>919</v>
      </c>
      <c r="K3" s="23" t="s">
        <v>920</v>
      </c>
      <c r="M3" t="s">
        <v>1277</v>
      </c>
      <c r="N3" t="s">
        <v>953</v>
      </c>
      <c r="O3">
        <v>46</v>
      </c>
      <c r="Q3" s="37"/>
    </row>
    <row r="4" spans="1:17">
      <c r="A4" s="37">
        <v>3</v>
      </c>
      <c r="B4" s="18" t="s">
        <v>54</v>
      </c>
      <c r="C4" t="s">
        <v>3851</v>
      </c>
      <c r="D4" t="s">
        <v>3852</v>
      </c>
      <c r="E4" t="s">
        <v>402</v>
      </c>
      <c r="F4" s="117">
        <f t="shared" si="0"/>
        <v>23</v>
      </c>
      <c r="G4" t="s">
        <v>1187</v>
      </c>
      <c r="H4" s="103" t="s">
        <v>267</v>
      </c>
      <c r="J4" s="24" t="s">
        <v>31</v>
      </c>
      <c r="K4" s="23" t="s">
        <v>32</v>
      </c>
      <c r="M4" t="s">
        <v>1278</v>
      </c>
      <c r="N4" t="s">
        <v>954</v>
      </c>
      <c r="O4">
        <v>45</v>
      </c>
      <c r="Q4" s="37"/>
    </row>
    <row r="5" spans="1:17">
      <c r="A5" s="37">
        <v>4</v>
      </c>
      <c r="B5" s="18" t="s">
        <v>55</v>
      </c>
      <c r="C5" t="s">
        <v>1560</v>
      </c>
      <c r="D5" t="s">
        <v>1561</v>
      </c>
      <c r="E5" t="s">
        <v>402</v>
      </c>
      <c r="F5" s="117">
        <f t="shared" si="0"/>
        <v>23</v>
      </c>
      <c r="G5" t="s">
        <v>1187</v>
      </c>
      <c r="H5" s="103" t="s">
        <v>267</v>
      </c>
      <c r="J5" s="24" t="s">
        <v>921</v>
      </c>
      <c r="K5" s="23" t="s">
        <v>922</v>
      </c>
      <c r="M5" t="s">
        <v>1279</v>
      </c>
      <c r="N5" t="s">
        <v>955</v>
      </c>
      <c r="O5">
        <v>44</v>
      </c>
      <c r="Q5" s="37"/>
    </row>
    <row r="6" spans="1:17">
      <c r="A6" s="37">
        <v>5</v>
      </c>
      <c r="B6" s="18" t="s">
        <v>56</v>
      </c>
      <c r="C6" t="s">
        <v>1562</v>
      </c>
      <c r="D6" t="s">
        <v>1563</v>
      </c>
      <c r="E6" t="s">
        <v>402</v>
      </c>
      <c r="F6" s="117">
        <f t="shared" si="0"/>
        <v>23</v>
      </c>
      <c r="G6" t="s">
        <v>1187</v>
      </c>
      <c r="H6" s="103" t="s">
        <v>267</v>
      </c>
      <c r="J6" s="24" t="s">
        <v>39</v>
      </c>
      <c r="K6" s="23" t="s">
        <v>40</v>
      </c>
      <c r="M6" t="s">
        <v>1280</v>
      </c>
      <c r="N6" t="s">
        <v>956</v>
      </c>
      <c r="O6">
        <v>43</v>
      </c>
      <c r="Q6" s="37"/>
    </row>
    <row r="7" spans="1:17">
      <c r="A7" s="37">
        <v>6</v>
      </c>
      <c r="B7" s="18" t="s">
        <v>57</v>
      </c>
      <c r="C7" t="s">
        <v>3850</v>
      </c>
      <c r="D7" t="s">
        <v>1994</v>
      </c>
      <c r="E7" t="s">
        <v>402</v>
      </c>
      <c r="F7" s="117">
        <f t="shared" si="0"/>
        <v>23</v>
      </c>
      <c r="G7" t="s">
        <v>1187</v>
      </c>
      <c r="H7" s="103">
        <v>4</v>
      </c>
      <c r="J7" s="24" t="s">
        <v>923</v>
      </c>
      <c r="K7" s="23" t="s">
        <v>924</v>
      </c>
      <c r="M7" t="s">
        <v>1281</v>
      </c>
      <c r="N7" t="s">
        <v>957</v>
      </c>
      <c r="O7">
        <v>42</v>
      </c>
      <c r="Q7" s="37"/>
    </row>
    <row r="8" spans="1:17">
      <c r="A8" s="37">
        <v>7</v>
      </c>
      <c r="B8" s="18" t="s">
        <v>58</v>
      </c>
      <c r="C8" t="s">
        <v>1995</v>
      </c>
      <c r="D8" t="s">
        <v>1996</v>
      </c>
      <c r="E8" t="s">
        <v>402</v>
      </c>
      <c r="F8" s="117">
        <f t="shared" si="0"/>
        <v>23</v>
      </c>
      <c r="G8" t="s">
        <v>1187</v>
      </c>
      <c r="H8" s="103">
        <v>4</v>
      </c>
      <c r="J8" s="24" t="s">
        <v>925</v>
      </c>
      <c r="K8" s="23" t="s">
        <v>926</v>
      </c>
      <c r="M8" t="s">
        <v>1282</v>
      </c>
      <c r="N8" t="s">
        <v>958</v>
      </c>
      <c r="O8">
        <v>41</v>
      </c>
      <c r="Q8" s="37"/>
    </row>
    <row r="9" spans="1:17">
      <c r="A9" s="37">
        <v>8</v>
      </c>
      <c r="B9" s="18" t="s">
        <v>59</v>
      </c>
      <c r="C9" t="s">
        <v>1564</v>
      </c>
      <c r="D9" t="s">
        <v>1565</v>
      </c>
      <c r="E9" t="s">
        <v>5033</v>
      </c>
      <c r="F9" s="117">
        <f t="shared" si="0"/>
        <v>12</v>
      </c>
      <c r="G9" t="s">
        <v>1187</v>
      </c>
      <c r="H9" s="103" t="s">
        <v>273</v>
      </c>
      <c r="J9" s="24" t="s">
        <v>927</v>
      </c>
      <c r="K9" s="23" t="s">
        <v>928</v>
      </c>
      <c r="M9" t="s">
        <v>1283</v>
      </c>
      <c r="N9" t="s">
        <v>959</v>
      </c>
      <c r="O9">
        <v>40</v>
      </c>
      <c r="Q9" s="37"/>
    </row>
    <row r="10" spans="1:17">
      <c r="A10" s="37">
        <v>9</v>
      </c>
      <c r="B10" s="18" t="s">
        <v>60</v>
      </c>
      <c r="C10" t="s">
        <v>1566</v>
      </c>
      <c r="D10" t="s">
        <v>1567</v>
      </c>
      <c r="E10" t="s">
        <v>402</v>
      </c>
      <c r="F10" s="117">
        <f t="shared" si="0"/>
        <v>23</v>
      </c>
      <c r="G10" t="s">
        <v>1187</v>
      </c>
      <c r="H10" s="103" t="s">
        <v>273</v>
      </c>
      <c r="J10" s="24" t="s">
        <v>929</v>
      </c>
      <c r="K10" s="23" t="s">
        <v>930</v>
      </c>
      <c r="M10" t="s">
        <v>1284</v>
      </c>
      <c r="N10" t="s">
        <v>960</v>
      </c>
      <c r="O10">
        <v>39</v>
      </c>
      <c r="Q10" s="37"/>
    </row>
    <row r="11" spans="1:17">
      <c r="A11" s="37">
        <v>10</v>
      </c>
      <c r="B11" s="18" t="s">
        <v>61</v>
      </c>
      <c r="C11" t="s">
        <v>1880</v>
      </c>
      <c r="D11" t="s">
        <v>1881</v>
      </c>
      <c r="E11" t="s">
        <v>402</v>
      </c>
      <c r="F11" s="117">
        <f t="shared" si="0"/>
        <v>23</v>
      </c>
      <c r="G11" t="s">
        <v>1187</v>
      </c>
      <c r="H11" s="103">
        <v>4</v>
      </c>
      <c r="J11" s="24" t="s">
        <v>931</v>
      </c>
      <c r="K11" s="23" t="s">
        <v>932</v>
      </c>
      <c r="M11" t="s">
        <v>1285</v>
      </c>
      <c r="N11" t="s">
        <v>961</v>
      </c>
      <c r="O11">
        <v>38</v>
      </c>
      <c r="Q11" s="37"/>
    </row>
    <row r="12" spans="1:17">
      <c r="A12" s="37">
        <v>11</v>
      </c>
      <c r="B12" s="18" t="s">
        <v>62</v>
      </c>
      <c r="C12" t="s">
        <v>1997</v>
      </c>
      <c r="D12" t="s">
        <v>1998</v>
      </c>
      <c r="E12" t="s">
        <v>402</v>
      </c>
      <c r="F12" s="117">
        <f t="shared" si="0"/>
        <v>23</v>
      </c>
      <c r="G12" t="s">
        <v>1187</v>
      </c>
      <c r="H12" s="103">
        <v>4</v>
      </c>
      <c r="J12" s="24" t="s">
        <v>933</v>
      </c>
      <c r="K12" s="23" t="s">
        <v>934</v>
      </c>
      <c r="M12" t="s">
        <v>1286</v>
      </c>
      <c r="N12" t="s">
        <v>962</v>
      </c>
      <c r="O12">
        <v>37</v>
      </c>
      <c r="Q12" s="37"/>
    </row>
    <row r="13" spans="1:17">
      <c r="A13" s="37">
        <v>12</v>
      </c>
      <c r="B13" s="18" t="s">
        <v>63</v>
      </c>
      <c r="C13" t="s">
        <v>1999</v>
      </c>
      <c r="D13" t="s">
        <v>2000</v>
      </c>
      <c r="E13" t="s">
        <v>402</v>
      </c>
      <c r="F13" s="117">
        <f t="shared" si="0"/>
        <v>23</v>
      </c>
      <c r="G13" t="s">
        <v>1187</v>
      </c>
      <c r="H13" s="103">
        <v>4</v>
      </c>
      <c r="J13" s="24" t="s">
        <v>935</v>
      </c>
      <c r="K13" s="23" t="s">
        <v>936</v>
      </c>
      <c r="M13" t="s">
        <v>1287</v>
      </c>
      <c r="N13" t="s">
        <v>963</v>
      </c>
      <c r="O13">
        <v>36</v>
      </c>
      <c r="Q13" s="37"/>
    </row>
    <row r="14" spans="1:17">
      <c r="A14" s="37">
        <v>13</v>
      </c>
      <c r="B14" s="18" t="s">
        <v>64</v>
      </c>
      <c r="C14" t="s">
        <v>2001</v>
      </c>
      <c r="D14" t="s">
        <v>2002</v>
      </c>
      <c r="E14" t="s">
        <v>402</v>
      </c>
      <c r="F14" s="117">
        <f t="shared" si="0"/>
        <v>23</v>
      </c>
      <c r="G14" t="s">
        <v>1187</v>
      </c>
      <c r="H14" s="103">
        <v>4</v>
      </c>
      <c r="J14" s="24" t="s">
        <v>937</v>
      </c>
      <c r="K14" s="23" t="s">
        <v>938</v>
      </c>
      <c r="M14" t="s">
        <v>1288</v>
      </c>
      <c r="N14" t="s">
        <v>964</v>
      </c>
      <c r="O14">
        <v>35</v>
      </c>
      <c r="Q14" s="37"/>
    </row>
    <row r="15" spans="1:17">
      <c r="A15" s="37">
        <v>14</v>
      </c>
      <c r="B15" s="18" t="s">
        <v>67</v>
      </c>
      <c r="C15" t="s">
        <v>2003</v>
      </c>
      <c r="D15" t="s">
        <v>2004</v>
      </c>
      <c r="E15" t="s">
        <v>402</v>
      </c>
      <c r="F15" s="117">
        <f t="shared" si="0"/>
        <v>23</v>
      </c>
      <c r="G15" t="s">
        <v>1187</v>
      </c>
      <c r="H15" s="103">
        <v>4</v>
      </c>
      <c r="J15" s="24" t="s">
        <v>939</v>
      </c>
      <c r="K15" s="23" t="s">
        <v>940</v>
      </c>
      <c r="M15" t="s">
        <v>1289</v>
      </c>
      <c r="N15" t="s">
        <v>965</v>
      </c>
      <c r="O15">
        <v>34</v>
      </c>
      <c r="Q15" s="37"/>
    </row>
    <row r="16" spans="1:17">
      <c r="A16" s="37">
        <v>15</v>
      </c>
      <c r="B16" s="18" t="s">
        <v>68</v>
      </c>
      <c r="C16" t="s">
        <v>3849</v>
      </c>
      <c r="D16" t="s">
        <v>3853</v>
      </c>
      <c r="E16" t="s">
        <v>402</v>
      </c>
      <c r="F16" s="117">
        <f t="shared" si="0"/>
        <v>23</v>
      </c>
      <c r="G16" t="s">
        <v>1187</v>
      </c>
      <c r="H16" s="103">
        <v>3</v>
      </c>
      <c r="J16" s="24" t="s">
        <v>941</v>
      </c>
      <c r="K16" s="23" t="s">
        <v>942</v>
      </c>
      <c r="M16" t="s">
        <v>1290</v>
      </c>
      <c r="N16" t="s">
        <v>966</v>
      </c>
      <c r="O16">
        <v>33</v>
      </c>
      <c r="Q16" s="37"/>
    </row>
    <row r="17" spans="1:17">
      <c r="A17" s="37">
        <v>16</v>
      </c>
      <c r="B17" s="18" t="s">
        <v>69</v>
      </c>
      <c r="C17" t="s">
        <v>2005</v>
      </c>
      <c r="D17" t="s">
        <v>2006</v>
      </c>
      <c r="E17" t="s">
        <v>402</v>
      </c>
      <c r="F17" s="117">
        <f t="shared" si="0"/>
        <v>23</v>
      </c>
      <c r="G17" t="s">
        <v>1187</v>
      </c>
      <c r="H17" s="103">
        <v>4</v>
      </c>
      <c r="J17" s="24" t="s">
        <v>943</v>
      </c>
      <c r="K17" s="23" t="s">
        <v>944</v>
      </c>
      <c r="M17" t="s">
        <v>1291</v>
      </c>
      <c r="N17" t="s">
        <v>967</v>
      </c>
      <c r="O17">
        <v>32</v>
      </c>
      <c r="Q17" s="37"/>
    </row>
    <row r="18" spans="1:17">
      <c r="A18" s="37">
        <v>17</v>
      </c>
      <c r="B18" s="18" t="s">
        <v>70</v>
      </c>
      <c r="C18" t="s">
        <v>2007</v>
      </c>
      <c r="D18" t="s">
        <v>2008</v>
      </c>
      <c r="E18" t="s">
        <v>402</v>
      </c>
      <c r="F18" s="117">
        <f t="shared" si="0"/>
        <v>23</v>
      </c>
      <c r="G18" t="s">
        <v>1187</v>
      </c>
      <c r="H18" s="103">
        <v>4</v>
      </c>
      <c r="J18" s="24" t="s">
        <v>945</v>
      </c>
      <c r="K18" s="23" t="s">
        <v>946</v>
      </c>
      <c r="M18" t="s">
        <v>1292</v>
      </c>
      <c r="N18" t="s">
        <v>968</v>
      </c>
      <c r="O18">
        <v>31</v>
      </c>
      <c r="Q18" s="37"/>
    </row>
    <row r="19" spans="1:17">
      <c r="A19" s="37">
        <v>18</v>
      </c>
      <c r="B19" s="18" t="s">
        <v>71</v>
      </c>
      <c r="C19" t="s">
        <v>1568</v>
      </c>
      <c r="D19" t="s">
        <v>1569</v>
      </c>
      <c r="E19" t="s">
        <v>402</v>
      </c>
      <c r="F19" s="117">
        <f t="shared" si="0"/>
        <v>23</v>
      </c>
      <c r="G19" t="s">
        <v>1187</v>
      </c>
      <c r="H19" s="103">
        <v>4</v>
      </c>
      <c r="J19" s="24" t="s">
        <v>947</v>
      </c>
      <c r="K19" s="23" t="s">
        <v>948</v>
      </c>
      <c r="M19" t="s">
        <v>1293</v>
      </c>
      <c r="N19" t="s">
        <v>969</v>
      </c>
      <c r="O19">
        <v>30</v>
      </c>
      <c r="Q19" s="37"/>
    </row>
    <row r="20" spans="1:17">
      <c r="A20" s="37">
        <v>19</v>
      </c>
      <c r="B20" s="18" t="s">
        <v>73</v>
      </c>
      <c r="C20" t="s">
        <v>2009</v>
      </c>
      <c r="D20" t="s">
        <v>2010</v>
      </c>
      <c r="E20" t="s">
        <v>402</v>
      </c>
      <c r="F20" s="117">
        <f t="shared" si="0"/>
        <v>23</v>
      </c>
      <c r="G20" t="s">
        <v>1187</v>
      </c>
      <c r="H20" s="103">
        <v>4</v>
      </c>
      <c r="J20" s="24" t="s">
        <v>949</v>
      </c>
      <c r="K20" s="23" t="s">
        <v>950</v>
      </c>
      <c r="M20" t="s">
        <v>1294</v>
      </c>
      <c r="N20" t="s">
        <v>970</v>
      </c>
      <c r="O20">
        <v>29</v>
      </c>
      <c r="Q20" s="37"/>
    </row>
    <row r="21" spans="1:17">
      <c r="A21" s="37">
        <v>20</v>
      </c>
      <c r="B21" s="18" t="s">
        <v>74</v>
      </c>
      <c r="C21" t="s">
        <v>3848</v>
      </c>
      <c r="D21" t="s">
        <v>3854</v>
      </c>
      <c r="E21" t="s">
        <v>402</v>
      </c>
      <c r="F21" s="117">
        <f t="shared" si="0"/>
        <v>23</v>
      </c>
      <c r="G21" t="s">
        <v>1187</v>
      </c>
      <c r="H21" s="103">
        <v>4</v>
      </c>
      <c r="J21" s="24" t="s">
        <v>2835</v>
      </c>
      <c r="K21" s="23" t="s">
        <v>2836</v>
      </c>
      <c r="M21" t="s">
        <v>1295</v>
      </c>
      <c r="N21" t="s">
        <v>971</v>
      </c>
      <c r="O21">
        <v>28</v>
      </c>
      <c r="Q21" s="37"/>
    </row>
    <row r="22" spans="1:17">
      <c r="A22" s="37">
        <v>21</v>
      </c>
      <c r="B22" s="18" t="s">
        <v>75</v>
      </c>
      <c r="C22" t="s">
        <v>2011</v>
      </c>
      <c r="D22" t="s">
        <v>2012</v>
      </c>
      <c r="E22" t="s">
        <v>402</v>
      </c>
      <c r="F22" s="117">
        <f t="shared" si="0"/>
        <v>23</v>
      </c>
      <c r="G22" t="s">
        <v>1187</v>
      </c>
      <c r="H22" s="103">
        <v>4</v>
      </c>
      <c r="N22" t="s">
        <v>972</v>
      </c>
      <c r="O22">
        <v>27</v>
      </c>
      <c r="Q22" s="37"/>
    </row>
    <row r="23" spans="1:17">
      <c r="A23" s="37">
        <v>22</v>
      </c>
      <c r="B23" s="18" t="s">
        <v>76</v>
      </c>
      <c r="C23" t="s">
        <v>2013</v>
      </c>
      <c r="D23" t="s">
        <v>2014</v>
      </c>
      <c r="E23" t="s">
        <v>402</v>
      </c>
      <c r="F23" s="117">
        <f t="shared" si="0"/>
        <v>23</v>
      </c>
      <c r="G23" t="s">
        <v>1187</v>
      </c>
      <c r="H23" s="103">
        <v>4</v>
      </c>
      <c r="J23" s="24" t="s">
        <v>2846</v>
      </c>
      <c r="N23" t="s">
        <v>973</v>
      </c>
      <c r="O23">
        <v>26</v>
      </c>
      <c r="Q23" s="37"/>
    </row>
    <row r="24" spans="1:17">
      <c r="A24" s="37">
        <v>23</v>
      </c>
      <c r="B24" s="18" t="s">
        <v>77</v>
      </c>
      <c r="C24" t="s">
        <v>3847</v>
      </c>
      <c r="D24" t="s">
        <v>3855</v>
      </c>
      <c r="E24" t="s">
        <v>402</v>
      </c>
      <c r="F24" s="117">
        <f t="shared" si="0"/>
        <v>23</v>
      </c>
      <c r="G24" t="s">
        <v>1187</v>
      </c>
      <c r="H24" s="103">
        <v>2</v>
      </c>
      <c r="J24" s="24" t="s">
        <v>917</v>
      </c>
      <c r="K24" s="23" t="s">
        <v>918</v>
      </c>
      <c r="N24" t="s">
        <v>974</v>
      </c>
      <c r="O24">
        <v>25</v>
      </c>
      <c r="Q24" s="37"/>
    </row>
    <row r="25" spans="1:17">
      <c r="A25" s="37">
        <v>24</v>
      </c>
      <c r="B25" s="18" t="s">
        <v>78</v>
      </c>
      <c r="C25" t="s">
        <v>3846</v>
      </c>
      <c r="D25" t="s">
        <v>3856</v>
      </c>
      <c r="E25" t="s">
        <v>402</v>
      </c>
      <c r="F25" s="117">
        <f t="shared" si="0"/>
        <v>23</v>
      </c>
      <c r="G25" t="s">
        <v>1187</v>
      </c>
      <c r="H25" s="103">
        <v>3</v>
      </c>
      <c r="J25" s="24" t="s">
        <v>919</v>
      </c>
      <c r="K25" s="23" t="s">
        <v>920</v>
      </c>
      <c r="N25" t="s">
        <v>975</v>
      </c>
      <c r="O25">
        <v>24</v>
      </c>
      <c r="Q25" s="37"/>
    </row>
    <row r="26" spans="1:17">
      <c r="A26" s="37">
        <v>25</v>
      </c>
      <c r="B26" s="18" t="s">
        <v>79</v>
      </c>
      <c r="C26" t="s">
        <v>3845</v>
      </c>
      <c r="D26" t="s">
        <v>3857</v>
      </c>
      <c r="E26" t="s">
        <v>402</v>
      </c>
      <c r="F26" s="117">
        <f t="shared" si="0"/>
        <v>23</v>
      </c>
      <c r="G26" t="s">
        <v>1187</v>
      </c>
      <c r="H26" s="103">
        <v>3</v>
      </c>
      <c r="J26" s="24" t="s">
        <v>31</v>
      </c>
      <c r="K26" s="23" t="s">
        <v>32</v>
      </c>
      <c r="N26" t="s">
        <v>976</v>
      </c>
      <c r="O26">
        <v>23</v>
      </c>
      <c r="Q26" s="37"/>
    </row>
    <row r="27" spans="1:17">
      <c r="A27" s="37">
        <v>26</v>
      </c>
      <c r="B27" s="18" t="s">
        <v>80</v>
      </c>
      <c r="C27" t="s">
        <v>3844</v>
      </c>
      <c r="D27" t="s">
        <v>3858</v>
      </c>
      <c r="E27" t="s">
        <v>402</v>
      </c>
      <c r="F27" s="117">
        <f t="shared" si="0"/>
        <v>23</v>
      </c>
      <c r="G27" t="s">
        <v>1187</v>
      </c>
      <c r="H27" s="103">
        <v>3</v>
      </c>
      <c r="J27" s="24" t="s">
        <v>921</v>
      </c>
      <c r="K27" s="23" t="s">
        <v>922</v>
      </c>
      <c r="N27" t="s">
        <v>977</v>
      </c>
      <c r="O27">
        <v>22</v>
      </c>
      <c r="Q27" s="37"/>
    </row>
    <row r="28" spans="1:17">
      <c r="A28" s="37">
        <v>27</v>
      </c>
      <c r="B28" s="18" t="s">
        <v>81</v>
      </c>
      <c r="C28" t="s">
        <v>3843</v>
      </c>
      <c r="D28" t="s">
        <v>3859</v>
      </c>
      <c r="E28" t="s">
        <v>402</v>
      </c>
      <c r="F28" s="117">
        <f t="shared" si="0"/>
        <v>23</v>
      </c>
      <c r="G28" t="s">
        <v>1187</v>
      </c>
      <c r="H28" s="103">
        <v>3</v>
      </c>
      <c r="J28" s="24" t="s">
        <v>39</v>
      </c>
      <c r="K28" s="23" t="s">
        <v>40</v>
      </c>
      <c r="N28" t="s">
        <v>978</v>
      </c>
      <c r="O28">
        <v>21</v>
      </c>
      <c r="Q28" s="37"/>
    </row>
    <row r="29" spans="1:17">
      <c r="A29" s="37">
        <v>28</v>
      </c>
      <c r="B29" s="18" t="s">
        <v>82</v>
      </c>
      <c r="C29" t="s">
        <v>3842</v>
      </c>
      <c r="D29" t="s">
        <v>3860</v>
      </c>
      <c r="E29" t="s">
        <v>402</v>
      </c>
      <c r="F29" s="117">
        <f t="shared" si="0"/>
        <v>23</v>
      </c>
      <c r="G29" t="s">
        <v>1187</v>
      </c>
      <c r="H29" s="103">
        <v>2</v>
      </c>
      <c r="J29" s="25" t="s">
        <v>2844</v>
      </c>
      <c r="K29" s="23" t="s">
        <v>2845</v>
      </c>
      <c r="N29" t="s">
        <v>979</v>
      </c>
      <c r="O29">
        <v>20</v>
      </c>
      <c r="Q29" s="37"/>
    </row>
    <row r="30" spans="1:17">
      <c r="A30" s="37">
        <v>29</v>
      </c>
      <c r="B30" s="18" t="s">
        <v>84</v>
      </c>
      <c r="C30" t="s">
        <v>3841</v>
      </c>
      <c r="D30" t="s">
        <v>3861</v>
      </c>
      <c r="E30" t="s">
        <v>402</v>
      </c>
      <c r="F30" s="117">
        <f t="shared" si="0"/>
        <v>23</v>
      </c>
      <c r="G30" t="s">
        <v>1187</v>
      </c>
      <c r="H30" s="103">
        <v>3</v>
      </c>
      <c r="J30" s="24" t="s">
        <v>927</v>
      </c>
      <c r="K30" s="23" t="s">
        <v>928</v>
      </c>
      <c r="N30" t="s">
        <v>2843</v>
      </c>
      <c r="O30">
        <v>19</v>
      </c>
      <c r="Q30" s="37"/>
    </row>
    <row r="31" spans="1:17">
      <c r="A31" s="37">
        <v>30</v>
      </c>
      <c r="B31" s="18" t="s">
        <v>85</v>
      </c>
      <c r="C31" t="s">
        <v>3840</v>
      </c>
      <c r="D31" t="s">
        <v>3862</v>
      </c>
      <c r="E31" t="s">
        <v>402</v>
      </c>
      <c r="F31" s="117">
        <f t="shared" si="0"/>
        <v>23</v>
      </c>
      <c r="G31" t="s">
        <v>1187</v>
      </c>
      <c r="H31" s="103">
        <v>3</v>
      </c>
      <c r="J31" s="24" t="s">
        <v>929</v>
      </c>
      <c r="K31" s="23" t="s">
        <v>930</v>
      </c>
      <c r="N31" t="s">
        <v>980</v>
      </c>
      <c r="O31">
        <v>18</v>
      </c>
      <c r="Q31" s="37"/>
    </row>
    <row r="32" spans="1:17">
      <c r="A32" s="37">
        <v>31</v>
      </c>
      <c r="B32" s="18" t="s">
        <v>86</v>
      </c>
      <c r="C32" t="s">
        <v>3839</v>
      </c>
      <c r="D32" t="s">
        <v>3863</v>
      </c>
      <c r="E32" t="s">
        <v>402</v>
      </c>
      <c r="F32" s="117">
        <f t="shared" si="0"/>
        <v>23</v>
      </c>
      <c r="G32" t="s">
        <v>1187</v>
      </c>
      <c r="H32" s="103">
        <v>2</v>
      </c>
      <c r="J32" s="24" t="s">
        <v>931</v>
      </c>
      <c r="K32" s="23" t="s">
        <v>932</v>
      </c>
      <c r="N32" t="s">
        <v>981</v>
      </c>
      <c r="O32">
        <v>17</v>
      </c>
      <c r="Q32" s="37"/>
    </row>
    <row r="33" spans="1:17">
      <c r="A33" s="37">
        <v>32</v>
      </c>
      <c r="B33" s="18" t="s">
        <v>87</v>
      </c>
      <c r="C33" t="s">
        <v>3838</v>
      </c>
      <c r="D33" t="s">
        <v>3864</v>
      </c>
      <c r="E33" t="s">
        <v>402</v>
      </c>
      <c r="F33" s="117">
        <f t="shared" si="0"/>
        <v>23</v>
      </c>
      <c r="G33" t="s">
        <v>1187</v>
      </c>
      <c r="H33" s="103">
        <v>3</v>
      </c>
      <c r="J33" s="24" t="s">
        <v>933</v>
      </c>
      <c r="K33" s="23" t="s">
        <v>934</v>
      </c>
      <c r="N33" t="s">
        <v>2842</v>
      </c>
      <c r="O33">
        <v>16</v>
      </c>
      <c r="Q33" s="37"/>
    </row>
    <row r="34" spans="1:17">
      <c r="A34" s="37">
        <v>33</v>
      </c>
      <c r="B34" s="18" t="s">
        <v>88</v>
      </c>
      <c r="C34" t="s">
        <v>3837</v>
      </c>
      <c r="D34" t="s">
        <v>3865</v>
      </c>
      <c r="E34" t="s">
        <v>402</v>
      </c>
      <c r="F34" s="117">
        <f t="shared" si="0"/>
        <v>23</v>
      </c>
      <c r="G34" t="s">
        <v>1187</v>
      </c>
      <c r="H34" s="103">
        <v>3</v>
      </c>
      <c r="J34" s="24" t="s">
        <v>935</v>
      </c>
      <c r="K34" s="23" t="s">
        <v>936</v>
      </c>
      <c r="N34" t="s">
        <v>2841</v>
      </c>
      <c r="O34">
        <v>15</v>
      </c>
      <c r="Q34" s="37"/>
    </row>
    <row r="35" spans="1:17">
      <c r="A35" s="37">
        <v>34</v>
      </c>
      <c r="B35" s="18" t="s">
        <v>89</v>
      </c>
      <c r="C35" t="s">
        <v>3836</v>
      </c>
      <c r="D35" t="s">
        <v>3866</v>
      </c>
      <c r="E35" t="s">
        <v>387</v>
      </c>
      <c r="F35" s="117">
        <f t="shared" si="0"/>
        <v>28</v>
      </c>
      <c r="G35" t="s">
        <v>1187</v>
      </c>
      <c r="H35" s="103">
        <v>2</v>
      </c>
      <c r="J35" s="24" t="s">
        <v>937</v>
      </c>
      <c r="K35" s="23" t="s">
        <v>938</v>
      </c>
      <c r="N35" t="s">
        <v>982</v>
      </c>
      <c r="O35">
        <v>14</v>
      </c>
      <c r="Q35" s="37"/>
    </row>
    <row r="36" spans="1:17">
      <c r="A36" s="37">
        <v>35</v>
      </c>
      <c r="B36" s="18" t="s">
        <v>90</v>
      </c>
      <c r="C36" t="s">
        <v>3835</v>
      </c>
      <c r="D36" t="s">
        <v>3867</v>
      </c>
      <c r="E36" t="s">
        <v>402</v>
      </c>
      <c r="F36" s="117">
        <f t="shared" si="0"/>
        <v>23</v>
      </c>
      <c r="G36" t="s">
        <v>1187</v>
      </c>
      <c r="H36" s="103">
        <v>3</v>
      </c>
      <c r="J36" s="24" t="s">
        <v>939</v>
      </c>
      <c r="K36" s="23" t="s">
        <v>940</v>
      </c>
      <c r="N36" t="s">
        <v>983</v>
      </c>
      <c r="O36">
        <v>13</v>
      </c>
      <c r="Q36" s="37"/>
    </row>
    <row r="37" spans="1:17">
      <c r="A37" s="37">
        <v>36</v>
      </c>
      <c r="B37" s="18" t="s">
        <v>91</v>
      </c>
      <c r="C37" t="s">
        <v>3834</v>
      </c>
      <c r="D37" t="s">
        <v>3868</v>
      </c>
      <c r="E37" t="s">
        <v>402</v>
      </c>
      <c r="F37" s="117">
        <f t="shared" si="0"/>
        <v>23</v>
      </c>
      <c r="G37" t="s">
        <v>1187</v>
      </c>
      <c r="H37" s="103">
        <v>3</v>
      </c>
      <c r="J37" s="24" t="s">
        <v>941</v>
      </c>
      <c r="K37" s="23" t="s">
        <v>942</v>
      </c>
      <c r="N37" t="s">
        <v>984</v>
      </c>
      <c r="O37">
        <v>12</v>
      </c>
      <c r="Q37" s="37"/>
    </row>
    <row r="38" spans="1:17">
      <c r="A38" s="37">
        <v>37</v>
      </c>
      <c r="B38" s="18" t="s">
        <v>92</v>
      </c>
      <c r="C38" t="s">
        <v>3833</v>
      </c>
      <c r="D38" t="s">
        <v>3869</v>
      </c>
      <c r="E38" t="s">
        <v>402</v>
      </c>
      <c r="F38" s="117">
        <f t="shared" si="0"/>
        <v>23</v>
      </c>
      <c r="G38" t="s">
        <v>1187</v>
      </c>
      <c r="H38" s="103">
        <v>3</v>
      </c>
      <c r="J38" s="24" t="s">
        <v>943</v>
      </c>
      <c r="K38" s="23" t="s">
        <v>944</v>
      </c>
      <c r="N38" t="s">
        <v>985</v>
      </c>
      <c r="O38">
        <v>11</v>
      </c>
      <c r="Q38" s="37"/>
    </row>
    <row r="39" spans="1:17">
      <c r="A39" s="37">
        <v>38</v>
      </c>
      <c r="B39" s="18" t="s">
        <v>93</v>
      </c>
      <c r="C39" t="s">
        <v>3832</v>
      </c>
      <c r="D39" t="s">
        <v>3870</v>
      </c>
      <c r="E39" t="s">
        <v>4812</v>
      </c>
      <c r="F39" s="117">
        <f t="shared" si="0"/>
        <v>19</v>
      </c>
      <c r="G39" t="s">
        <v>1187</v>
      </c>
      <c r="H39" s="103">
        <v>2</v>
      </c>
      <c r="J39" s="24" t="s">
        <v>945</v>
      </c>
      <c r="K39" s="23" t="s">
        <v>946</v>
      </c>
      <c r="N39" t="s">
        <v>986</v>
      </c>
      <c r="O39">
        <v>10</v>
      </c>
      <c r="Q39" s="37"/>
    </row>
    <row r="40" spans="1:17">
      <c r="A40" s="37">
        <v>39</v>
      </c>
      <c r="B40" s="18" t="s">
        <v>94</v>
      </c>
      <c r="C40" t="s">
        <v>3831</v>
      </c>
      <c r="D40" t="s">
        <v>3871</v>
      </c>
      <c r="E40" t="s">
        <v>402</v>
      </c>
      <c r="F40" s="117">
        <f t="shared" si="0"/>
        <v>23</v>
      </c>
      <c r="G40" t="s">
        <v>1187</v>
      </c>
      <c r="H40" s="103">
        <v>2</v>
      </c>
      <c r="J40" s="24" t="s">
        <v>947</v>
      </c>
      <c r="K40" s="23" t="s">
        <v>948</v>
      </c>
      <c r="N40" t="s">
        <v>987</v>
      </c>
      <c r="O40">
        <v>9</v>
      </c>
      <c r="Q40" s="37"/>
    </row>
    <row r="41" spans="1:17">
      <c r="A41" s="37">
        <v>40</v>
      </c>
      <c r="B41" s="18" t="s">
        <v>95</v>
      </c>
      <c r="C41" t="s">
        <v>3830</v>
      </c>
      <c r="D41" t="s">
        <v>3872</v>
      </c>
      <c r="E41" t="s">
        <v>402</v>
      </c>
      <c r="F41" s="117">
        <f t="shared" si="0"/>
        <v>23</v>
      </c>
      <c r="G41" t="s">
        <v>1187</v>
      </c>
      <c r="H41" s="103">
        <v>2</v>
      </c>
      <c r="J41" s="24" t="s">
        <v>949</v>
      </c>
      <c r="K41" s="23" t="s">
        <v>950</v>
      </c>
      <c r="N41" t="s">
        <v>988</v>
      </c>
      <c r="O41">
        <v>8</v>
      </c>
      <c r="Q41" s="37"/>
    </row>
    <row r="42" spans="1:17">
      <c r="A42" s="37">
        <v>41</v>
      </c>
      <c r="B42" s="18" t="s">
        <v>96</v>
      </c>
      <c r="C42" t="s">
        <v>3829</v>
      </c>
      <c r="D42" t="s">
        <v>3873</v>
      </c>
      <c r="E42" t="s">
        <v>125</v>
      </c>
      <c r="F42" s="117">
        <f t="shared" si="0"/>
        <v>36</v>
      </c>
      <c r="G42" t="s">
        <v>1187</v>
      </c>
      <c r="H42" s="103">
        <v>2</v>
      </c>
      <c r="N42" t="s">
        <v>989</v>
      </c>
      <c r="O42">
        <v>7</v>
      </c>
      <c r="Q42" s="37"/>
    </row>
    <row r="43" spans="1:17">
      <c r="A43" s="37">
        <v>42</v>
      </c>
      <c r="B43" s="18" t="s">
        <v>97</v>
      </c>
      <c r="C43" t="s">
        <v>3828</v>
      </c>
      <c r="D43" t="s">
        <v>3874</v>
      </c>
      <c r="E43" t="s">
        <v>402</v>
      </c>
      <c r="F43" s="117">
        <f t="shared" si="0"/>
        <v>23</v>
      </c>
      <c r="G43" t="s">
        <v>1187</v>
      </c>
      <c r="H43" s="103">
        <v>2</v>
      </c>
      <c r="J43" s="24" t="s">
        <v>2847</v>
      </c>
      <c r="N43" t="s">
        <v>990</v>
      </c>
      <c r="O43">
        <v>6</v>
      </c>
      <c r="Q43" s="37"/>
    </row>
    <row r="44" spans="1:17">
      <c r="A44" s="37">
        <v>43</v>
      </c>
      <c r="B44" s="18" t="s">
        <v>98</v>
      </c>
      <c r="C44" t="s">
        <v>3827</v>
      </c>
      <c r="D44" t="s">
        <v>3875</v>
      </c>
      <c r="E44" t="s">
        <v>402</v>
      </c>
      <c r="F44" s="117">
        <f t="shared" si="0"/>
        <v>23</v>
      </c>
      <c r="G44" t="s">
        <v>1187</v>
      </c>
      <c r="H44" s="103">
        <v>2</v>
      </c>
      <c r="J44" s="34" t="s">
        <v>1168</v>
      </c>
      <c r="K44" s="35" t="s">
        <v>1169</v>
      </c>
      <c r="N44" t="s">
        <v>991</v>
      </c>
      <c r="O44">
        <v>5</v>
      </c>
      <c r="Q44" s="37"/>
    </row>
    <row r="45" spans="1:17">
      <c r="A45" s="37">
        <v>44</v>
      </c>
      <c r="B45" s="18" t="s">
        <v>99</v>
      </c>
      <c r="C45" t="s">
        <v>3826</v>
      </c>
      <c r="D45" t="s">
        <v>3876</v>
      </c>
      <c r="E45" t="s">
        <v>402</v>
      </c>
      <c r="F45" s="117">
        <f t="shared" si="0"/>
        <v>23</v>
      </c>
      <c r="G45" t="s">
        <v>1187</v>
      </c>
      <c r="H45" s="103">
        <v>2</v>
      </c>
      <c r="J45" s="34" t="s">
        <v>1170</v>
      </c>
      <c r="K45" s="35" t="s">
        <v>1171</v>
      </c>
      <c r="N45" t="s">
        <v>992</v>
      </c>
      <c r="O45">
        <v>4</v>
      </c>
      <c r="Q45" s="37"/>
    </row>
    <row r="46" spans="1:17">
      <c r="A46" s="37">
        <v>45</v>
      </c>
      <c r="B46" s="18" t="s">
        <v>100</v>
      </c>
      <c r="C46" t="s">
        <v>3825</v>
      </c>
      <c r="D46" t="s">
        <v>3877</v>
      </c>
      <c r="E46" t="s">
        <v>402</v>
      </c>
      <c r="F46" s="117">
        <f t="shared" si="0"/>
        <v>23</v>
      </c>
      <c r="G46" t="s">
        <v>1187</v>
      </c>
      <c r="H46" s="103">
        <v>2</v>
      </c>
      <c r="J46" s="34" t="s">
        <v>1173</v>
      </c>
      <c r="K46" s="35" t="s">
        <v>1174</v>
      </c>
      <c r="N46" t="s">
        <v>993</v>
      </c>
      <c r="O46">
        <v>3</v>
      </c>
      <c r="Q46" s="37"/>
    </row>
    <row r="47" spans="1:17">
      <c r="A47" s="37">
        <v>46</v>
      </c>
      <c r="B47" s="18" t="s">
        <v>101</v>
      </c>
      <c r="C47" t="s">
        <v>3824</v>
      </c>
      <c r="D47" t="s">
        <v>3878</v>
      </c>
      <c r="E47" t="s">
        <v>402</v>
      </c>
      <c r="F47" s="117">
        <f t="shared" si="0"/>
        <v>23</v>
      </c>
      <c r="G47" t="s">
        <v>1187</v>
      </c>
      <c r="H47" s="103">
        <v>2</v>
      </c>
      <c r="J47" s="34" t="s">
        <v>1175</v>
      </c>
      <c r="K47" s="35" t="s">
        <v>1176</v>
      </c>
      <c r="N47" t="s">
        <v>994</v>
      </c>
      <c r="O47">
        <v>2</v>
      </c>
      <c r="Q47" s="37"/>
    </row>
    <row r="48" spans="1:17">
      <c r="A48" s="37">
        <v>47</v>
      </c>
      <c r="B48" s="18" t="s">
        <v>102</v>
      </c>
      <c r="C48" t="s">
        <v>3823</v>
      </c>
      <c r="D48" t="s">
        <v>3879</v>
      </c>
      <c r="E48" t="s">
        <v>402</v>
      </c>
      <c r="F48" s="117">
        <f t="shared" si="0"/>
        <v>23</v>
      </c>
      <c r="G48" t="s">
        <v>1187</v>
      </c>
      <c r="H48" s="103">
        <v>1</v>
      </c>
      <c r="J48" s="34" t="s">
        <v>1177</v>
      </c>
      <c r="K48" s="35" t="s">
        <v>1178</v>
      </c>
      <c r="N48" t="s">
        <v>311</v>
      </c>
      <c r="O48">
        <v>1</v>
      </c>
      <c r="Q48" s="37"/>
    </row>
    <row r="49" spans="1:17">
      <c r="A49" s="37">
        <v>48</v>
      </c>
      <c r="B49" s="18" t="s">
        <v>103</v>
      </c>
      <c r="C49" t="s">
        <v>2019</v>
      </c>
      <c r="D49" t="s">
        <v>2020</v>
      </c>
      <c r="E49" t="s">
        <v>402</v>
      </c>
      <c r="F49" s="117">
        <f t="shared" si="0"/>
        <v>23</v>
      </c>
      <c r="G49" t="s">
        <v>1222</v>
      </c>
      <c r="H49" s="103">
        <v>4</v>
      </c>
      <c r="J49" s="34" t="s">
        <v>1179</v>
      </c>
      <c r="K49" s="35" t="s">
        <v>1180</v>
      </c>
      <c r="Q49" s="37"/>
    </row>
    <row r="50" spans="1:17">
      <c r="A50" s="37">
        <v>49</v>
      </c>
      <c r="B50" s="18" t="s">
        <v>104</v>
      </c>
      <c r="C50" t="s">
        <v>1882</v>
      </c>
      <c r="D50" t="s">
        <v>1883</v>
      </c>
      <c r="E50" t="s">
        <v>402</v>
      </c>
      <c r="F50" s="117">
        <f t="shared" si="0"/>
        <v>23</v>
      </c>
      <c r="G50" t="s">
        <v>1222</v>
      </c>
      <c r="H50" s="103">
        <v>4</v>
      </c>
      <c r="Q50" s="37"/>
    </row>
    <row r="51" spans="1:17">
      <c r="A51" s="37">
        <v>50</v>
      </c>
      <c r="B51" s="18" t="s">
        <v>105</v>
      </c>
      <c r="C51" t="s">
        <v>3822</v>
      </c>
      <c r="D51" t="s">
        <v>3880</v>
      </c>
      <c r="E51" t="s">
        <v>402</v>
      </c>
      <c r="F51" s="117">
        <f t="shared" si="0"/>
        <v>23</v>
      </c>
      <c r="G51" t="s">
        <v>1222</v>
      </c>
      <c r="H51" s="103">
        <v>3</v>
      </c>
      <c r="J51" s="138" t="s">
        <v>2848</v>
      </c>
      <c r="Q51" s="37"/>
    </row>
    <row r="52" spans="1:17">
      <c r="A52" s="37">
        <v>51</v>
      </c>
      <c r="B52" s="18" t="s">
        <v>106</v>
      </c>
      <c r="C52" t="s">
        <v>3821</v>
      </c>
      <c r="D52" t="s">
        <v>3881</v>
      </c>
      <c r="E52" t="s">
        <v>402</v>
      </c>
      <c r="F52" s="117">
        <f t="shared" si="0"/>
        <v>23</v>
      </c>
      <c r="G52" t="s">
        <v>1222</v>
      </c>
      <c r="H52" s="103">
        <v>3</v>
      </c>
      <c r="J52" s="24" t="s">
        <v>917</v>
      </c>
      <c r="K52" s="23" t="s">
        <v>918</v>
      </c>
      <c r="Q52" s="37"/>
    </row>
    <row r="53" spans="1:17">
      <c r="A53" s="37">
        <v>52</v>
      </c>
      <c r="B53" s="18" t="s">
        <v>107</v>
      </c>
      <c r="C53" t="s">
        <v>3820</v>
      </c>
      <c r="D53" t="s">
        <v>3882</v>
      </c>
      <c r="E53" t="s">
        <v>402</v>
      </c>
      <c r="F53" s="117">
        <f t="shared" si="0"/>
        <v>23</v>
      </c>
      <c r="G53" t="s">
        <v>1222</v>
      </c>
      <c r="H53" s="103">
        <v>3</v>
      </c>
      <c r="J53" s="24" t="s">
        <v>919</v>
      </c>
      <c r="K53" s="23" t="s">
        <v>920</v>
      </c>
      <c r="Q53" s="37"/>
    </row>
    <row r="54" spans="1:17">
      <c r="A54" s="37">
        <v>53</v>
      </c>
      <c r="B54" s="18" t="s">
        <v>108</v>
      </c>
      <c r="C54" t="s">
        <v>3819</v>
      </c>
      <c r="D54" t="s">
        <v>3883</v>
      </c>
      <c r="E54" t="s">
        <v>402</v>
      </c>
      <c r="F54" s="117">
        <f t="shared" si="0"/>
        <v>23</v>
      </c>
      <c r="G54" t="s">
        <v>1222</v>
      </c>
      <c r="H54" s="103">
        <v>3</v>
      </c>
      <c r="J54" s="24" t="s">
        <v>31</v>
      </c>
      <c r="K54" s="23" t="s">
        <v>32</v>
      </c>
      <c r="Q54" s="37"/>
    </row>
    <row r="55" spans="1:17">
      <c r="A55" s="37">
        <v>54</v>
      </c>
      <c r="B55" s="18" t="s">
        <v>109</v>
      </c>
      <c r="C55" t="s">
        <v>3818</v>
      </c>
      <c r="D55" t="s">
        <v>3884</v>
      </c>
      <c r="E55" t="s">
        <v>402</v>
      </c>
      <c r="F55" s="117">
        <f t="shared" si="0"/>
        <v>23</v>
      </c>
      <c r="G55" t="s">
        <v>1222</v>
      </c>
      <c r="H55" s="103">
        <v>3</v>
      </c>
      <c r="J55" s="24" t="s">
        <v>921</v>
      </c>
      <c r="K55" s="23" t="s">
        <v>922</v>
      </c>
      <c r="Q55" s="37"/>
    </row>
    <row r="56" spans="1:17">
      <c r="A56" s="37">
        <v>55</v>
      </c>
      <c r="B56" s="18" t="s">
        <v>110</v>
      </c>
      <c r="C56" t="s">
        <v>3817</v>
      </c>
      <c r="D56" t="s">
        <v>3885</v>
      </c>
      <c r="E56" t="s">
        <v>402</v>
      </c>
      <c r="F56" s="117">
        <f t="shared" si="0"/>
        <v>23</v>
      </c>
      <c r="G56" t="s">
        <v>1222</v>
      </c>
      <c r="H56" s="103">
        <v>3</v>
      </c>
      <c r="J56" s="24" t="s">
        <v>927</v>
      </c>
      <c r="K56" s="23" t="s">
        <v>928</v>
      </c>
      <c r="Q56" s="37"/>
    </row>
    <row r="57" spans="1:17">
      <c r="A57" s="37">
        <v>56</v>
      </c>
      <c r="B57" s="18" t="s">
        <v>112</v>
      </c>
      <c r="C57" t="s">
        <v>3816</v>
      </c>
      <c r="D57" t="s">
        <v>3886</v>
      </c>
      <c r="E57" t="s">
        <v>402</v>
      </c>
      <c r="F57" s="117">
        <f t="shared" si="0"/>
        <v>23</v>
      </c>
      <c r="G57" t="s">
        <v>1222</v>
      </c>
      <c r="H57" s="103">
        <v>3</v>
      </c>
      <c r="J57" s="24" t="s">
        <v>929</v>
      </c>
      <c r="K57" s="23" t="s">
        <v>930</v>
      </c>
      <c r="Q57" s="37"/>
    </row>
    <row r="58" spans="1:17">
      <c r="A58" s="37">
        <v>57</v>
      </c>
      <c r="B58" s="18" t="s">
        <v>113</v>
      </c>
      <c r="C58" t="s">
        <v>3815</v>
      </c>
      <c r="D58" t="s">
        <v>3887</v>
      </c>
      <c r="E58" t="s">
        <v>402</v>
      </c>
      <c r="F58" s="117">
        <f t="shared" si="0"/>
        <v>23</v>
      </c>
      <c r="G58" t="s">
        <v>1222</v>
      </c>
      <c r="H58" s="103">
        <v>3</v>
      </c>
      <c r="J58" s="24" t="s">
        <v>935</v>
      </c>
      <c r="K58" s="23" t="s">
        <v>936</v>
      </c>
      <c r="Q58" s="37"/>
    </row>
    <row r="59" spans="1:17">
      <c r="A59" s="37">
        <v>58</v>
      </c>
      <c r="B59" s="18" t="s">
        <v>114</v>
      </c>
      <c r="C59" t="s">
        <v>3814</v>
      </c>
      <c r="D59" t="s">
        <v>3888</v>
      </c>
      <c r="E59" t="s">
        <v>402</v>
      </c>
      <c r="F59" s="117">
        <f t="shared" si="0"/>
        <v>23</v>
      </c>
      <c r="G59" t="s">
        <v>1222</v>
      </c>
      <c r="H59" s="103">
        <v>3</v>
      </c>
      <c r="J59" s="24" t="s">
        <v>939</v>
      </c>
      <c r="K59" s="23" t="s">
        <v>940</v>
      </c>
      <c r="Q59" s="37"/>
    </row>
    <row r="60" spans="1:17">
      <c r="A60" s="37">
        <v>59</v>
      </c>
      <c r="B60" s="18" t="s">
        <v>115</v>
      </c>
      <c r="C60" t="s">
        <v>3813</v>
      </c>
      <c r="D60" t="s">
        <v>3889</v>
      </c>
      <c r="E60" t="s">
        <v>402</v>
      </c>
      <c r="F60" s="117">
        <f t="shared" si="0"/>
        <v>23</v>
      </c>
      <c r="G60" t="s">
        <v>1222</v>
      </c>
      <c r="H60" s="103">
        <v>3</v>
      </c>
      <c r="J60" s="24" t="s">
        <v>941</v>
      </c>
      <c r="K60" s="23" t="s">
        <v>942</v>
      </c>
      <c r="Q60" s="37"/>
    </row>
    <row r="61" spans="1:17">
      <c r="A61" s="37">
        <v>60</v>
      </c>
      <c r="B61" s="18" t="s">
        <v>116</v>
      </c>
      <c r="C61" t="s">
        <v>3812</v>
      </c>
      <c r="D61" t="s">
        <v>3890</v>
      </c>
      <c r="E61" t="s">
        <v>402</v>
      </c>
      <c r="F61" s="117">
        <f t="shared" si="0"/>
        <v>23</v>
      </c>
      <c r="G61" t="s">
        <v>1222</v>
      </c>
      <c r="H61" s="103">
        <v>3</v>
      </c>
      <c r="J61" s="24" t="s">
        <v>943</v>
      </c>
      <c r="K61" s="23" t="s">
        <v>944</v>
      </c>
      <c r="Q61" s="37"/>
    </row>
    <row r="62" spans="1:17">
      <c r="A62" s="37">
        <v>61</v>
      </c>
      <c r="B62" s="18" t="s">
        <v>117</v>
      </c>
      <c r="C62" t="s">
        <v>3811</v>
      </c>
      <c r="D62" t="s">
        <v>3891</v>
      </c>
      <c r="E62" t="s">
        <v>402</v>
      </c>
      <c r="F62" s="117">
        <f t="shared" si="0"/>
        <v>23</v>
      </c>
      <c r="G62" t="s">
        <v>1222</v>
      </c>
      <c r="H62" s="103">
        <v>3</v>
      </c>
      <c r="J62" s="24" t="s">
        <v>945</v>
      </c>
      <c r="K62" s="23" t="s">
        <v>946</v>
      </c>
      <c r="Q62" s="37"/>
    </row>
    <row r="63" spans="1:17">
      <c r="A63" s="37">
        <v>62</v>
      </c>
      <c r="B63" s="18" t="s">
        <v>118</v>
      </c>
      <c r="C63" t="s">
        <v>3810</v>
      </c>
      <c r="D63" t="s">
        <v>3892</v>
      </c>
      <c r="E63" t="s">
        <v>402</v>
      </c>
      <c r="F63" s="117">
        <f t="shared" si="0"/>
        <v>23</v>
      </c>
      <c r="G63" t="s">
        <v>1222</v>
      </c>
      <c r="H63" s="103">
        <v>2</v>
      </c>
      <c r="J63" s="24" t="s">
        <v>949</v>
      </c>
      <c r="K63" s="23" t="s">
        <v>950</v>
      </c>
      <c r="Q63" s="37"/>
    </row>
    <row r="64" spans="1:17">
      <c r="A64" s="37">
        <v>63</v>
      </c>
      <c r="B64" s="18" t="s">
        <v>120</v>
      </c>
      <c r="C64" t="s">
        <v>3809</v>
      </c>
      <c r="D64" t="s">
        <v>3893</v>
      </c>
      <c r="E64" t="s">
        <v>402</v>
      </c>
      <c r="F64" s="117">
        <f t="shared" si="0"/>
        <v>23</v>
      </c>
      <c r="G64" t="s">
        <v>1222</v>
      </c>
      <c r="H64" s="103">
        <v>2</v>
      </c>
      <c r="Q64" s="37"/>
    </row>
    <row r="65" spans="1:17">
      <c r="A65" s="37">
        <v>64</v>
      </c>
      <c r="B65" s="18" t="s">
        <v>122</v>
      </c>
      <c r="C65" t="s">
        <v>3808</v>
      </c>
      <c r="D65" t="s">
        <v>3894</v>
      </c>
      <c r="E65" t="s">
        <v>402</v>
      </c>
      <c r="F65" s="117">
        <f t="shared" si="0"/>
        <v>23</v>
      </c>
      <c r="G65" t="s">
        <v>1222</v>
      </c>
      <c r="H65" s="103">
        <v>2</v>
      </c>
      <c r="Q65" s="37"/>
    </row>
    <row r="66" spans="1:17">
      <c r="A66" s="37">
        <v>65</v>
      </c>
      <c r="B66" s="18" t="s">
        <v>123</v>
      </c>
      <c r="C66" t="s">
        <v>3807</v>
      </c>
      <c r="D66" t="s">
        <v>3895</v>
      </c>
      <c r="E66" t="s">
        <v>402</v>
      </c>
      <c r="F66" s="117">
        <f t="shared" si="0"/>
        <v>23</v>
      </c>
      <c r="G66" t="s">
        <v>1222</v>
      </c>
      <c r="H66" s="103">
        <v>2</v>
      </c>
      <c r="Q66" s="37"/>
    </row>
    <row r="67" spans="1:17">
      <c r="A67" s="37">
        <v>66</v>
      </c>
      <c r="B67" s="18" t="s">
        <v>124</v>
      </c>
      <c r="C67" t="s">
        <v>3806</v>
      </c>
      <c r="D67" t="s">
        <v>3896</v>
      </c>
      <c r="E67" t="s">
        <v>402</v>
      </c>
      <c r="F67" s="117">
        <f t="shared" ref="F67:F130" si="1">VLOOKUP(E67,$N$1:$O$48,2,FALSE)</f>
        <v>23</v>
      </c>
      <c r="G67" t="s">
        <v>1222</v>
      </c>
      <c r="H67" s="103">
        <v>2</v>
      </c>
      <c r="Q67" s="37"/>
    </row>
    <row r="68" spans="1:17">
      <c r="A68" s="37">
        <v>67</v>
      </c>
      <c r="B68" s="18" t="s">
        <v>126</v>
      </c>
      <c r="C68" t="s">
        <v>3805</v>
      </c>
      <c r="D68" t="s">
        <v>3897</v>
      </c>
      <c r="E68" t="s">
        <v>402</v>
      </c>
      <c r="F68" s="117">
        <f t="shared" si="1"/>
        <v>23</v>
      </c>
      <c r="G68" t="s">
        <v>1222</v>
      </c>
      <c r="H68" s="103">
        <v>2</v>
      </c>
      <c r="Q68" s="37"/>
    </row>
    <row r="69" spans="1:17">
      <c r="A69" s="37">
        <v>68</v>
      </c>
      <c r="B69" s="18" t="s">
        <v>127</v>
      </c>
      <c r="C69" t="s">
        <v>3804</v>
      </c>
      <c r="D69" t="s">
        <v>3898</v>
      </c>
      <c r="E69" t="s">
        <v>402</v>
      </c>
      <c r="F69" s="117">
        <f t="shared" si="1"/>
        <v>23</v>
      </c>
      <c r="G69" t="s">
        <v>1222</v>
      </c>
      <c r="H69" s="103">
        <v>2</v>
      </c>
      <c r="Q69" s="37"/>
    </row>
    <row r="70" spans="1:17">
      <c r="A70" s="37">
        <v>69</v>
      </c>
      <c r="B70" s="18" t="s">
        <v>129</v>
      </c>
      <c r="C70" t="s">
        <v>3803</v>
      </c>
      <c r="D70" t="s">
        <v>3899</v>
      </c>
      <c r="E70" t="s">
        <v>402</v>
      </c>
      <c r="F70" s="117">
        <f t="shared" si="1"/>
        <v>23</v>
      </c>
      <c r="G70" t="s">
        <v>1222</v>
      </c>
      <c r="H70" s="103">
        <v>2</v>
      </c>
      <c r="Q70" s="37"/>
    </row>
    <row r="71" spans="1:17">
      <c r="A71" s="37">
        <v>70</v>
      </c>
      <c r="B71" s="18" t="s">
        <v>130</v>
      </c>
      <c r="C71" t="s">
        <v>3802</v>
      </c>
      <c r="D71" t="s">
        <v>3900</v>
      </c>
      <c r="E71" t="s">
        <v>402</v>
      </c>
      <c r="F71" s="117">
        <f t="shared" si="1"/>
        <v>23</v>
      </c>
      <c r="G71" t="s">
        <v>1222</v>
      </c>
      <c r="H71" s="103">
        <v>2</v>
      </c>
      <c r="Q71" s="37"/>
    </row>
    <row r="72" spans="1:17">
      <c r="A72" s="37">
        <v>71</v>
      </c>
      <c r="B72" s="18" t="s">
        <v>131</v>
      </c>
      <c r="C72" t="s">
        <v>3801</v>
      </c>
      <c r="D72" t="s">
        <v>3901</v>
      </c>
      <c r="E72" t="s">
        <v>402</v>
      </c>
      <c r="F72" s="117">
        <f t="shared" si="1"/>
        <v>23</v>
      </c>
      <c r="G72" t="s">
        <v>1222</v>
      </c>
      <c r="H72" s="103">
        <v>2</v>
      </c>
      <c r="Q72" s="37"/>
    </row>
    <row r="73" spans="1:17">
      <c r="A73" s="37">
        <v>72</v>
      </c>
      <c r="B73" s="18" t="s">
        <v>132</v>
      </c>
      <c r="C73" t="s">
        <v>3800</v>
      </c>
      <c r="D73" t="s">
        <v>3902</v>
      </c>
      <c r="E73" t="s">
        <v>402</v>
      </c>
      <c r="F73" s="117">
        <f t="shared" si="1"/>
        <v>23</v>
      </c>
      <c r="G73" t="s">
        <v>1222</v>
      </c>
      <c r="H73" s="103">
        <v>2</v>
      </c>
      <c r="Q73" s="37"/>
    </row>
    <row r="74" spans="1:17">
      <c r="A74" s="37">
        <v>73</v>
      </c>
      <c r="B74" s="18" t="s">
        <v>134</v>
      </c>
      <c r="C74" t="s">
        <v>3799</v>
      </c>
      <c r="D74" t="s">
        <v>3903</v>
      </c>
      <c r="E74" t="s">
        <v>402</v>
      </c>
      <c r="F74" s="117">
        <f t="shared" si="1"/>
        <v>23</v>
      </c>
      <c r="G74" t="s">
        <v>1222</v>
      </c>
      <c r="H74" s="103">
        <v>2</v>
      </c>
      <c r="Q74" s="37"/>
    </row>
    <row r="75" spans="1:17">
      <c r="A75" s="37">
        <v>74</v>
      </c>
      <c r="B75" s="18" t="s">
        <v>136</v>
      </c>
      <c r="C75" t="s">
        <v>3798</v>
      </c>
      <c r="D75" t="s">
        <v>3904</v>
      </c>
      <c r="E75" t="s">
        <v>402</v>
      </c>
      <c r="F75" s="117">
        <f t="shared" si="1"/>
        <v>23</v>
      </c>
      <c r="G75" t="s">
        <v>1222</v>
      </c>
      <c r="H75" s="103">
        <v>2</v>
      </c>
      <c r="Q75" s="37"/>
    </row>
    <row r="76" spans="1:17">
      <c r="A76" s="37">
        <v>75</v>
      </c>
      <c r="B76" s="18" t="s">
        <v>137</v>
      </c>
      <c r="C76" t="s">
        <v>2017</v>
      </c>
      <c r="D76" t="s">
        <v>2018</v>
      </c>
      <c r="E76" t="s">
        <v>1356</v>
      </c>
      <c r="F76" s="117">
        <f t="shared" si="1"/>
        <v>21</v>
      </c>
      <c r="G76" t="s">
        <v>1222</v>
      </c>
      <c r="H76" s="103">
        <v>4</v>
      </c>
      <c r="Q76" s="37"/>
    </row>
    <row r="77" spans="1:17">
      <c r="A77" s="37">
        <v>76</v>
      </c>
      <c r="B77" s="18" t="s">
        <v>138</v>
      </c>
      <c r="C77" t="s">
        <v>3797</v>
      </c>
      <c r="D77" t="s">
        <v>3905</v>
      </c>
      <c r="E77" t="s">
        <v>1356</v>
      </c>
      <c r="F77" s="117">
        <f t="shared" si="1"/>
        <v>21</v>
      </c>
      <c r="G77" t="s">
        <v>1222</v>
      </c>
      <c r="H77" s="103">
        <v>2</v>
      </c>
      <c r="Q77" s="37"/>
    </row>
    <row r="78" spans="1:17">
      <c r="A78" s="37">
        <v>77</v>
      </c>
      <c r="B78" s="18" t="s">
        <v>139</v>
      </c>
      <c r="C78" t="s">
        <v>3796</v>
      </c>
      <c r="D78" t="s">
        <v>3906</v>
      </c>
      <c r="E78" t="s">
        <v>1356</v>
      </c>
      <c r="F78" s="117">
        <f t="shared" si="1"/>
        <v>21</v>
      </c>
      <c r="G78" t="s">
        <v>1222</v>
      </c>
      <c r="H78" s="103">
        <v>3</v>
      </c>
      <c r="Q78" s="37"/>
    </row>
    <row r="79" spans="1:17">
      <c r="A79" s="37">
        <v>78</v>
      </c>
      <c r="B79" s="18" t="s">
        <v>140</v>
      </c>
      <c r="C79" t="s">
        <v>3795</v>
      </c>
      <c r="D79" t="s">
        <v>3907</v>
      </c>
      <c r="E79" t="s">
        <v>799</v>
      </c>
      <c r="F79" s="117">
        <f t="shared" si="1"/>
        <v>22</v>
      </c>
      <c r="G79" t="s">
        <v>1222</v>
      </c>
      <c r="H79" s="103">
        <v>3</v>
      </c>
      <c r="Q79" s="37"/>
    </row>
    <row r="80" spans="1:17">
      <c r="A80" s="37">
        <v>79</v>
      </c>
      <c r="B80" s="18" t="s">
        <v>142</v>
      </c>
      <c r="C80" t="s">
        <v>3794</v>
      </c>
      <c r="D80" t="s">
        <v>3908</v>
      </c>
      <c r="E80" t="s">
        <v>799</v>
      </c>
      <c r="F80" s="117">
        <f t="shared" si="1"/>
        <v>22</v>
      </c>
      <c r="G80" t="s">
        <v>1222</v>
      </c>
      <c r="H80" s="103">
        <v>3</v>
      </c>
      <c r="Q80" s="37"/>
    </row>
    <row r="81" spans="1:17">
      <c r="A81" s="37">
        <v>80</v>
      </c>
      <c r="B81" s="18" t="s">
        <v>144</v>
      </c>
      <c r="C81" t="s">
        <v>3793</v>
      </c>
      <c r="D81" t="s">
        <v>3909</v>
      </c>
      <c r="E81" t="s">
        <v>1357</v>
      </c>
      <c r="F81" s="117">
        <f t="shared" si="1"/>
        <v>16</v>
      </c>
      <c r="G81" t="s">
        <v>1222</v>
      </c>
      <c r="H81" s="103">
        <v>2</v>
      </c>
      <c r="Q81" s="37"/>
    </row>
    <row r="82" spans="1:17">
      <c r="A82" s="37">
        <v>81</v>
      </c>
      <c r="B82" s="18" t="s">
        <v>145</v>
      </c>
      <c r="C82" t="s">
        <v>1992</v>
      </c>
      <c r="D82" t="s">
        <v>1993</v>
      </c>
      <c r="E82" t="s">
        <v>402</v>
      </c>
      <c r="F82" s="117">
        <f t="shared" si="1"/>
        <v>23</v>
      </c>
      <c r="G82" t="s">
        <v>1223</v>
      </c>
      <c r="H82" s="103">
        <v>4</v>
      </c>
      <c r="Q82" s="37"/>
    </row>
    <row r="83" spans="1:17">
      <c r="A83" s="37">
        <v>82</v>
      </c>
      <c r="B83" s="18" t="s">
        <v>146</v>
      </c>
      <c r="C83" t="s">
        <v>1686</v>
      </c>
      <c r="D83" t="s">
        <v>1687</v>
      </c>
      <c r="E83" t="s">
        <v>402</v>
      </c>
      <c r="F83" s="117">
        <f t="shared" si="1"/>
        <v>23</v>
      </c>
      <c r="G83" t="s">
        <v>1223</v>
      </c>
      <c r="H83" s="103">
        <v>5</v>
      </c>
      <c r="Q83" s="37"/>
    </row>
    <row r="84" spans="1:17">
      <c r="A84" s="37">
        <v>83</v>
      </c>
      <c r="B84" s="18" t="s">
        <v>147</v>
      </c>
      <c r="C84" t="s">
        <v>3792</v>
      </c>
      <c r="D84" t="s">
        <v>3910</v>
      </c>
      <c r="E84" t="s">
        <v>1183</v>
      </c>
      <c r="F84" s="117">
        <f t="shared" si="1"/>
        <v>18</v>
      </c>
      <c r="G84" t="s">
        <v>1223</v>
      </c>
      <c r="H84" s="103">
        <v>2</v>
      </c>
      <c r="Q84" s="37"/>
    </row>
    <row r="85" spans="1:17">
      <c r="A85" s="37">
        <v>84</v>
      </c>
      <c r="B85" s="18" t="s">
        <v>148</v>
      </c>
      <c r="C85" t="s">
        <v>1876</v>
      </c>
      <c r="D85" t="s">
        <v>1877</v>
      </c>
      <c r="E85" t="s">
        <v>402</v>
      </c>
      <c r="F85" s="117">
        <f t="shared" si="1"/>
        <v>23</v>
      </c>
      <c r="G85" t="s">
        <v>1186</v>
      </c>
      <c r="H85" s="103">
        <v>4</v>
      </c>
      <c r="Q85" s="37"/>
    </row>
    <row r="86" spans="1:17">
      <c r="A86" s="37">
        <v>85</v>
      </c>
      <c r="B86" s="18" t="s">
        <v>149</v>
      </c>
      <c r="C86" t="s">
        <v>1878</v>
      </c>
      <c r="D86" t="s">
        <v>1879</v>
      </c>
      <c r="E86" t="s">
        <v>402</v>
      </c>
      <c r="F86" s="117">
        <f t="shared" si="1"/>
        <v>23</v>
      </c>
      <c r="G86" t="s">
        <v>1186</v>
      </c>
      <c r="H86" s="103">
        <v>4</v>
      </c>
      <c r="Q86" s="37"/>
    </row>
    <row r="87" spans="1:17">
      <c r="A87" s="37">
        <v>86</v>
      </c>
      <c r="B87" s="18" t="s">
        <v>150</v>
      </c>
      <c r="C87" t="s">
        <v>1556</v>
      </c>
      <c r="D87" t="s">
        <v>1557</v>
      </c>
      <c r="E87" t="s">
        <v>402</v>
      </c>
      <c r="F87" s="117">
        <f t="shared" si="1"/>
        <v>23</v>
      </c>
      <c r="G87" t="s">
        <v>1186</v>
      </c>
      <c r="H87" s="103">
        <v>4</v>
      </c>
      <c r="Q87" s="37"/>
    </row>
    <row r="88" spans="1:17">
      <c r="A88" s="37">
        <v>87</v>
      </c>
      <c r="B88" s="18" t="s">
        <v>151</v>
      </c>
      <c r="C88" t="s">
        <v>2107</v>
      </c>
      <c r="D88" t="s">
        <v>2108</v>
      </c>
      <c r="E88" t="s">
        <v>402</v>
      </c>
      <c r="F88" s="117">
        <f t="shared" si="1"/>
        <v>23</v>
      </c>
      <c r="G88" t="s">
        <v>1186</v>
      </c>
      <c r="H88" s="103">
        <v>4</v>
      </c>
      <c r="Q88" s="37"/>
    </row>
    <row r="89" spans="1:17">
      <c r="A89" s="37">
        <v>88</v>
      </c>
      <c r="B89" s="18" t="s">
        <v>152</v>
      </c>
      <c r="C89" t="s">
        <v>3791</v>
      </c>
      <c r="D89" t="s">
        <v>3911</v>
      </c>
      <c r="E89" t="s">
        <v>402</v>
      </c>
      <c r="F89" s="117">
        <f t="shared" si="1"/>
        <v>23</v>
      </c>
      <c r="G89" t="s">
        <v>1186</v>
      </c>
      <c r="H89" s="103">
        <v>3</v>
      </c>
      <c r="Q89" s="37"/>
    </row>
    <row r="90" spans="1:17">
      <c r="A90" s="37">
        <v>89</v>
      </c>
      <c r="B90" s="18" t="s">
        <v>153</v>
      </c>
      <c r="C90" t="s">
        <v>3790</v>
      </c>
      <c r="D90" t="s">
        <v>3912</v>
      </c>
      <c r="E90" t="s">
        <v>402</v>
      </c>
      <c r="F90" s="117">
        <f t="shared" si="1"/>
        <v>23</v>
      </c>
      <c r="G90" t="s">
        <v>1186</v>
      </c>
      <c r="H90" s="103">
        <v>3</v>
      </c>
      <c r="Q90" s="37"/>
    </row>
    <row r="91" spans="1:17">
      <c r="A91" s="37">
        <v>90</v>
      </c>
      <c r="B91" s="18" t="s">
        <v>154</v>
      </c>
      <c r="C91" t="s">
        <v>3789</v>
      </c>
      <c r="D91" t="s">
        <v>3913</v>
      </c>
      <c r="E91" t="s">
        <v>402</v>
      </c>
      <c r="F91" s="117">
        <f t="shared" si="1"/>
        <v>23</v>
      </c>
      <c r="G91" t="s">
        <v>1186</v>
      </c>
      <c r="H91" s="103">
        <v>3</v>
      </c>
      <c r="Q91" s="37"/>
    </row>
    <row r="92" spans="1:17">
      <c r="A92" s="37">
        <v>91</v>
      </c>
      <c r="B92" s="18" t="s">
        <v>156</v>
      </c>
      <c r="C92" t="s">
        <v>3788</v>
      </c>
      <c r="D92" t="s">
        <v>3914</v>
      </c>
      <c r="E92" t="s">
        <v>1172</v>
      </c>
      <c r="F92" s="117">
        <f t="shared" si="1"/>
        <v>24</v>
      </c>
      <c r="G92" t="s">
        <v>1186</v>
      </c>
      <c r="H92" s="103">
        <v>3</v>
      </c>
      <c r="Q92" s="37"/>
    </row>
    <row r="93" spans="1:17">
      <c r="A93" s="37">
        <v>92</v>
      </c>
      <c r="B93" s="18" t="s">
        <v>157</v>
      </c>
      <c r="C93" t="s">
        <v>3787</v>
      </c>
      <c r="D93" t="s">
        <v>3915</v>
      </c>
      <c r="E93" t="s">
        <v>402</v>
      </c>
      <c r="F93" s="117">
        <f t="shared" si="1"/>
        <v>23</v>
      </c>
      <c r="G93" t="s">
        <v>1186</v>
      </c>
      <c r="H93" s="103">
        <v>3</v>
      </c>
      <c r="Q93" s="37"/>
    </row>
    <row r="94" spans="1:17">
      <c r="A94" s="37">
        <v>93</v>
      </c>
      <c r="B94" s="18" t="s">
        <v>158</v>
      </c>
      <c r="C94" t="s">
        <v>3786</v>
      </c>
      <c r="D94" t="s">
        <v>3916</v>
      </c>
      <c r="E94" t="s">
        <v>1356</v>
      </c>
      <c r="F94" s="117">
        <f t="shared" si="1"/>
        <v>21</v>
      </c>
      <c r="G94" t="s">
        <v>1186</v>
      </c>
      <c r="H94" s="103">
        <v>3</v>
      </c>
      <c r="Q94" s="37"/>
    </row>
    <row r="95" spans="1:17">
      <c r="A95" s="37">
        <v>94</v>
      </c>
      <c r="B95" s="18" t="s">
        <v>159</v>
      </c>
      <c r="C95" t="s">
        <v>3785</v>
      </c>
      <c r="D95" t="s">
        <v>3917</v>
      </c>
      <c r="E95" t="s">
        <v>402</v>
      </c>
      <c r="F95" s="117">
        <f t="shared" si="1"/>
        <v>23</v>
      </c>
      <c r="G95" t="s">
        <v>1186</v>
      </c>
      <c r="H95" s="103">
        <v>3</v>
      </c>
      <c r="Q95" s="37"/>
    </row>
    <row r="96" spans="1:17">
      <c r="A96" s="37">
        <v>95</v>
      </c>
      <c r="B96" s="18" t="s">
        <v>160</v>
      </c>
      <c r="C96" t="s">
        <v>3784</v>
      </c>
      <c r="D96" t="s">
        <v>3918</v>
      </c>
      <c r="E96" t="s">
        <v>402</v>
      </c>
      <c r="F96" s="117">
        <f t="shared" si="1"/>
        <v>23</v>
      </c>
      <c r="G96" t="s">
        <v>1186</v>
      </c>
      <c r="H96" s="103">
        <v>3</v>
      </c>
      <c r="Q96" s="37"/>
    </row>
    <row r="97" spans="1:17">
      <c r="A97" s="37">
        <v>96</v>
      </c>
      <c r="B97" s="18" t="s">
        <v>162</v>
      </c>
      <c r="C97" t="s">
        <v>3783</v>
      </c>
      <c r="D97" t="s">
        <v>3919</v>
      </c>
      <c r="E97" t="s">
        <v>402</v>
      </c>
      <c r="F97" s="117">
        <f t="shared" si="1"/>
        <v>23</v>
      </c>
      <c r="G97" t="s">
        <v>1186</v>
      </c>
      <c r="H97" s="103">
        <v>3</v>
      </c>
      <c r="Q97" s="37"/>
    </row>
    <row r="98" spans="1:17">
      <c r="A98" s="37">
        <v>97</v>
      </c>
      <c r="B98" s="18" t="s">
        <v>164</v>
      </c>
      <c r="C98" t="s">
        <v>3782</v>
      </c>
      <c r="D98" t="s">
        <v>3920</v>
      </c>
      <c r="E98" t="s">
        <v>402</v>
      </c>
      <c r="F98" s="117">
        <f t="shared" si="1"/>
        <v>23</v>
      </c>
      <c r="G98" t="s">
        <v>1186</v>
      </c>
      <c r="H98" s="103">
        <v>3</v>
      </c>
      <c r="Q98" s="37"/>
    </row>
    <row r="99" spans="1:17">
      <c r="A99" s="37">
        <v>98</v>
      </c>
      <c r="B99" s="18" t="s">
        <v>166</v>
      </c>
      <c r="C99" t="s">
        <v>3781</v>
      </c>
      <c r="D99" t="s">
        <v>3921</v>
      </c>
      <c r="E99" t="s">
        <v>402</v>
      </c>
      <c r="F99" s="117">
        <f t="shared" si="1"/>
        <v>23</v>
      </c>
      <c r="G99" t="s">
        <v>1186</v>
      </c>
      <c r="H99" s="103">
        <v>3</v>
      </c>
      <c r="Q99" s="37"/>
    </row>
    <row r="100" spans="1:17">
      <c r="A100" s="37">
        <v>99</v>
      </c>
      <c r="B100" s="18" t="s">
        <v>167</v>
      </c>
      <c r="C100" t="s">
        <v>3780</v>
      </c>
      <c r="D100" t="s">
        <v>3922</v>
      </c>
      <c r="E100" t="s">
        <v>402</v>
      </c>
      <c r="F100" s="117">
        <f t="shared" si="1"/>
        <v>23</v>
      </c>
      <c r="G100" t="s">
        <v>1186</v>
      </c>
      <c r="H100" s="103">
        <v>3</v>
      </c>
      <c r="Q100" s="37"/>
    </row>
    <row r="101" spans="1:17">
      <c r="A101" s="37">
        <v>100</v>
      </c>
      <c r="B101" s="18" t="s">
        <v>168</v>
      </c>
      <c r="C101" t="s">
        <v>3779</v>
      </c>
      <c r="D101" t="s">
        <v>3923</v>
      </c>
      <c r="E101" t="s">
        <v>402</v>
      </c>
      <c r="F101" s="117">
        <f t="shared" si="1"/>
        <v>23</v>
      </c>
      <c r="G101" t="s">
        <v>1186</v>
      </c>
      <c r="H101" s="103">
        <v>3</v>
      </c>
      <c r="Q101" s="37"/>
    </row>
    <row r="102" spans="1:17">
      <c r="A102" s="37">
        <v>101</v>
      </c>
      <c r="B102" s="18" t="s">
        <v>169</v>
      </c>
      <c r="C102" t="s">
        <v>3778</v>
      </c>
      <c r="D102" t="s">
        <v>3924</v>
      </c>
      <c r="E102" t="s">
        <v>402</v>
      </c>
      <c r="F102" s="117">
        <f t="shared" si="1"/>
        <v>23</v>
      </c>
      <c r="G102" t="s">
        <v>1186</v>
      </c>
      <c r="H102" s="103">
        <v>2</v>
      </c>
      <c r="Q102" s="37"/>
    </row>
    <row r="103" spans="1:17">
      <c r="A103" s="37">
        <v>102</v>
      </c>
      <c r="B103" s="18" t="s">
        <v>170</v>
      </c>
      <c r="C103" t="s">
        <v>3777</v>
      </c>
      <c r="D103" t="s">
        <v>3925</v>
      </c>
      <c r="E103" t="s">
        <v>402</v>
      </c>
      <c r="F103" s="117">
        <f t="shared" si="1"/>
        <v>23</v>
      </c>
      <c r="G103" t="s">
        <v>1186</v>
      </c>
      <c r="H103" s="103">
        <v>2</v>
      </c>
      <c r="Q103" s="37"/>
    </row>
    <row r="104" spans="1:17">
      <c r="A104" s="37">
        <v>103</v>
      </c>
      <c r="B104" s="18" t="s">
        <v>171</v>
      </c>
      <c r="C104" t="s">
        <v>3776</v>
      </c>
      <c r="D104" t="s">
        <v>3926</v>
      </c>
      <c r="E104" t="s">
        <v>1356</v>
      </c>
      <c r="F104" s="117">
        <f t="shared" si="1"/>
        <v>21</v>
      </c>
      <c r="G104" t="s">
        <v>1186</v>
      </c>
      <c r="H104" s="103">
        <v>2</v>
      </c>
      <c r="Q104" s="37"/>
    </row>
    <row r="105" spans="1:17">
      <c r="A105" s="37">
        <v>104</v>
      </c>
      <c r="B105" s="18" t="s">
        <v>172</v>
      </c>
      <c r="C105" t="s">
        <v>3775</v>
      </c>
      <c r="D105" t="s">
        <v>3927</v>
      </c>
      <c r="E105" t="s">
        <v>402</v>
      </c>
      <c r="F105" s="117">
        <f t="shared" si="1"/>
        <v>23</v>
      </c>
      <c r="G105" t="s">
        <v>1186</v>
      </c>
      <c r="H105" s="103">
        <v>2</v>
      </c>
      <c r="Q105" s="37"/>
    </row>
    <row r="106" spans="1:17">
      <c r="A106" s="37">
        <v>105</v>
      </c>
      <c r="B106" s="18" t="s">
        <v>173</v>
      </c>
      <c r="C106" t="s">
        <v>3774</v>
      </c>
      <c r="D106" t="s">
        <v>3928</v>
      </c>
      <c r="E106" t="s">
        <v>1172</v>
      </c>
      <c r="F106" s="117">
        <f t="shared" si="1"/>
        <v>24</v>
      </c>
      <c r="G106" t="s">
        <v>1186</v>
      </c>
      <c r="H106" s="103">
        <v>2</v>
      </c>
      <c r="Q106" s="37"/>
    </row>
    <row r="107" spans="1:17">
      <c r="A107" s="37">
        <v>106</v>
      </c>
      <c r="B107" s="18" t="s">
        <v>174</v>
      </c>
      <c r="C107" t="s">
        <v>3773</v>
      </c>
      <c r="D107" t="s">
        <v>3929</v>
      </c>
      <c r="E107" t="s">
        <v>402</v>
      </c>
      <c r="F107" s="117">
        <f t="shared" si="1"/>
        <v>23</v>
      </c>
      <c r="G107" t="s">
        <v>1186</v>
      </c>
      <c r="H107" s="103">
        <v>2</v>
      </c>
      <c r="Q107" s="37"/>
    </row>
    <row r="108" spans="1:17">
      <c r="A108" s="37">
        <v>107</v>
      </c>
      <c r="B108" s="18" t="s">
        <v>175</v>
      </c>
      <c r="C108" t="s">
        <v>3772</v>
      </c>
      <c r="D108" t="s">
        <v>3930</v>
      </c>
      <c r="E108" t="s">
        <v>1356</v>
      </c>
      <c r="F108" s="117">
        <f t="shared" si="1"/>
        <v>21</v>
      </c>
      <c r="G108" t="s">
        <v>1186</v>
      </c>
      <c r="H108" s="103">
        <v>3</v>
      </c>
      <c r="Q108" s="37"/>
    </row>
    <row r="109" spans="1:17">
      <c r="A109" s="37">
        <v>108</v>
      </c>
      <c r="B109" s="18" t="s">
        <v>177</v>
      </c>
      <c r="C109" t="s">
        <v>3771</v>
      </c>
      <c r="D109" t="s">
        <v>3931</v>
      </c>
      <c r="E109" t="s">
        <v>402</v>
      </c>
      <c r="F109" s="117">
        <f t="shared" si="1"/>
        <v>23</v>
      </c>
      <c r="G109" t="s">
        <v>1186</v>
      </c>
      <c r="H109" s="103">
        <v>2</v>
      </c>
      <c r="Q109" s="37"/>
    </row>
    <row r="110" spans="1:17">
      <c r="A110" s="37">
        <v>109</v>
      </c>
      <c r="B110" s="18" t="s">
        <v>178</v>
      </c>
      <c r="C110" t="s">
        <v>3770</v>
      </c>
      <c r="D110" t="s">
        <v>3932</v>
      </c>
      <c r="E110" t="s">
        <v>402</v>
      </c>
      <c r="F110" s="117">
        <f t="shared" si="1"/>
        <v>23</v>
      </c>
      <c r="G110" t="s">
        <v>1186</v>
      </c>
      <c r="H110" s="103">
        <v>2</v>
      </c>
      <c r="Q110" s="37"/>
    </row>
    <row r="111" spans="1:17">
      <c r="A111" s="37">
        <v>110</v>
      </c>
      <c r="B111" s="18" t="s">
        <v>179</v>
      </c>
      <c r="C111" t="s">
        <v>3769</v>
      </c>
      <c r="D111" t="s">
        <v>3933</v>
      </c>
      <c r="E111" t="s">
        <v>402</v>
      </c>
      <c r="F111" s="117">
        <f t="shared" si="1"/>
        <v>23</v>
      </c>
      <c r="G111" t="s">
        <v>1186</v>
      </c>
      <c r="H111" s="103">
        <v>2</v>
      </c>
      <c r="Q111" s="37"/>
    </row>
    <row r="112" spans="1:17">
      <c r="A112" s="37">
        <v>111</v>
      </c>
      <c r="B112" s="18" t="s">
        <v>180</v>
      </c>
      <c r="C112" t="s">
        <v>3768</v>
      </c>
      <c r="D112" t="s">
        <v>3934</v>
      </c>
      <c r="E112" t="s">
        <v>402</v>
      </c>
      <c r="F112" s="117">
        <f t="shared" si="1"/>
        <v>23</v>
      </c>
      <c r="G112" t="s">
        <v>1186</v>
      </c>
      <c r="H112" s="103">
        <v>2</v>
      </c>
      <c r="Q112" s="37"/>
    </row>
    <row r="113" spans="1:17">
      <c r="A113" s="37">
        <v>112</v>
      </c>
      <c r="B113" s="18" t="s">
        <v>181</v>
      </c>
      <c r="C113" t="s">
        <v>3767</v>
      </c>
      <c r="D113" t="s">
        <v>3935</v>
      </c>
      <c r="E113" t="s">
        <v>402</v>
      </c>
      <c r="F113" s="117">
        <f t="shared" si="1"/>
        <v>23</v>
      </c>
      <c r="G113" t="s">
        <v>1186</v>
      </c>
      <c r="H113" s="103">
        <v>2</v>
      </c>
      <c r="Q113" s="37"/>
    </row>
    <row r="114" spans="1:17">
      <c r="A114" s="37">
        <v>113</v>
      </c>
      <c r="B114" s="18" t="s">
        <v>182</v>
      </c>
      <c r="C114" t="s">
        <v>1544</v>
      </c>
      <c r="D114" t="s">
        <v>3936</v>
      </c>
      <c r="E114" t="s">
        <v>1356</v>
      </c>
      <c r="F114" s="117">
        <f t="shared" si="1"/>
        <v>21</v>
      </c>
      <c r="G114" t="s">
        <v>1186</v>
      </c>
      <c r="H114" s="103">
        <v>2</v>
      </c>
      <c r="Q114" s="37"/>
    </row>
    <row r="115" spans="1:17">
      <c r="A115" s="37">
        <v>114</v>
      </c>
      <c r="B115" s="18" t="s">
        <v>183</v>
      </c>
      <c r="C115" t="s">
        <v>3766</v>
      </c>
      <c r="D115" t="s">
        <v>3937</v>
      </c>
      <c r="E115" t="s">
        <v>1181</v>
      </c>
      <c r="F115" s="117">
        <f t="shared" si="1"/>
        <v>20</v>
      </c>
      <c r="G115" t="s">
        <v>1186</v>
      </c>
      <c r="H115" s="103">
        <v>2</v>
      </c>
      <c r="Q115" s="37"/>
    </row>
    <row r="116" spans="1:17">
      <c r="A116" s="37">
        <v>115</v>
      </c>
      <c r="B116" s="18" t="s">
        <v>184</v>
      </c>
      <c r="C116" t="s">
        <v>3765</v>
      </c>
      <c r="D116" t="s">
        <v>3938</v>
      </c>
      <c r="E116" t="s">
        <v>402</v>
      </c>
      <c r="F116" s="117">
        <f t="shared" si="1"/>
        <v>23</v>
      </c>
      <c r="G116" t="s">
        <v>1186</v>
      </c>
      <c r="H116" s="103">
        <v>2</v>
      </c>
      <c r="Q116" s="37"/>
    </row>
    <row r="117" spans="1:17">
      <c r="A117" s="37">
        <v>116</v>
      </c>
      <c r="B117" s="18" t="s">
        <v>185</v>
      </c>
      <c r="C117" t="s">
        <v>3764</v>
      </c>
      <c r="D117" t="s">
        <v>3939</v>
      </c>
      <c r="E117" t="s">
        <v>402</v>
      </c>
      <c r="F117" s="117">
        <f t="shared" si="1"/>
        <v>23</v>
      </c>
      <c r="G117" t="s">
        <v>1186</v>
      </c>
      <c r="H117" s="103">
        <v>2</v>
      </c>
      <c r="Q117" s="37"/>
    </row>
    <row r="118" spans="1:17">
      <c r="A118" s="37">
        <v>117</v>
      </c>
      <c r="B118" s="18" t="s">
        <v>186</v>
      </c>
      <c r="C118" t="s">
        <v>3763</v>
      </c>
      <c r="D118" t="s">
        <v>3940</v>
      </c>
      <c r="E118" t="s">
        <v>402</v>
      </c>
      <c r="F118" s="117">
        <f t="shared" si="1"/>
        <v>23</v>
      </c>
      <c r="G118" t="s">
        <v>1186</v>
      </c>
      <c r="H118" s="103">
        <v>1</v>
      </c>
      <c r="Q118" s="37"/>
    </row>
    <row r="119" spans="1:17">
      <c r="A119" s="37">
        <v>118</v>
      </c>
      <c r="B119" s="18" t="s">
        <v>187</v>
      </c>
      <c r="C119" t="s">
        <v>3762</v>
      </c>
      <c r="D119" t="s">
        <v>3941</v>
      </c>
      <c r="E119" t="s">
        <v>402</v>
      </c>
      <c r="F119" s="117">
        <f t="shared" si="1"/>
        <v>23</v>
      </c>
      <c r="G119" t="s">
        <v>1186</v>
      </c>
      <c r="H119" s="103">
        <v>1</v>
      </c>
      <c r="Q119" s="37"/>
    </row>
    <row r="120" spans="1:17">
      <c r="A120" s="37">
        <v>119</v>
      </c>
      <c r="B120" s="18" t="s">
        <v>188</v>
      </c>
      <c r="C120" t="s">
        <v>3761</v>
      </c>
      <c r="D120" t="s">
        <v>3942</v>
      </c>
      <c r="E120" t="s">
        <v>1356</v>
      </c>
      <c r="F120" s="117">
        <f t="shared" si="1"/>
        <v>21</v>
      </c>
      <c r="G120" t="s">
        <v>1186</v>
      </c>
      <c r="H120" s="103">
        <v>1</v>
      </c>
      <c r="Q120" s="37"/>
    </row>
    <row r="121" spans="1:17">
      <c r="A121" s="37">
        <v>120</v>
      </c>
      <c r="B121" s="18" t="s">
        <v>189</v>
      </c>
      <c r="C121" t="s">
        <v>1570</v>
      </c>
      <c r="D121" t="s">
        <v>1571</v>
      </c>
      <c r="E121" t="s">
        <v>402</v>
      </c>
      <c r="F121" s="117">
        <f t="shared" si="1"/>
        <v>23</v>
      </c>
      <c r="G121" t="s">
        <v>1189</v>
      </c>
      <c r="H121" s="103">
        <v>4</v>
      </c>
      <c r="Q121" s="37"/>
    </row>
    <row r="122" spans="1:17">
      <c r="A122" s="37">
        <v>121</v>
      </c>
      <c r="B122" s="18" t="s">
        <v>190</v>
      </c>
      <c r="C122" t="s">
        <v>1572</v>
      </c>
      <c r="D122" t="s">
        <v>1573</v>
      </c>
      <c r="E122" t="s">
        <v>402</v>
      </c>
      <c r="F122" s="117">
        <f t="shared" si="1"/>
        <v>23</v>
      </c>
      <c r="G122" t="s">
        <v>1189</v>
      </c>
      <c r="H122" s="103">
        <v>4</v>
      </c>
      <c r="Q122" s="37"/>
    </row>
    <row r="123" spans="1:17">
      <c r="A123" s="37">
        <v>122</v>
      </c>
      <c r="B123" s="18" t="s">
        <v>191</v>
      </c>
      <c r="C123" t="s">
        <v>1574</v>
      </c>
      <c r="D123" t="s">
        <v>1575</v>
      </c>
      <c r="E123" t="s">
        <v>1172</v>
      </c>
      <c r="F123" s="117">
        <f t="shared" si="1"/>
        <v>24</v>
      </c>
      <c r="G123" t="s">
        <v>1189</v>
      </c>
      <c r="H123" s="103">
        <v>4</v>
      </c>
      <c r="Q123" s="37"/>
    </row>
    <row r="124" spans="1:17">
      <c r="A124" s="37">
        <v>123</v>
      </c>
      <c r="B124" s="18" t="s">
        <v>192</v>
      </c>
      <c r="C124" t="s">
        <v>3760</v>
      </c>
      <c r="D124" t="s">
        <v>3943</v>
      </c>
      <c r="E124" t="s">
        <v>402</v>
      </c>
      <c r="F124" s="117">
        <f t="shared" si="1"/>
        <v>23</v>
      </c>
      <c r="G124" t="s">
        <v>1189</v>
      </c>
      <c r="H124" s="103">
        <v>3</v>
      </c>
      <c r="Q124" s="37"/>
    </row>
    <row r="125" spans="1:17">
      <c r="A125" s="37">
        <v>124</v>
      </c>
      <c r="B125" s="18" t="s">
        <v>193</v>
      </c>
      <c r="C125" t="s">
        <v>3759</v>
      </c>
      <c r="D125" t="s">
        <v>3944</v>
      </c>
      <c r="E125" t="s">
        <v>402</v>
      </c>
      <c r="F125" s="117">
        <f t="shared" si="1"/>
        <v>23</v>
      </c>
      <c r="G125" t="s">
        <v>1189</v>
      </c>
      <c r="H125" s="103">
        <v>3</v>
      </c>
      <c r="Q125" s="37"/>
    </row>
    <row r="126" spans="1:17">
      <c r="A126" s="37">
        <v>125</v>
      </c>
      <c r="B126" s="18" t="s">
        <v>194</v>
      </c>
      <c r="C126" t="s">
        <v>3758</v>
      </c>
      <c r="D126" t="s">
        <v>3945</v>
      </c>
      <c r="E126" t="s">
        <v>1172</v>
      </c>
      <c r="F126" s="117">
        <f t="shared" si="1"/>
        <v>24</v>
      </c>
      <c r="G126" t="s">
        <v>1189</v>
      </c>
      <c r="H126" s="103">
        <v>3</v>
      </c>
      <c r="Q126" s="37"/>
    </row>
    <row r="127" spans="1:17">
      <c r="A127" s="37">
        <v>126</v>
      </c>
      <c r="B127" s="18" t="s">
        <v>195</v>
      </c>
      <c r="C127" t="s">
        <v>3757</v>
      </c>
      <c r="D127" t="s">
        <v>3946</v>
      </c>
      <c r="E127" t="s">
        <v>402</v>
      </c>
      <c r="F127" s="117">
        <f t="shared" si="1"/>
        <v>23</v>
      </c>
      <c r="G127" t="s">
        <v>1189</v>
      </c>
      <c r="H127" s="103">
        <v>3</v>
      </c>
      <c r="Q127" s="37"/>
    </row>
    <row r="128" spans="1:17">
      <c r="A128" s="37">
        <v>127</v>
      </c>
      <c r="B128" s="18" t="s">
        <v>196</v>
      </c>
      <c r="C128" t="s">
        <v>3756</v>
      </c>
      <c r="D128" t="s">
        <v>3947</v>
      </c>
      <c r="E128" t="s">
        <v>402</v>
      </c>
      <c r="F128" s="117">
        <f t="shared" si="1"/>
        <v>23</v>
      </c>
      <c r="G128" t="s">
        <v>1189</v>
      </c>
      <c r="H128" s="103">
        <v>3</v>
      </c>
      <c r="Q128" s="37"/>
    </row>
    <row r="129" spans="1:17">
      <c r="A129" s="37">
        <v>128</v>
      </c>
      <c r="B129" s="18" t="s">
        <v>197</v>
      </c>
      <c r="C129" t="s">
        <v>3755</v>
      </c>
      <c r="D129" t="s">
        <v>3948</v>
      </c>
      <c r="E129" t="s">
        <v>402</v>
      </c>
      <c r="F129" s="117">
        <f t="shared" si="1"/>
        <v>23</v>
      </c>
      <c r="G129" t="s">
        <v>1189</v>
      </c>
      <c r="H129" s="103">
        <v>3</v>
      </c>
      <c r="Q129" s="37"/>
    </row>
    <row r="130" spans="1:17">
      <c r="A130" s="37">
        <v>129</v>
      </c>
      <c r="B130" s="18" t="s">
        <v>198</v>
      </c>
      <c r="C130" t="s">
        <v>3754</v>
      </c>
      <c r="D130" t="s">
        <v>3949</v>
      </c>
      <c r="E130" t="s">
        <v>402</v>
      </c>
      <c r="F130" s="117">
        <f t="shared" si="1"/>
        <v>23</v>
      </c>
      <c r="G130" t="s">
        <v>1189</v>
      </c>
      <c r="H130" s="103">
        <v>2</v>
      </c>
      <c r="Q130" s="37"/>
    </row>
    <row r="131" spans="1:17">
      <c r="A131" s="37">
        <v>130</v>
      </c>
      <c r="B131" s="18" t="s">
        <v>199</v>
      </c>
      <c r="C131" t="s">
        <v>3753</v>
      </c>
      <c r="D131" t="s">
        <v>3950</v>
      </c>
      <c r="E131" t="s">
        <v>402</v>
      </c>
      <c r="F131" s="117">
        <f t="shared" ref="F131:F194" si="2">VLOOKUP(E131,$N$1:$O$48,2,FALSE)</f>
        <v>23</v>
      </c>
      <c r="G131" t="s">
        <v>1189</v>
      </c>
      <c r="H131" s="103">
        <v>2</v>
      </c>
      <c r="Q131" s="37"/>
    </row>
    <row r="132" spans="1:17">
      <c r="A132" s="37">
        <v>131</v>
      </c>
      <c r="B132" s="18" t="s">
        <v>200</v>
      </c>
      <c r="C132" t="s">
        <v>3752</v>
      </c>
      <c r="D132" t="s">
        <v>3951</v>
      </c>
      <c r="E132" t="s">
        <v>402</v>
      </c>
      <c r="F132" s="117">
        <f t="shared" si="2"/>
        <v>23</v>
      </c>
      <c r="G132" t="s">
        <v>1189</v>
      </c>
      <c r="H132" s="103">
        <v>2</v>
      </c>
      <c r="Q132" s="37"/>
    </row>
    <row r="133" spans="1:17">
      <c r="A133" s="37">
        <v>132</v>
      </c>
      <c r="B133" s="18" t="s">
        <v>201</v>
      </c>
      <c r="C133" t="s">
        <v>3751</v>
      </c>
      <c r="D133" t="s">
        <v>3952</v>
      </c>
      <c r="E133" t="s">
        <v>402</v>
      </c>
      <c r="F133" s="117">
        <f t="shared" si="2"/>
        <v>23</v>
      </c>
      <c r="G133" t="s">
        <v>1189</v>
      </c>
      <c r="H133" s="103">
        <v>2</v>
      </c>
      <c r="Q133" s="37"/>
    </row>
    <row r="134" spans="1:17">
      <c r="A134" s="37">
        <v>133</v>
      </c>
      <c r="B134" s="18" t="s">
        <v>202</v>
      </c>
      <c r="C134" t="s">
        <v>3750</v>
      </c>
      <c r="D134" t="s">
        <v>3953</v>
      </c>
      <c r="E134" t="s">
        <v>402</v>
      </c>
      <c r="F134" s="117">
        <f t="shared" si="2"/>
        <v>23</v>
      </c>
      <c r="G134" t="s">
        <v>1189</v>
      </c>
      <c r="H134" s="103">
        <v>2</v>
      </c>
      <c r="Q134" s="37"/>
    </row>
    <row r="135" spans="1:17">
      <c r="A135" s="37">
        <v>134</v>
      </c>
      <c r="B135" s="18" t="s">
        <v>203</v>
      </c>
      <c r="C135" t="s">
        <v>3749</v>
      </c>
      <c r="D135" t="s">
        <v>3954</v>
      </c>
      <c r="E135" t="s">
        <v>402</v>
      </c>
      <c r="F135" s="117">
        <f t="shared" si="2"/>
        <v>23</v>
      </c>
      <c r="G135" t="s">
        <v>1189</v>
      </c>
      <c r="H135" s="103">
        <v>2</v>
      </c>
      <c r="Q135" s="37"/>
    </row>
    <row r="136" spans="1:17">
      <c r="A136" s="37">
        <v>135</v>
      </c>
      <c r="B136" s="18" t="s">
        <v>204</v>
      </c>
      <c r="C136" t="s">
        <v>3748</v>
      </c>
      <c r="D136" t="s">
        <v>3955</v>
      </c>
      <c r="E136" t="s">
        <v>402</v>
      </c>
      <c r="F136" s="117">
        <f t="shared" si="2"/>
        <v>23</v>
      </c>
      <c r="G136" t="s">
        <v>1189</v>
      </c>
      <c r="H136" s="103">
        <v>1</v>
      </c>
      <c r="Q136" s="37"/>
    </row>
    <row r="137" spans="1:17">
      <c r="A137" s="37">
        <v>136</v>
      </c>
      <c r="B137" s="18" t="s">
        <v>205</v>
      </c>
      <c r="C137" t="s">
        <v>3747</v>
      </c>
      <c r="D137" t="s">
        <v>2109</v>
      </c>
      <c r="E137" t="s">
        <v>402</v>
      </c>
      <c r="F137" s="117">
        <f t="shared" si="2"/>
        <v>23</v>
      </c>
      <c r="G137" t="s">
        <v>1189</v>
      </c>
      <c r="H137" s="103">
        <v>1</v>
      </c>
      <c r="Q137" s="37"/>
    </row>
    <row r="138" spans="1:17">
      <c r="A138" s="37">
        <v>137</v>
      </c>
      <c r="B138" s="18" t="s">
        <v>206</v>
      </c>
      <c r="C138" t="s">
        <v>3746</v>
      </c>
      <c r="D138" t="s">
        <v>3956</v>
      </c>
      <c r="E138" t="s">
        <v>402</v>
      </c>
      <c r="F138" s="117">
        <f t="shared" si="2"/>
        <v>23</v>
      </c>
      <c r="G138" t="s">
        <v>1189</v>
      </c>
      <c r="H138" s="103">
        <v>2</v>
      </c>
      <c r="Q138" s="37"/>
    </row>
    <row r="139" spans="1:17">
      <c r="A139" s="37">
        <v>138</v>
      </c>
      <c r="B139" s="18" t="s">
        <v>208</v>
      </c>
      <c r="C139" t="s">
        <v>3745</v>
      </c>
      <c r="D139" t="s">
        <v>3957</v>
      </c>
      <c r="E139" t="s">
        <v>402</v>
      </c>
      <c r="F139" s="117">
        <f t="shared" si="2"/>
        <v>23</v>
      </c>
      <c r="G139" t="s">
        <v>1189</v>
      </c>
      <c r="H139" s="103">
        <v>2</v>
      </c>
      <c r="Q139" s="37"/>
    </row>
    <row r="140" spans="1:17">
      <c r="A140" s="37">
        <v>139</v>
      </c>
      <c r="B140" s="18" t="s">
        <v>209</v>
      </c>
      <c r="C140" t="s">
        <v>3744</v>
      </c>
      <c r="D140" t="s">
        <v>3958</v>
      </c>
      <c r="E140" t="s">
        <v>402</v>
      </c>
      <c r="F140" s="117">
        <f t="shared" si="2"/>
        <v>23</v>
      </c>
      <c r="G140" t="s">
        <v>1189</v>
      </c>
      <c r="H140" s="103">
        <v>2</v>
      </c>
      <c r="Q140" s="37"/>
    </row>
    <row r="141" spans="1:17">
      <c r="A141" s="37">
        <v>140</v>
      </c>
      <c r="B141" s="18" t="s">
        <v>210</v>
      </c>
      <c r="C141" t="s">
        <v>3743</v>
      </c>
      <c r="D141" t="s">
        <v>3959</v>
      </c>
      <c r="E141" t="s">
        <v>1172</v>
      </c>
      <c r="F141" s="117">
        <f t="shared" si="2"/>
        <v>24</v>
      </c>
      <c r="G141" t="s">
        <v>1189</v>
      </c>
      <c r="H141" s="103">
        <v>2</v>
      </c>
      <c r="Q141" s="37"/>
    </row>
    <row r="142" spans="1:17">
      <c r="A142" s="37">
        <v>141</v>
      </c>
      <c r="B142" s="18" t="s">
        <v>211</v>
      </c>
      <c r="C142" t="s">
        <v>3742</v>
      </c>
      <c r="D142" t="s">
        <v>3960</v>
      </c>
      <c r="E142" t="s">
        <v>1181</v>
      </c>
      <c r="F142" s="117">
        <f t="shared" si="2"/>
        <v>20</v>
      </c>
      <c r="G142" t="s">
        <v>1189</v>
      </c>
      <c r="H142" s="103">
        <v>2</v>
      </c>
      <c r="Q142" s="37"/>
    </row>
    <row r="143" spans="1:17">
      <c r="A143" s="37">
        <v>142</v>
      </c>
      <c r="B143" s="18" t="s">
        <v>212</v>
      </c>
      <c r="C143" t="s">
        <v>3741</v>
      </c>
      <c r="D143" t="s">
        <v>3961</v>
      </c>
      <c r="E143" t="s">
        <v>402</v>
      </c>
      <c r="F143" s="117">
        <f t="shared" si="2"/>
        <v>23</v>
      </c>
      <c r="G143" t="s">
        <v>1190</v>
      </c>
      <c r="H143" s="103">
        <v>3</v>
      </c>
      <c r="Q143" s="37"/>
    </row>
    <row r="144" spans="1:17">
      <c r="A144" s="37">
        <v>143</v>
      </c>
      <c r="B144" s="18" t="s">
        <v>213</v>
      </c>
      <c r="C144" t="s">
        <v>2015</v>
      </c>
      <c r="D144" t="s">
        <v>2016</v>
      </c>
      <c r="E144" t="s">
        <v>402</v>
      </c>
      <c r="F144" s="117">
        <f t="shared" si="2"/>
        <v>23</v>
      </c>
      <c r="G144" t="s">
        <v>1190</v>
      </c>
      <c r="H144" s="103">
        <v>4</v>
      </c>
      <c r="Q144" s="37"/>
    </row>
    <row r="145" spans="1:17">
      <c r="A145" s="37">
        <v>144</v>
      </c>
      <c r="B145" s="18" t="s">
        <v>214</v>
      </c>
      <c r="C145" t="s">
        <v>3740</v>
      </c>
      <c r="D145" t="s">
        <v>3962</v>
      </c>
      <c r="E145" t="s">
        <v>402</v>
      </c>
      <c r="F145" s="117">
        <f t="shared" si="2"/>
        <v>23</v>
      </c>
      <c r="G145" t="s">
        <v>1190</v>
      </c>
      <c r="H145" s="103">
        <v>3</v>
      </c>
      <c r="Q145" s="37"/>
    </row>
    <row r="146" spans="1:17">
      <c r="A146" s="37">
        <v>145</v>
      </c>
      <c r="B146" s="18" t="s">
        <v>215</v>
      </c>
      <c r="C146" t="s">
        <v>3739</v>
      </c>
      <c r="D146" t="s">
        <v>3963</v>
      </c>
      <c r="E146" t="s">
        <v>402</v>
      </c>
      <c r="F146" s="117">
        <f t="shared" si="2"/>
        <v>23</v>
      </c>
      <c r="G146" t="s">
        <v>1191</v>
      </c>
      <c r="H146" s="103">
        <v>3</v>
      </c>
      <c r="Q146" s="37"/>
    </row>
    <row r="147" spans="1:17">
      <c r="A147" s="37">
        <v>146</v>
      </c>
      <c r="B147" s="18" t="s">
        <v>216</v>
      </c>
      <c r="C147" t="s">
        <v>3738</v>
      </c>
      <c r="D147" t="s">
        <v>3964</v>
      </c>
      <c r="E147" t="s">
        <v>402</v>
      </c>
      <c r="F147" s="117">
        <f t="shared" si="2"/>
        <v>23</v>
      </c>
      <c r="G147" t="s">
        <v>1191</v>
      </c>
      <c r="H147" s="103">
        <v>2</v>
      </c>
      <c r="Q147" s="37"/>
    </row>
    <row r="148" spans="1:17">
      <c r="A148" s="37">
        <v>147</v>
      </c>
      <c r="B148" s="18" t="s">
        <v>217</v>
      </c>
      <c r="C148" t="s">
        <v>3737</v>
      </c>
      <c r="D148" t="s">
        <v>3965</v>
      </c>
      <c r="E148" t="s">
        <v>402</v>
      </c>
      <c r="F148" s="117">
        <f t="shared" si="2"/>
        <v>23</v>
      </c>
      <c r="G148" t="s">
        <v>1191</v>
      </c>
      <c r="H148" s="103">
        <v>2</v>
      </c>
      <c r="Q148" s="37"/>
    </row>
    <row r="149" spans="1:17">
      <c r="A149" s="37">
        <v>148</v>
      </c>
      <c r="B149" s="18" t="s">
        <v>218</v>
      </c>
      <c r="C149" t="s">
        <v>3736</v>
      </c>
      <c r="D149" t="s">
        <v>3966</v>
      </c>
      <c r="E149" t="s">
        <v>402</v>
      </c>
      <c r="F149" s="117">
        <f t="shared" si="2"/>
        <v>23</v>
      </c>
      <c r="G149" t="s">
        <v>1191</v>
      </c>
      <c r="H149" s="103">
        <v>2</v>
      </c>
      <c r="Q149" s="37"/>
    </row>
    <row r="150" spans="1:17">
      <c r="A150" s="37">
        <v>149</v>
      </c>
      <c r="B150" s="18" t="s">
        <v>219</v>
      </c>
      <c r="C150" t="s">
        <v>2148</v>
      </c>
      <c r="D150" t="s">
        <v>2149</v>
      </c>
      <c r="E150" t="s">
        <v>1356</v>
      </c>
      <c r="F150" s="117">
        <f t="shared" si="2"/>
        <v>21</v>
      </c>
      <c r="G150" t="s">
        <v>1195</v>
      </c>
      <c r="H150" s="103">
        <v>4</v>
      </c>
      <c r="Q150" s="37"/>
    </row>
    <row r="151" spans="1:17">
      <c r="A151" s="37">
        <v>150</v>
      </c>
      <c r="B151" s="18" t="s">
        <v>220</v>
      </c>
      <c r="C151" t="s">
        <v>2150</v>
      </c>
      <c r="D151" t="s">
        <v>2151</v>
      </c>
      <c r="E151" t="s">
        <v>1356</v>
      </c>
      <c r="F151" s="117">
        <f t="shared" si="2"/>
        <v>21</v>
      </c>
      <c r="G151" t="s">
        <v>1195</v>
      </c>
      <c r="H151" s="103">
        <v>4</v>
      </c>
      <c r="Q151" s="37"/>
    </row>
    <row r="152" spans="1:17">
      <c r="A152" s="37">
        <v>151</v>
      </c>
      <c r="B152" s="18" t="s">
        <v>221</v>
      </c>
      <c r="C152" t="s">
        <v>3735</v>
      </c>
      <c r="D152" t="s">
        <v>3967</v>
      </c>
      <c r="E152" t="s">
        <v>1356</v>
      </c>
      <c r="F152" s="117">
        <f t="shared" si="2"/>
        <v>21</v>
      </c>
      <c r="G152" t="s">
        <v>1195</v>
      </c>
      <c r="H152" s="103">
        <v>3</v>
      </c>
      <c r="Q152" s="37"/>
    </row>
    <row r="153" spans="1:17">
      <c r="A153" s="37">
        <v>152</v>
      </c>
      <c r="B153" s="18" t="s">
        <v>222</v>
      </c>
      <c r="C153" t="s">
        <v>3734</v>
      </c>
      <c r="D153" t="s">
        <v>3968</v>
      </c>
      <c r="E153" t="s">
        <v>1356</v>
      </c>
      <c r="F153" s="117">
        <f t="shared" si="2"/>
        <v>21</v>
      </c>
      <c r="G153" t="s">
        <v>1195</v>
      </c>
      <c r="H153" s="103">
        <v>3</v>
      </c>
      <c r="Q153" s="37"/>
    </row>
    <row r="154" spans="1:17">
      <c r="A154" s="37">
        <v>153</v>
      </c>
      <c r="B154" s="18" t="s">
        <v>223</v>
      </c>
      <c r="C154" t="s">
        <v>3733</v>
      </c>
      <c r="D154" t="s">
        <v>3969</v>
      </c>
      <c r="E154" t="s">
        <v>1356</v>
      </c>
      <c r="F154" s="117">
        <f t="shared" si="2"/>
        <v>21</v>
      </c>
      <c r="G154" t="s">
        <v>1195</v>
      </c>
      <c r="H154" s="103">
        <v>2</v>
      </c>
      <c r="Q154" s="37"/>
    </row>
    <row r="155" spans="1:17">
      <c r="A155" s="37">
        <v>154</v>
      </c>
      <c r="B155" s="18" t="s">
        <v>224</v>
      </c>
      <c r="C155" t="s">
        <v>3732</v>
      </c>
      <c r="D155" t="s">
        <v>3970</v>
      </c>
      <c r="E155" t="s">
        <v>1356</v>
      </c>
      <c r="F155" s="117">
        <f t="shared" si="2"/>
        <v>21</v>
      </c>
      <c r="G155" t="s">
        <v>1195</v>
      </c>
      <c r="H155" s="103">
        <v>2</v>
      </c>
      <c r="Q155" s="37"/>
    </row>
    <row r="156" spans="1:17">
      <c r="A156" s="37">
        <v>155</v>
      </c>
      <c r="B156" s="18" t="s">
        <v>225</v>
      </c>
      <c r="C156" t="s">
        <v>3731</v>
      </c>
      <c r="D156" t="s">
        <v>3971</v>
      </c>
      <c r="E156" t="s">
        <v>1356</v>
      </c>
      <c r="F156" s="117">
        <f t="shared" si="2"/>
        <v>21</v>
      </c>
      <c r="G156" t="s">
        <v>1195</v>
      </c>
      <c r="H156" s="103">
        <v>2</v>
      </c>
      <c r="Q156" s="37"/>
    </row>
    <row r="157" spans="1:17">
      <c r="A157" s="37">
        <v>156</v>
      </c>
      <c r="B157" s="18" t="s">
        <v>226</v>
      </c>
      <c r="C157" t="s">
        <v>3730</v>
      </c>
      <c r="D157" t="s">
        <v>3972</v>
      </c>
      <c r="E157" t="s">
        <v>1356</v>
      </c>
      <c r="F157" s="117">
        <f t="shared" si="2"/>
        <v>21</v>
      </c>
      <c r="G157" t="s">
        <v>1195</v>
      </c>
      <c r="H157" s="103">
        <v>3</v>
      </c>
      <c r="Q157" s="37"/>
    </row>
    <row r="158" spans="1:17">
      <c r="A158" s="37">
        <v>157</v>
      </c>
      <c r="B158" s="18" t="s">
        <v>227</v>
      </c>
      <c r="C158" t="s">
        <v>3729</v>
      </c>
      <c r="D158" t="s">
        <v>3973</v>
      </c>
      <c r="E158" t="s">
        <v>1356</v>
      </c>
      <c r="F158" s="117">
        <f t="shared" si="2"/>
        <v>21</v>
      </c>
      <c r="G158" t="s">
        <v>1195</v>
      </c>
      <c r="H158" s="103">
        <v>2</v>
      </c>
      <c r="Q158" s="37"/>
    </row>
    <row r="159" spans="1:17">
      <c r="A159" s="37">
        <v>158</v>
      </c>
      <c r="B159" s="18" t="s">
        <v>228</v>
      </c>
      <c r="C159" t="s">
        <v>2146</v>
      </c>
      <c r="D159" t="s">
        <v>2147</v>
      </c>
      <c r="E159" t="s">
        <v>1356</v>
      </c>
      <c r="F159" s="117">
        <f t="shared" si="2"/>
        <v>21</v>
      </c>
      <c r="G159" t="s">
        <v>1195</v>
      </c>
      <c r="H159" s="103">
        <v>4</v>
      </c>
      <c r="Q159" s="37"/>
    </row>
    <row r="160" spans="1:17">
      <c r="A160" s="37">
        <v>159</v>
      </c>
      <c r="B160" s="18" t="s">
        <v>229</v>
      </c>
      <c r="C160" t="s">
        <v>1584</v>
      </c>
      <c r="D160" t="s">
        <v>1585</v>
      </c>
      <c r="E160" t="s">
        <v>1356</v>
      </c>
      <c r="F160" s="117">
        <f t="shared" si="2"/>
        <v>21</v>
      </c>
      <c r="G160" t="s">
        <v>1192</v>
      </c>
      <c r="H160" s="103">
        <v>6</v>
      </c>
      <c r="Q160" s="37"/>
    </row>
    <row r="161" spans="1:17">
      <c r="A161" s="37">
        <v>160</v>
      </c>
      <c r="B161" s="18" t="s">
        <v>230</v>
      </c>
      <c r="C161" t="s">
        <v>1582</v>
      </c>
      <c r="D161" t="s">
        <v>1583</v>
      </c>
      <c r="E161" t="s">
        <v>1356</v>
      </c>
      <c r="F161" s="117">
        <f t="shared" si="2"/>
        <v>21</v>
      </c>
      <c r="G161" t="s">
        <v>1192</v>
      </c>
      <c r="H161" s="103" t="s">
        <v>273</v>
      </c>
      <c r="Q161" s="37"/>
    </row>
    <row r="162" spans="1:17">
      <c r="A162" s="37">
        <v>161</v>
      </c>
      <c r="B162" s="18" t="s">
        <v>231</v>
      </c>
      <c r="C162" t="s">
        <v>1871</v>
      </c>
      <c r="D162" t="s">
        <v>1872</v>
      </c>
      <c r="E162" t="s">
        <v>1356</v>
      </c>
      <c r="F162" s="117">
        <f t="shared" si="2"/>
        <v>21</v>
      </c>
      <c r="G162" t="s">
        <v>1192</v>
      </c>
      <c r="H162" s="103">
        <v>4</v>
      </c>
      <c r="Q162" s="37"/>
    </row>
    <row r="163" spans="1:17">
      <c r="A163" s="37">
        <v>162</v>
      </c>
      <c r="B163" s="18" t="s">
        <v>232</v>
      </c>
      <c r="C163" t="s">
        <v>3728</v>
      </c>
      <c r="D163" t="s">
        <v>1873</v>
      </c>
      <c r="E163" t="s">
        <v>1356</v>
      </c>
      <c r="F163" s="117">
        <f t="shared" si="2"/>
        <v>21</v>
      </c>
      <c r="G163" t="s">
        <v>1192</v>
      </c>
      <c r="H163" s="103">
        <v>4</v>
      </c>
      <c r="Q163" s="37"/>
    </row>
    <row r="164" spans="1:17">
      <c r="A164" s="37">
        <v>163</v>
      </c>
      <c r="B164" s="18" t="s">
        <v>233</v>
      </c>
      <c r="C164" t="s">
        <v>1928</v>
      </c>
      <c r="D164" t="s">
        <v>1929</v>
      </c>
      <c r="E164" t="s">
        <v>1356</v>
      </c>
      <c r="F164" s="117">
        <f t="shared" si="2"/>
        <v>21</v>
      </c>
      <c r="G164" t="s">
        <v>1192</v>
      </c>
      <c r="H164" s="103">
        <v>4</v>
      </c>
      <c r="Q164" s="37"/>
    </row>
    <row r="165" spans="1:17">
      <c r="A165" s="37">
        <v>164</v>
      </c>
      <c r="B165" s="18" t="s">
        <v>234</v>
      </c>
      <c r="C165" t="s">
        <v>3727</v>
      </c>
      <c r="D165" t="s">
        <v>3974</v>
      </c>
      <c r="E165" t="s">
        <v>1356</v>
      </c>
      <c r="F165" s="117">
        <f t="shared" si="2"/>
        <v>21</v>
      </c>
      <c r="G165" t="s">
        <v>1192</v>
      </c>
      <c r="H165" s="103">
        <v>4</v>
      </c>
      <c r="Q165" s="37"/>
    </row>
    <row r="166" spans="1:17">
      <c r="A166" s="37">
        <v>165</v>
      </c>
      <c r="B166" s="18" t="s">
        <v>235</v>
      </c>
      <c r="C166" t="s">
        <v>3726</v>
      </c>
      <c r="D166" t="s">
        <v>3975</v>
      </c>
      <c r="E166" t="s">
        <v>1356</v>
      </c>
      <c r="F166" s="117">
        <f t="shared" si="2"/>
        <v>21</v>
      </c>
      <c r="G166" t="s">
        <v>1192</v>
      </c>
      <c r="H166" s="103">
        <v>3</v>
      </c>
      <c r="Q166" s="37"/>
    </row>
    <row r="167" spans="1:17">
      <c r="A167" s="37">
        <v>166</v>
      </c>
      <c r="B167" s="18" t="s">
        <v>236</v>
      </c>
      <c r="C167" t="s">
        <v>3725</v>
      </c>
      <c r="D167" t="s">
        <v>3976</v>
      </c>
      <c r="E167" t="s">
        <v>1356</v>
      </c>
      <c r="F167" s="117">
        <f t="shared" si="2"/>
        <v>21</v>
      </c>
      <c r="G167" t="s">
        <v>1192</v>
      </c>
      <c r="H167" s="103">
        <v>3</v>
      </c>
      <c r="Q167" s="37"/>
    </row>
    <row r="168" spans="1:17">
      <c r="A168" s="37">
        <v>167</v>
      </c>
      <c r="B168" s="18" t="s">
        <v>237</v>
      </c>
      <c r="C168" t="s">
        <v>3724</v>
      </c>
      <c r="D168" t="s">
        <v>3977</v>
      </c>
      <c r="E168" t="s">
        <v>1356</v>
      </c>
      <c r="F168" s="117">
        <f t="shared" si="2"/>
        <v>21</v>
      </c>
      <c r="G168" t="s">
        <v>1192</v>
      </c>
      <c r="H168" s="103">
        <v>3</v>
      </c>
      <c r="Q168" s="37"/>
    </row>
    <row r="169" spans="1:17">
      <c r="A169" s="37">
        <v>168</v>
      </c>
      <c r="B169" s="18" t="s">
        <v>238</v>
      </c>
      <c r="C169" t="s">
        <v>3723</v>
      </c>
      <c r="D169" t="s">
        <v>3978</v>
      </c>
      <c r="E169" t="s">
        <v>1356</v>
      </c>
      <c r="F169" s="117">
        <f t="shared" si="2"/>
        <v>21</v>
      </c>
      <c r="G169" t="s">
        <v>1192</v>
      </c>
      <c r="H169" s="103">
        <v>3</v>
      </c>
      <c r="Q169" s="37"/>
    </row>
    <row r="170" spans="1:17">
      <c r="A170" s="37">
        <v>169</v>
      </c>
      <c r="B170" s="18" t="s">
        <v>239</v>
      </c>
      <c r="C170" t="s">
        <v>3722</v>
      </c>
      <c r="D170" t="s">
        <v>3979</v>
      </c>
      <c r="E170" t="s">
        <v>1356</v>
      </c>
      <c r="F170" s="117">
        <f t="shared" si="2"/>
        <v>21</v>
      </c>
      <c r="G170" t="s">
        <v>1192</v>
      </c>
      <c r="H170" s="103">
        <v>3</v>
      </c>
      <c r="Q170" s="37"/>
    </row>
    <row r="171" spans="1:17">
      <c r="A171" s="37">
        <v>170</v>
      </c>
      <c r="B171" s="18" t="s">
        <v>240</v>
      </c>
      <c r="C171" t="s">
        <v>3721</v>
      </c>
      <c r="D171" t="s">
        <v>3980</v>
      </c>
      <c r="E171" t="s">
        <v>1356</v>
      </c>
      <c r="F171" s="117">
        <f t="shared" si="2"/>
        <v>21</v>
      </c>
      <c r="G171" t="s">
        <v>1192</v>
      </c>
      <c r="H171" s="103">
        <v>3</v>
      </c>
      <c r="Q171" s="37"/>
    </row>
    <row r="172" spans="1:17">
      <c r="A172" s="37">
        <v>171</v>
      </c>
      <c r="B172" s="18" t="s">
        <v>241</v>
      </c>
      <c r="C172" t="s">
        <v>3720</v>
      </c>
      <c r="D172" t="s">
        <v>3981</v>
      </c>
      <c r="E172" t="s">
        <v>1356</v>
      </c>
      <c r="F172" s="117">
        <f t="shared" si="2"/>
        <v>21</v>
      </c>
      <c r="G172" t="s">
        <v>1192</v>
      </c>
      <c r="H172" s="103">
        <v>2</v>
      </c>
      <c r="Q172" s="37"/>
    </row>
    <row r="173" spans="1:17">
      <c r="A173" s="37">
        <v>172</v>
      </c>
      <c r="B173" s="18" t="s">
        <v>242</v>
      </c>
      <c r="C173" t="s">
        <v>3719</v>
      </c>
      <c r="D173" t="s">
        <v>3982</v>
      </c>
      <c r="E173" t="s">
        <v>1356</v>
      </c>
      <c r="F173" s="117">
        <f t="shared" si="2"/>
        <v>21</v>
      </c>
      <c r="G173" t="s">
        <v>1192</v>
      </c>
      <c r="H173" s="103">
        <v>2</v>
      </c>
      <c r="Q173" s="37"/>
    </row>
    <row r="174" spans="1:17">
      <c r="A174" s="37">
        <v>173</v>
      </c>
      <c r="B174" s="18" t="s">
        <v>243</v>
      </c>
      <c r="C174" t="s">
        <v>3718</v>
      </c>
      <c r="D174" t="s">
        <v>3983</v>
      </c>
      <c r="E174" t="s">
        <v>1356</v>
      </c>
      <c r="F174" s="117">
        <f t="shared" si="2"/>
        <v>21</v>
      </c>
      <c r="G174" t="s">
        <v>1192</v>
      </c>
      <c r="H174" s="103">
        <v>2</v>
      </c>
      <c r="Q174" s="37"/>
    </row>
    <row r="175" spans="1:17">
      <c r="A175" s="37">
        <v>174</v>
      </c>
      <c r="B175" s="18" t="s">
        <v>244</v>
      </c>
      <c r="C175" t="s">
        <v>3717</v>
      </c>
      <c r="D175" t="s">
        <v>3984</v>
      </c>
      <c r="E175" t="s">
        <v>1356</v>
      </c>
      <c r="F175" s="117">
        <f t="shared" si="2"/>
        <v>21</v>
      </c>
      <c r="G175" t="s">
        <v>1192</v>
      </c>
      <c r="H175" s="103">
        <v>2</v>
      </c>
      <c r="Q175" s="37"/>
    </row>
    <row r="176" spans="1:17">
      <c r="A176" s="37">
        <v>175</v>
      </c>
      <c r="B176" s="18" t="s">
        <v>245</v>
      </c>
      <c r="C176" t="s">
        <v>3716</v>
      </c>
      <c r="D176" t="s">
        <v>3985</v>
      </c>
      <c r="E176" t="s">
        <v>1356</v>
      </c>
      <c r="F176" s="117">
        <f t="shared" si="2"/>
        <v>21</v>
      </c>
      <c r="G176" t="s">
        <v>1192</v>
      </c>
      <c r="H176" s="103">
        <v>2</v>
      </c>
      <c r="Q176" s="37"/>
    </row>
    <row r="177" spans="1:17">
      <c r="A177" s="37">
        <v>176</v>
      </c>
      <c r="B177" s="18" t="s">
        <v>246</v>
      </c>
      <c r="C177" t="s">
        <v>3715</v>
      </c>
      <c r="D177" t="s">
        <v>3986</v>
      </c>
      <c r="E177" t="s">
        <v>1356</v>
      </c>
      <c r="F177" s="117">
        <f t="shared" si="2"/>
        <v>21</v>
      </c>
      <c r="G177" t="s">
        <v>1192</v>
      </c>
      <c r="H177" s="103">
        <v>2</v>
      </c>
      <c r="Q177" s="37"/>
    </row>
    <row r="178" spans="1:17">
      <c r="A178" s="37">
        <v>177</v>
      </c>
      <c r="B178" s="18" t="s">
        <v>247</v>
      </c>
      <c r="C178" t="s">
        <v>3714</v>
      </c>
      <c r="D178" t="s">
        <v>3987</v>
      </c>
      <c r="E178" t="s">
        <v>1356</v>
      </c>
      <c r="F178" s="117">
        <f t="shared" si="2"/>
        <v>21</v>
      </c>
      <c r="G178" t="s">
        <v>1192</v>
      </c>
      <c r="H178" s="103">
        <v>2</v>
      </c>
      <c r="Q178" s="37"/>
    </row>
    <row r="179" spans="1:17">
      <c r="A179" s="37">
        <v>178</v>
      </c>
      <c r="B179" s="18" t="s">
        <v>248</v>
      </c>
      <c r="C179" t="s">
        <v>3713</v>
      </c>
      <c r="D179" t="s">
        <v>3988</v>
      </c>
      <c r="E179" t="s">
        <v>119</v>
      </c>
      <c r="F179" s="117">
        <f t="shared" si="2"/>
        <v>42</v>
      </c>
      <c r="G179" t="s">
        <v>1192</v>
      </c>
      <c r="H179" s="103">
        <v>2</v>
      </c>
      <c r="Q179" s="37"/>
    </row>
    <row r="180" spans="1:17">
      <c r="A180" s="37">
        <v>179</v>
      </c>
      <c r="B180" s="18" t="s">
        <v>249</v>
      </c>
      <c r="C180" t="s">
        <v>3712</v>
      </c>
      <c r="D180" t="s">
        <v>3989</v>
      </c>
      <c r="E180" t="s">
        <v>1356</v>
      </c>
      <c r="F180" s="117">
        <f t="shared" si="2"/>
        <v>21</v>
      </c>
      <c r="G180" t="s">
        <v>1192</v>
      </c>
      <c r="H180" s="103">
        <v>2</v>
      </c>
      <c r="Q180" s="37"/>
    </row>
    <row r="181" spans="1:17">
      <c r="A181" s="37">
        <v>180</v>
      </c>
      <c r="B181" s="18" t="s">
        <v>250</v>
      </c>
      <c r="C181" t="s">
        <v>3711</v>
      </c>
      <c r="D181" t="s">
        <v>3990</v>
      </c>
      <c r="E181" t="s">
        <v>1172</v>
      </c>
      <c r="F181" s="117">
        <f t="shared" si="2"/>
        <v>24</v>
      </c>
      <c r="G181" t="s">
        <v>1197</v>
      </c>
      <c r="H181" s="103">
        <v>5</v>
      </c>
      <c r="Q181" s="37"/>
    </row>
    <row r="182" spans="1:17">
      <c r="A182" s="37">
        <v>181</v>
      </c>
      <c r="B182" s="18" t="s">
        <v>251</v>
      </c>
      <c r="C182" t="s">
        <v>3710</v>
      </c>
      <c r="D182" t="s">
        <v>3991</v>
      </c>
      <c r="E182" t="s">
        <v>1172</v>
      </c>
      <c r="F182" s="117">
        <f t="shared" si="2"/>
        <v>24</v>
      </c>
      <c r="G182" t="s">
        <v>1197</v>
      </c>
      <c r="H182" s="103">
        <v>5</v>
      </c>
      <c r="Q182" s="37"/>
    </row>
    <row r="183" spans="1:17">
      <c r="A183" s="37">
        <v>182</v>
      </c>
      <c r="B183" s="18" t="s">
        <v>252</v>
      </c>
      <c r="C183" t="s">
        <v>3709</v>
      </c>
      <c r="D183" t="s">
        <v>3992</v>
      </c>
      <c r="E183" t="s">
        <v>1172</v>
      </c>
      <c r="F183" s="117">
        <f t="shared" si="2"/>
        <v>24</v>
      </c>
      <c r="G183" t="s">
        <v>1197</v>
      </c>
      <c r="H183" s="103">
        <v>4</v>
      </c>
      <c r="Q183" s="37"/>
    </row>
    <row r="184" spans="1:17">
      <c r="A184" s="37">
        <v>183</v>
      </c>
      <c r="B184" s="18" t="s">
        <v>253</v>
      </c>
      <c r="C184" t="s">
        <v>3708</v>
      </c>
      <c r="D184" t="s">
        <v>3993</v>
      </c>
      <c r="E184" t="s">
        <v>1172</v>
      </c>
      <c r="F184" s="117">
        <f t="shared" si="2"/>
        <v>24</v>
      </c>
      <c r="G184" t="s">
        <v>1197</v>
      </c>
      <c r="H184" s="103">
        <v>4</v>
      </c>
      <c r="Q184" s="37"/>
    </row>
    <row r="185" spans="1:17">
      <c r="A185" s="37">
        <v>184</v>
      </c>
      <c r="B185" s="18" t="s">
        <v>254</v>
      </c>
      <c r="C185" t="s">
        <v>3707</v>
      </c>
      <c r="D185" t="s">
        <v>3994</v>
      </c>
      <c r="E185" t="s">
        <v>1172</v>
      </c>
      <c r="F185" s="117">
        <f t="shared" si="2"/>
        <v>24</v>
      </c>
      <c r="G185" t="s">
        <v>1197</v>
      </c>
      <c r="H185" s="103">
        <v>4</v>
      </c>
      <c r="Q185" s="37"/>
    </row>
    <row r="186" spans="1:17">
      <c r="A186" s="37">
        <v>185</v>
      </c>
      <c r="B186" s="18" t="s">
        <v>255</v>
      </c>
      <c r="C186" t="s">
        <v>3706</v>
      </c>
      <c r="D186" t="s">
        <v>3995</v>
      </c>
      <c r="E186" t="s">
        <v>1172</v>
      </c>
      <c r="F186" s="117">
        <f t="shared" si="2"/>
        <v>24</v>
      </c>
      <c r="G186" t="s">
        <v>1197</v>
      </c>
      <c r="H186" s="103">
        <v>5</v>
      </c>
      <c r="Q186" s="37"/>
    </row>
    <row r="187" spans="1:17">
      <c r="A187" s="37">
        <v>186</v>
      </c>
      <c r="B187" s="18" t="s">
        <v>256</v>
      </c>
      <c r="C187" t="s">
        <v>3705</v>
      </c>
      <c r="D187" t="s">
        <v>3996</v>
      </c>
      <c r="E187" t="s">
        <v>1172</v>
      </c>
      <c r="F187" s="117">
        <f t="shared" si="2"/>
        <v>24</v>
      </c>
      <c r="G187" t="s">
        <v>1197</v>
      </c>
      <c r="H187" s="103">
        <v>5</v>
      </c>
      <c r="Q187" s="37"/>
    </row>
    <row r="188" spans="1:17">
      <c r="A188" s="37">
        <v>187</v>
      </c>
      <c r="B188" s="18" t="s">
        <v>257</v>
      </c>
      <c r="C188" t="s">
        <v>3704</v>
      </c>
      <c r="D188" t="s">
        <v>3997</v>
      </c>
      <c r="E188" t="s">
        <v>1172</v>
      </c>
      <c r="F188" s="117">
        <f t="shared" si="2"/>
        <v>24</v>
      </c>
      <c r="G188" t="s">
        <v>1197</v>
      </c>
      <c r="H188" s="103">
        <v>4</v>
      </c>
      <c r="Q188" s="37"/>
    </row>
    <row r="189" spans="1:17">
      <c r="A189" s="37">
        <v>188</v>
      </c>
      <c r="B189" s="18" t="s">
        <v>258</v>
      </c>
      <c r="C189" t="s">
        <v>3703</v>
      </c>
      <c r="D189" t="s">
        <v>3998</v>
      </c>
      <c r="E189" t="s">
        <v>1172</v>
      </c>
      <c r="F189" s="117">
        <f t="shared" si="2"/>
        <v>24</v>
      </c>
      <c r="G189" t="s">
        <v>1197</v>
      </c>
      <c r="H189" s="103">
        <v>4</v>
      </c>
      <c r="Q189" s="37"/>
    </row>
    <row r="190" spans="1:17">
      <c r="A190" s="37">
        <v>189</v>
      </c>
      <c r="B190" s="18" t="s">
        <v>259</v>
      </c>
      <c r="C190" t="s">
        <v>3702</v>
      </c>
      <c r="D190" t="s">
        <v>3999</v>
      </c>
      <c r="E190" t="s">
        <v>1172</v>
      </c>
      <c r="F190" s="117">
        <f t="shared" si="2"/>
        <v>24</v>
      </c>
      <c r="G190" t="s">
        <v>1197</v>
      </c>
      <c r="H190" s="103">
        <v>4</v>
      </c>
      <c r="Q190" s="37"/>
    </row>
    <row r="191" spans="1:17">
      <c r="A191" s="37">
        <v>190</v>
      </c>
      <c r="B191" s="18" t="s">
        <v>260</v>
      </c>
      <c r="C191" t="s">
        <v>3701</v>
      </c>
      <c r="D191" t="s">
        <v>4000</v>
      </c>
      <c r="E191" t="s">
        <v>1172</v>
      </c>
      <c r="F191" s="117">
        <f t="shared" si="2"/>
        <v>24</v>
      </c>
      <c r="G191" t="s">
        <v>1198</v>
      </c>
      <c r="H191" s="103">
        <v>2</v>
      </c>
      <c r="Q191" s="37"/>
    </row>
    <row r="192" spans="1:17">
      <c r="A192" s="37">
        <v>191</v>
      </c>
      <c r="B192" s="18" t="s">
        <v>261</v>
      </c>
      <c r="C192" t="s">
        <v>3700</v>
      </c>
      <c r="D192" t="s">
        <v>4001</v>
      </c>
      <c r="E192" t="s">
        <v>1172</v>
      </c>
      <c r="F192" s="117">
        <f t="shared" si="2"/>
        <v>24</v>
      </c>
      <c r="G192" t="s">
        <v>1198</v>
      </c>
      <c r="H192" s="103">
        <v>2</v>
      </c>
      <c r="Q192" s="37"/>
    </row>
    <row r="193" spans="1:17">
      <c r="A193" s="37">
        <v>192</v>
      </c>
      <c r="B193" s="18" t="s">
        <v>262</v>
      </c>
      <c r="C193" t="s">
        <v>3699</v>
      </c>
      <c r="D193" t="s">
        <v>4002</v>
      </c>
      <c r="E193" t="s">
        <v>1172</v>
      </c>
      <c r="F193" s="117">
        <f t="shared" si="2"/>
        <v>24</v>
      </c>
      <c r="G193" t="s">
        <v>1198</v>
      </c>
      <c r="H193" s="103">
        <v>2</v>
      </c>
      <c r="Q193" s="37"/>
    </row>
    <row r="194" spans="1:17">
      <c r="A194" s="37">
        <v>193</v>
      </c>
      <c r="B194" s="18" t="s">
        <v>263</v>
      </c>
      <c r="C194" t="s">
        <v>3698</v>
      </c>
      <c r="D194" t="s">
        <v>4003</v>
      </c>
      <c r="E194" t="s">
        <v>1172</v>
      </c>
      <c r="F194" s="117">
        <f t="shared" si="2"/>
        <v>24</v>
      </c>
      <c r="G194" t="s">
        <v>1198</v>
      </c>
      <c r="H194" s="103">
        <v>2</v>
      </c>
      <c r="Q194" s="37"/>
    </row>
    <row r="195" spans="1:17">
      <c r="A195" s="37">
        <v>194</v>
      </c>
      <c r="B195" s="18" t="s">
        <v>264</v>
      </c>
      <c r="C195" t="s">
        <v>3697</v>
      </c>
      <c r="D195" t="s">
        <v>4004</v>
      </c>
      <c r="E195" t="s">
        <v>1172</v>
      </c>
      <c r="F195" s="117">
        <f t="shared" ref="F195:F258" si="3">VLOOKUP(E195,$N$1:$O$48,2,FALSE)</f>
        <v>24</v>
      </c>
      <c r="G195" t="s">
        <v>1198</v>
      </c>
      <c r="H195" s="103">
        <v>2</v>
      </c>
      <c r="Q195" s="37"/>
    </row>
    <row r="196" spans="1:17">
      <c r="A196" s="37">
        <v>195</v>
      </c>
      <c r="B196" s="18" t="s">
        <v>265</v>
      </c>
      <c r="C196" t="s">
        <v>3696</v>
      </c>
      <c r="D196" t="s">
        <v>4005</v>
      </c>
      <c r="E196" t="s">
        <v>1172</v>
      </c>
      <c r="F196" s="117">
        <f t="shared" si="3"/>
        <v>24</v>
      </c>
      <c r="G196" t="s">
        <v>1198</v>
      </c>
      <c r="H196" s="103">
        <v>2</v>
      </c>
      <c r="Q196" s="37"/>
    </row>
    <row r="197" spans="1:17">
      <c r="A197" s="37">
        <v>196</v>
      </c>
      <c r="B197" s="18" t="s">
        <v>266</v>
      </c>
      <c r="C197" t="s">
        <v>3695</v>
      </c>
      <c r="D197" t="s">
        <v>4006</v>
      </c>
      <c r="E197" t="s">
        <v>1172</v>
      </c>
      <c r="F197" s="117">
        <f t="shared" si="3"/>
        <v>24</v>
      </c>
      <c r="G197" t="s">
        <v>1198</v>
      </c>
      <c r="H197" s="103">
        <v>2</v>
      </c>
      <c r="Q197" s="37"/>
    </row>
    <row r="198" spans="1:17">
      <c r="A198" s="37">
        <v>197</v>
      </c>
      <c r="B198" s="18" t="s">
        <v>268</v>
      </c>
      <c r="C198" t="s">
        <v>3694</v>
      </c>
      <c r="D198" t="s">
        <v>4007</v>
      </c>
      <c r="E198" t="s">
        <v>1172</v>
      </c>
      <c r="F198" s="117">
        <f t="shared" si="3"/>
        <v>24</v>
      </c>
      <c r="G198" t="s">
        <v>1198</v>
      </c>
      <c r="H198" s="103">
        <v>2</v>
      </c>
      <c r="Q198" s="37"/>
    </row>
    <row r="199" spans="1:17">
      <c r="A199" s="37">
        <v>198</v>
      </c>
      <c r="B199" s="18" t="s">
        <v>269</v>
      </c>
      <c r="C199" t="s">
        <v>3693</v>
      </c>
      <c r="D199" t="s">
        <v>4008</v>
      </c>
      <c r="E199" t="s">
        <v>1172</v>
      </c>
      <c r="F199" s="117">
        <f t="shared" si="3"/>
        <v>24</v>
      </c>
      <c r="G199" t="s">
        <v>1198</v>
      </c>
      <c r="H199" s="103">
        <v>2</v>
      </c>
      <c r="Q199" s="37"/>
    </row>
    <row r="200" spans="1:17">
      <c r="A200" s="37">
        <v>199</v>
      </c>
      <c r="B200" s="18" t="s">
        <v>270</v>
      </c>
      <c r="C200" t="s">
        <v>3692</v>
      </c>
      <c r="D200" t="s">
        <v>4009</v>
      </c>
      <c r="E200" t="s">
        <v>1172</v>
      </c>
      <c r="F200" s="117">
        <f t="shared" si="3"/>
        <v>24</v>
      </c>
      <c r="G200" t="s">
        <v>1198</v>
      </c>
      <c r="H200" s="103">
        <v>2</v>
      </c>
      <c r="Q200" s="37"/>
    </row>
    <row r="201" spans="1:17">
      <c r="A201" s="37">
        <v>200</v>
      </c>
      <c r="B201" s="18" t="s">
        <v>271</v>
      </c>
      <c r="C201" t="s">
        <v>3691</v>
      </c>
      <c r="D201" t="s">
        <v>4010</v>
      </c>
      <c r="E201" t="s">
        <v>1172</v>
      </c>
      <c r="F201" s="117">
        <f t="shared" si="3"/>
        <v>24</v>
      </c>
      <c r="G201" t="s">
        <v>1198</v>
      </c>
      <c r="H201" s="103">
        <v>3</v>
      </c>
      <c r="Q201" s="37"/>
    </row>
    <row r="202" spans="1:17">
      <c r="A202" s="37">
        <v>201</v>
      </c>
      <c r="B202" s="18" t="s">
        <v>272</v>
      </c>
      <c r="C202" t="s">
        <v>3690</v>
      </c>
      <c r="D202" t="s">
        <v>4011</v>
      </c>
      <c r="E202" t="s">
        <v>1172</v>
      </c>
      <c r="F202" s="117">
        <f t="shared" si="3"/>
        <v>24</v>
      </c>
      <c r="G202" t="s">
        <v>1198</v>
      </c>
      <c r="H202" s="103">
        <v>3</v>
      </c>
      <c r="Q202" s="37"/>
    </row>
    <row r="203" spans="1:17">
      <c r="A203" s="37">
        <v>202</v>
      </c>
      <c r="B203" s="18" t="s">
        <v>274</v>
      </c>
      <c r="C203" t="s">
        <v>3689</v>
      </c>
      <c r="D203" t="s">
        <v>4012</v>
      </c>
      <c r="E203" t="s">
        <v>1172</v>
      </c>
      <c r="F203" s="117">
        <f t="shared" si="3"/>
        <v>24</v>
      </c>
      <c r="G203" t="s">
        <v>1198</v>
      </c>
      <c r="H203" s="103">
        <v>3</v>
      </c>
      <c r="Q203" s="37"/>
    </row>
    <row r="204" spans="1:17">
      <c r="A204" s="37">
        <v>203</v>
      </c>
      <c r="B204" s="18" t="s">
        <v>275</v>
      </c>
      <c r="C204" t="s">
        <v>3688</v>
      </c>
      <c r="D204" t="s">
        <v>4013</v>
      </c>
      <c r="E204" t="s">
        <v>1172</v>
      </c>
      <c r="F204" s="117">
        <f t="shared" si="3"/>
        <v>24</v>
      </c>
      <c r="G204" t="s">
        <v>1198</v>
      </c>
      <c r="H204" s="103">
        <v>3</v>
      </c>
      <c r="Q204" s="37"/>
    </row>
    <row r="205" spans="1:17">
      <c r="A205" s="37">
        <v>204</v>
      </c>
      <c r="B205" s="18" t="s">
        <v>276</v>
      </c>
      <c r="C205" t="s">
        <v>1755</v>
      </c>
      <c r="D205" t="s">
        <v>1756</v>
      </c>
      <c r="E205" t="s">
        <v>1172</v>
      </c>
      <c r="F205" s="117">
        <f t="shared" si="3"/>
        <v>24</v>
      </c>
      <c r="G205" t="s">
        <v>1198</v>
      </c>
      <c r="H205" s="103">
        <v>4</v>
      </c>
      <c r="Q205" s="37"/>
    </row>
    <row r="206" spans="1:17">
      <c r="A206" s="37">
        <v>205</v>
      </c>
      <c r="B206" s="18" t="s">
        <v>277</v>
      </c>
      <c r="C206" t="s">
        <v>1753</v>
      </c>
      <c r="D206" t="s">
        <v>1754</v>
      </c>
      <c r="E206" t="s">
        <v>1172</v>
      </c>
      <c r="F206" s="117">
        <f t="shared" si="3"/>
        <v>24</v>
      </c>
      <c r="G206" t="s">
        <v>1198</v>
      </c>
      <c r="H206" s="103">
        <v>4</v>
      </c>
      <c r="Q206" s="37"/>
    </row>
    <row r="207" spans="1:17">
      <c r="A207" s="37">
        <v>206</v>
      </c>
      <c r="B207" s="18" t="s">
        <v>278</v>
      </c>
      <c r="C207" t="s">
        <v>3687</v>
      </c>
      <c r="D207" t="s">
        <v>4014</v>
      </c>
      <c r="E207" t="s">
        <v>1172</v>
      </c>
      <c r="F207" s="117">
        <f t="shared" si="3"/>
        <v>24</v>
      </c>
      <c r="G207" t="s">
        <v>1198</v>
      </c>
      <c r="H207" s="103">
        <v>3</v>
      </c>
      <c r="Q207" s="37"/>
    </row>
    <row r="208" spans="1:17">
      <c r="A208" s="37">
        <v>207</v>
      </c>
      <c r="B208" s="18" t="s">
        <v>279</v>
      </c>
      <c r="C208" t="s">
        <v>3686</v>
      </c>
      <c r="D208" t="s">
        <v>4015</v>
      </c>
      <c r="E208" t="s">
        <v>1172</v>
      </c>
      <c r="F208" s="117">
        <f t="shared" si="3"/>
        <v>24</v>
      </c>
      <c r="G208" t="s">
        <v>1198</v>
      </c>
      <c r="H208" s="103">
        <v>3</v>
      </c>
      <c r="Q208" s="37"/>
    </row>
    <row r="209" spans="1:17">
      <c r="A209" s="37">
        <v>208</v>
      </c>
      <c r="B209" s="18" t="s">
        <v>280</v>
      </c>
      <c r="C209" t="s">
        <v>3685</v>
      </c>
      <c r="D209" t="s">
        <v>4016</v>
      </c>
      <c r="E209" t="s">
        <v>1172</v>
      </c>
      <c r="F209" s="117">
        <f t="shared" si="3"/>
        <v>24</v>
      </c>
      <c r="G209" t="s">
        <v>1198</v>
      </c>
      <c r="H209" s="103">
        <v>3</v>
      </c>
      <c r="Q209" s="37"/>
    </row>
    <row r="210" spans="1:17">
      <c r="A210" s="37">
        <v>209</v>
      </c>
      <c r="B210" s="18" t="s">
        <v>281</v>
      </c>
      <c r="C210" t="s">
        <v>3684</v>
      </c>
      <c r="D210" t="s">
        <v>4017</v>
      </c>
      <c r="E210" t="s">
        <v>1172</v>
      </c>
      <c r="F210" s="117">
        <f t="shared" si="3"/>
        <v>24</v>
      </c>
      <c r="G210" t="s">
        <v>1198</v>
      </c>
      <c r="H210" s="103">
        <v>3</v>
      </c>
      <c r="Q210" s="37"/>
    </row>
    <row r="211" spans="1:17">
      <c r="A211" s="37">
        <v>210</v>
      </c>
      <c r="B211" s="18" t="s">
        <v>282</v>
      </c>
      <c r="C211" t="s">
        <v>3683</v>
      </c>
      <c r="D211" t="s">
        <v>4018</v>
      </c>
      <c r="E211" t="s">
        <v>1172</v>
      </c>
      <c r="F211" s="117">
        <f t="shared" si="3"/>
        <v>24</v>
      </c>
      <c r="G211" t="s">
        <v>1198</v>
      </c>
      <c r="H211" s="103">
        <v>3</v>
      </c>
      <c r="Q211" s="37"/>
    </row>
    <row r="212" spans="1:17">
      <c r="A212" s="37">
        <v>211</v>
      </c>
      <c r="B212" s="18" t="s">
        <v>283</v>
      </c>
      <c r="C212" t="s">
        <v>1747</v>
      </c>
      <c r="D212" t="s">
        <v>1748</v>
      </c>
      <c r="E212" t="s">
        <v>1172</v>
      </c>
      <c r="F212" s="117">
        <f t="shared" si="3"/>
        <v>24</v>
      </c>
      <c r="G212" t="s">
        <v>1198</v>
      </c>
      <c r="H212" s="103">
        <v>4</v>
      </c>
      <c r="Q212" s="37"/>
    </row>
    <row r="213" spans="1:17">
      <c r="A213" s="37">
        <v>212</v>
      </c>
      <c r="B213" s="18" t="s">
        <v>284</v>
      </c>
      <c r="C213" t="s">
        <v>1757</v>
      </c>
      <c r="D213" t="s">
        <v>1758</v>
      </c>
      <c r="E213" t="s">
        <v>1172</v>
      </c>
      <c r="F213" s="117">
        <f t="shared" si="3"/>
        <v>24</v>
      </c>
      <c r="G213" t="s">
        <v>1198</v>
      </c>
      <c r="H213" s="103">
        <v>4</v>
      </c>
      <c r="Q213" s="37"/>
    </row>
    <row r="214" spans="1:17">
      <c r="A214" s="37">
        <v>213</v>
      </c>
      <c r="B214" s="18" t="s">
        <v>285</v>
      </c>
      <c r="C214" t="s">
        <v>1749</v>
      </c>
      <c r="D214" t="s">
        <v>1750</v>
      </c>
      <c r="E214" t="s">
        <v>1172</v>
      </c>
      <c r="F214" s="117">
        <f t="shared" si="3"/>
        <v>24</v>
      </c>
      <c r="G214" t="s">
        <v>1198</v>
      </c>
      <c r="H214" s="103">
        <v>4</v>
      </c>
      <c r="Q214" s="37"/>
    </row>
    <row r="215" spans="1:17">
      <c r="A215" s="37">
        <v>214</v>
      </c>
      <c r="B215" s="18" t="s">
        <v>286</v>
      </c>
      <c r="C215" t="s">
        <v>3682</v>
      </c>
      <c r="D215" t="s">
        <v>4019</v>
      </c>
      <c r="E215" t="s">
        <v>1172</v>
      </c>
      <c r="F215" s="117">
        <f t="shared" si="3"/>
        <v>24</v>
      </c>
      <c r="G215" t="s">
        <v>1198</v>
      </c>
      <c r="H215" s="103">
        <v>4</v>
      </c>
      <c r="Q215" s="37"/>
    </row>
    <row r="216" spans="1:17">
      <c r="A216" s="37">
        <v>215</v>
      </c>
      <c r="B216" s="18" t="s">
        <v>287</v>
      </c>
      <c r="C216" t="s">
        <v>1892</v>
      </c>
      <c r="D216" t="s">
        <v>1893</v>
      </c>
      <c r="E216" t="s">
        <v>1172</v>
      </c>
      <c r="F216" s="117">
        <f t="shared" si="3"/>
        <v>24</v>
      </c>
      <c r="G216" t="s">
        <v>1198</v>
      </c>
      <c r="H216" s="103">
        <v>4</v>
      </c>
      <c r="Q216" s="37"/>
    </row>
    <row r="217" spans="1:17">
      <c r="A217" s="37">
        <v>216</v>
      </c>
      <c r="B217" s="18" t="s">
        <v>288</v>
      </c>
      <c r="C217" t="s">
        <v>1759</v>
      </c>
      <c r="D217" t="s">
        <v>1760</v>
      </c>
      <c r="E217" t="s">
        <v>1172</v>
      </c>
      <c r="F217" s="117">
        <f t="shared" si="3"/>
        <v>24</v>
      </c>
      <c r="G217" t="s">
        <v>1198</v>
      </c>
      <c r="H217" s="103">
        <v>4</v>
      </c>
      <c r="Q217" s="37"/>
    </row>
    <row r="218" spans="1:17">
      <c r="A218" s="37">
        <v>217</v>
      </c>
      <c r="B218" s="18" t="s">
        <v>289</v>
      </c>
      <c r="C218" t="s">
        <v>1745</v>
      </c>
      <c r="D218" t="s">
        <v>1746</v>
      </c>
      <c r="E218" t="s">
        <v>1172</v>
      </c>
      <c r="F218" s="117">
        <f t="shared" si="3"/>
        <v>24</v>
      </c>
      <c r="G218" t="s">
        <v>1198</v>
      </c>
      <c r="H218" s="103">
        <v>4</v>
      </c>
      <c r="Q218" s="37"/>
    </row>
    <row r="219" spans="1:17">
      <c r="A219" s="37">
        <v>218</v>
      </c>
      <c r="B219" s="18" t="s">
        <v>290</v>
      </c>
      <c r="C219" t="s">
        <v>1890</v>
      </c>
      <c r="D219" t="s">
        <v>1891</v>
      </c>
      <c r="E219" t="s">
        <v>1172</v>
      </c>
      <c r="F219" s="117">
        <f t="shared" si="3"/>
        <v>24</v>
      </c>
      <c r="G219" t="s">
        <v>1198</v>
      </c>
      <c r="H219" s="103">
        <v>4</v>
      </c>
      <c r="Q219" s="37"/>
    </row>
    <row r="220" spans="1:17">
      <c r="A220" s="37">
        <v>219</v>
      </c>
      <c r="B220" s="18" t="s">
        <v>291</v>
      </c>
      <c r="C220" t="s">
        <v>1590</v>
      </c>
      <c r="D220" t="s">
        <v>1591</v>
      </c>
      <c r="E220" t="s">
        <v>1172</v>
      </c>
      <c r="F220" s="117">
        <f t="shared" si="3"/>
        <v>24</v>
      </c>
      <c r="G220" t="s">
        <v>1198</v>
      </c>
      <c r="H220" s="103" t="s">
        <v>273</v>
      </c>
      <c r="Q220" s="37"/>
    </row>
    <row r="221" spans="1:17">
      <c r="A221" s="37">
        <v>220</v>
      </c>
      <c r="B221" s="18" t="s">
        <v>292</v>
      </c>
      <c r="C221" t="s">
        <v>1592</v>
      </c>
      <c r="D221" t="s">
        <v>1593</v>
      </c>
      <c r="E221" t="s">
        <v>1172</v>
      </c>
      <c r="F221" s="117">
        <f t="shared" si="3"/>
        <v>24</v>
      </c>
      <c r="G221" t="s">
        <v>1198</v>
      </c>
      <c r="H221" s="103" t="s">
        <v>273</v>
      </c>
      <c r="Q221" s="37"/>
    </row>
    <row r="222" spans="1:17">
      <c r="A222" s="37">
        <v>221</v>
      </c>
      <c r="B222" s="18" t="s">
        <v>293</v>
      </c>
      <c r="C222" t="s">
        <v>1586</v>
      </c>
      <c r="D222" t="s">
        <v>1587</v>
      </c>
      <c r="E222" t="s">
        <v>1172</v>
      </c>
      <c r="F222" s="117">
        <f t="shared" si="3"/>
        <v>24</v>
      </c>
      <c r="G222" t="s">
        <v>1198</v>
      </c>
      <c r="H222" s="103" t="s">
        <v>267</v>
      </c>
      <c r="Q222" s="37"/>
    </row>
    <row r="223" spans="1:17">
      <c r="A223" s="37">
        <v>222</v>
      </c>
      <c r="B223" s="18" t="s">
        <v>294</v>
      </c>
      <c r="C223" t="s">
        <v>1751</v>
      </c>
      <c r="D223" t="s">
        <v>1752</v>
      </c>
      <c r="E223" t="s">
        <v>1172</v>
      </c>
      <c r="F223" s="117">
        <f t="shared" si="3"/>
        <v>24</v>
      </c>
      <c r="G223" t="s">
        <v>1198</v>
      </c>
      <c r="H223" s="103">
        <v>4</v>
      </c>
      <c r="Q223" s="37"/>
    </row>
    <row r="224" spans="1:17">
      <c r="A224" s="37">
        <v>223</v>
      </c>
      <c r="B224" s="18" t="s">
        <v>295</v>
      </c>
      <c r="C224" t="s">
        <v>1761</v>
      </c>
      <c r="D224" t="s">
        <v>1762</v>
      </c>
      <c r="E224" t="s">
        <v>402</v>
      </c>
      <c r="F224" s="117">
        <f t="shared" si="3"/>
        <v>23</v>
      </c>
      <c r="G224" t="s">
        <v>1198</v>
      </c>
      <c r="H224" s="103">
        <v>4</v>
      </c>
      <c r="Q224" s="37"/>
    </row>
    <row r="225" spans="1:17">
      <c r="A225" s="37">
        <v>224</v>
      </c>
      <c r="B225" s="18" t="s">
        <v>296</v>
      </c>
      <c r="C225" t="s">
        <v>3681</v>
      </c>
      <c r="D225" t="s">
        <v>4020</v>
      </c>
      <c r="E225" t="s">
        <v>1172</v>
      </c>
      <c r="F225" s="117">
        <f t="shared" si="3"/>
        <v>24</v>
      </c>
      <c r="G225" t="s">
        <v>1198</v>
      </c>
      <c r="H225" s="103">
        <v>3</v>
      </c>
      <c r="Q225" s="37"/>
    </row>
    <row r="226" spans="1:17">
      <c r="A226" s="37">
        <v>225</v>
      </c>
      <c r="B226" s="18" t="s">
        <v>297</v>
      </c>
      <c r="C226" t="s">
        <v>3680</v>
      </c>
      <c r="D226" t="s">
        <v>4021</v>
      </c>
      <c r="E226" t="s">
        <v>1172</v>
      </c>
      <c r="F226" s="117">
        <f t="shared" si="3"/>
        <v>24</v>
      </c>
      <c r="G226" t="s">
        <v>1198</v>
      </c>
      <c r="H226" s="103">
        <v>3</v>
      </c>
      <c r="Q226" s="37"/>
    </row>
    <row r="227" spans="1:17">
      <c r="A227" s="37">
        <v>226</v>
      </c>
      <c r="B227" s="18" t="s">
        <v>298</v>
      </c>
      <c r="C227" t="s">
        <v>3679</v>
      </c>
      <c r="D227" t="s">
        <v>4022</v>
      </c>
      <c r="E227" t="s">
        <v>402</v>
      </c>
      <c r="F227" s="117">
        <f t="shared" si="3"/>
        <v>23</v>
      </c>
      <c r="G227" t="s">
        <v>1198</v>
      </c>
      <c r="H227" s="103">
        <v>3</v>
      </c>
      <c r="Q227" s="37"/>
    </row>
    <row r="228" spans="1:17">
      <c r="A228" s="37">
        <v>227</v>
      </c>
      <c r="B228" s="18" t="s">
        <v>299</v>
      </c>
      <c r="C228" t="s">
        <v>3678</v>
      </c>
      <c r="D228" t="s">
        <v>4023</v>
      </c>
      <c r="E228" t="s">
        <v>1172</v>
      </c>
      <c r="F228" s="117">
        <f t="shared" si="3"/>
        <v>24</v>
      </c>
      <c r="G228" t="s">
        <v>1198</v>
      </c>
      <c r="H228" s="103">
        <v>3</v>
      </c>
      <c r="Q228" s="37"/>
    </row>
    <row r="229" spans="1:17">
      <c r="A229" s="37">
        <v>228</v>
      </c>
      <c r="B229" s="18" t="s">
        <v>300</v>
      </c>
      <c r="C229" t="s">
        <v>3677</v>
      </c>
      <c r="D229" t="s">
        <v>4024</v>
      </c>
      <c r="E229" t="s">
        <v>165</v>
      </c>
      <c r="F229" s="117">
        <f t="shared" si="3"/>
        <v>29</v>
      </c>
      <c r="G229" t="s">
        <v>1198</v>
      </c>
      <c r="H229" s="103">
        <v>3</v>
      </c>
      <c r="Q229" s="37"/>
    </row>
    <row r="230" spans="1:17">
      <c r="A230" s="37">
        <v>229</v>
      </c>
      <c r="B230" s="18" t="s">
        <v>301</v>
      </c>
      <c r="C230" t="s">
        <v>3676</v>
      </c>
      <c r="D230" t="s">
        <v>4025</v>
      </c>
      <c r="E230" t="s">
        <v>402</v>
      </c>
      <c r="F230" s="117">
        <f t="shared" si="3"/>
        <v>23</v>
      </c>
      <c r="G230" t="s">
        <v>1198</v>
      </c>
      <c r="H230" s="103">
        <v>3</v>
      </c>
      <c r="Q230" s="37"/>
    </row>
    <row r="231" spans="1:17">
      <c r="A231" s="37">
        <v>230</v>
      </c>
      <c r="B231" s="18" t="s">
        <v>302</v>
      </c>
      <c r="C231" t="s">
        <v>3675</v>
      </c>
      <c r="D231" t="s">
        <v>4026</v>
      </c>
      <c r="E231" t="s">
        <v>163</v>
      </c>
      <c r="F231" s="117">
        <f t="shared" si="3"/>
        <v>25</v>
      </c>
      <c r="G231" t="s">
        <v>1198</v>
      </c>
      <c r="H231" s="103">
        <v>2</v>
      </c>
      <c r="Q231" s="37"/>
    </row>
    <row r="232" spans="1:17">
      <c r="A232" s="37">
        <v>231</v>
      </c>
      <c r="B232" s="18" t="s">
        <v>303</v>
      </c>
      <c r="C232" t="s">
        <v>3674</v>
      </c>
      <c r="D232" t="s">
        <v>4027</v>
      </c>
      <c r="E232" t="s">
        <v>1172</v>
      </c>
      <c r="F232" s="117">
        <f t="shared" si="3"/>
        <v>24</v>
      </c>
      <c r="G232" t="s">
        <v>1198</v>
      </c>
      <c r="H232" s="103">
        <v>2</v>
      </c>
      <c r="Q232" s="37"/>
    </row>
    <row r="233" spans="1:17">
      <c r="A233" s="37">
        <v>232</v>
      </c>
      <c r="B233" s="18" t="s">
        <v>304</v>
      </c>
      <c r="C233" t="s">
        <v>3673</v>
      </c>
      <c r="D233" t="s">
        <v>4028</v>
      </c>
      <c r="E233" t="s">
        <v>1172</v>
      </c>
      <c r="F233" s="117">
        <f t="shared" si="3"/>
        <v>24</v>
      </c>
      <c r="G233" t="s">
        <v>1198</v>
      </c>
      <c r="H233" s="103">
        <v>2</v>
      </c>
      <c r="Q233" s="37"/>
    </row>
    <row r="234" spans="1:17">
      <c r="A234" s="37">
        <v>233</v>
      </c>
      <c r="B234" s="18" t="s">
        <v>305</v>
      </c>
      <c r="C234" t="s">
        <v>3672</v>
      </c>
      <c r="D234" t="s">
        <v>4029</v>
      </c>
      <c r="E234" t="s">
        <v>1172</v>
      </c>
      <c r="F234" s="117">
        <f t="shared" si="3"/>
        <v>24</v>
      </c>
      <c r="G234" t="s">
        <v>1198</v>
      </c>
      <c r="H234" s="103">
        <v>2</v>
      </c>
      <c r="Q234" s="37"/>
    </row>
    <row r="235" spans="1:17">
      <c r="A235" s="37">
        <v>234</v>
      </c>
      <c r="B235" s="18" t="s">
        <v>306</v>
      </c>
      <c r="C235" t="s">
        <v>3671</v>
      </c>
      <c r="D235" t="s">
        <v>4030</v>
      </c>
      <c r="E235" t="s">
        <v>402</v>
      </c>
      <c r="F235" s="117">
        <f t="shared" si="3"/>
        <v>23</v>
      </c>
      <c r="G235" t="s">
        <v>1198</v>
      </c>
      <c r="H235" s="103">
        <v>2</v>
      </c>
      <c r="Q235" s="37"/>
    </row>
    <row r="236" spans="1:17">
      <c r="A236" s="37">
        <v>235</v>
      </c>
      <c r="B236" s="18" t="s">
        <v>307</v>
      </c>
      <c r="C236" t="s">
        <v>3670</v>
      </c>
      <c r="D236" t="s">
        <v>4031</v>
      </c>
      <c r="E236" t="s">
        <v>119</v>
      </c>
      <c r="F236" s="117">
        <f t="shared" si="3"/>
        <v>42</v>
      </c>
      <c r="G236" t="s">
        <v>1198</v>
      </c>
      <c r="H236" s="103">
        <v>2</v>
      </c>
      <c r="Q236" s="37"/>
    </row>
    <row r="237" spans="1:17">
      <c r="A237" s="37">
        <v>236</v>
      </c>
      <c r="B237" s="18" t="s">
        <v>308</v>
      </c>
      <c r="C237" t="s">
        <v>3669</v>
      </c>
      <c r="D237" t="s">
        <v>4032</v>
      </c>
      <c r="E237" t="s">
        <v>65</v>
      </c>
      <c r="F237" s="117">
        <f t="shared" si="3"/>
        <v>47</v>
      </c>
      <c r="G237" t="s">
        <v>1198</v>
      </c>
      <c r="H237" s="103">
        <v>2</v>
      </c>
      <c r="Q237" s="37"/>
    </row>
    <row r="238" spans="1:17">
      <c r="A238" s="37">
        <v>237</v>
      </c>
      <c r="B238" s="18" t="s">
        <v>309</v>
      </c>
      <c r="C238" t="s">
        <v>3668</v>
      </c>
      <c r="D238" t="s">
        <v>4033</v>
      </c>
      <c r="E238" t="s">
        <v>376</v>
      </c>
      <c r="F238" s="117">
        <f t="shared" si="3"/>
        <v>39</v>
      </c>
      <c r="G238" t="s">
        <v>1198</v>
      </c>
      <c r="H238" s="103">
        <v>2</v>
      </c>
      <c r="Q238" s="37"/>
    </row>
    <row r="239" spans="1:17">
      <c r="A239" s="37">
        <v>238</v>
      </c>
      <c r="B239" s="18" t="s">
        <v>310</v>
      </c>
      <c r="C239" t="s">
        <v>3667</v>
      </c>
      <c r="D239" t="s">
        <v>4034</v>
      </c>
      <c r="E239" t="s">
        <v>1172</v>
      </c>
      <c r="F239" s="117">
        <f t="shared" si="3"/>
        <v>24</v>
      </c>
      <c r="G239" t="s">
        <v>1220</v>
      </c>
      <c r="H239" s="103">
        <v>2</v>
      </c>
      <c r="Q239" s="37"/>
    </row>
    <row r="240" spans="1:17">
      <c r="A240" s="37">
        <v>239</v>
      </c>
      <c r="B240" s="18" t="s">
        <v>312</v>
      </c>
      <c r="C240" t="s">
        <v>3666</v>
      </c>
      <c r="D240" t="s">
        <v>4035</v>
      </c>
      <c r="E240" t="s">
        <v>1172</v>
      </c>
      <c r="F240" s="117">
        <f t="shared" si="3"/>
        <v>24</v>
      </c>
      <c r="G240" t="s">
        <v>1220</v>
      </c>
      <c r="H240" s="103">
        <v>2</v>
      </c>
      <c r="Q240" s="37"/>
    </row>
    <row r="241" spans="1:17">
      <c r="A241" s="37">
        <v>240</v>
      </c>
      <c r="B241" s="18" t="s">
        <v>313</v>
      </c>
      <c r="C241" t="s">
        <v>3665</v>
      </c>
      <c r="D241" t="s">
        <v>4036</v>
      </c>
      <c r="E241" t="s">
        <v>1172</v>
      </c>
      <c r="F241" s="117">
        <f t="shared" si="3"/>
        <v>24</v>
      </c>
      <c r="G241" t="s">
        <v>1220</v>
      </c>
      <c r="H241" s="103">
        <v>2</v>
      </c>
      <c r="Q241" s="37"/>
    </row>
    <row r="242" spans="1:17">
      <c r="A242" s="37">
        <v>241</v>
      </c>
      <c r="B242" s="18" t="s">
        <v>314</v>
      </c>
      <c r="C242" t="s">
        <v>3664</v>
      </c>
      <c r="D242" t="s">
        <v>4037</v>
      </c>
      <c r="E242" t="s">
        <v>1172</v>
      </c>
      <c r="F242" s="117">
        <f t="shared" si="3"/>
        <v>24</v>
      </c>
      <c r="G242" t="s">
        <v>1220</v>
      </c>
      <c r="H242" s="103">
        <v>2</v>
      </c>
      <c r="Q242" s="37"/>
    </row>
    <row r="243" spans="1:17">
      <c r="A243" s="37">
        <v>242</v>
      </c>
      <c r="B243" s="18" t="s">
        <v>315</v>
      </c>
      <c r="C243" t="s">
        <v>3663</v>
      </c>
      <c r="D243" t="s">
        <v>4038</v>
      </c>
      <c r="E243" t="s">
        <v>1172</v>
      </c>
      <c r="F243" s="117">
        <f t="shared" si="3"/>
        <v>24</v>
      </c>
      <c r="G243" t="s">
        <v>1220</v>
      </c>
      <c r="H243" s="103">
        <v>2</v>
      </c>
      <c r="Q243" s="37"/>
    </row>
    <row r="244" spans="1:17">
      <c r="A244" s="37">
        <v>243</v>
      </c>
      <c r="B244" s="18" t="s">
        <v>316</v>
      </c>
      <c r="C244" t="s">
        <v>3662</v>
      </c>
      <c r="D244" t="s">
        <v>4039</v>
      </c>
      <c r="E244" t="s">
        <v>1172</v>
      </c>
      <c r="F244" s="117">
        <f t="shared" si="3"/>
        <v>24</v>
      </c>
      <c r="G244" t="s">
        <v>1220</v>
      </c>
      <c r="H244" s="103">
        <v>2</v>
      </c>
      <c r="Q244" s="37"/>
    </row>
    <row r="245" spans="1:17">
      <c r="A245" s="37">
        <v>244</v>
      </c>
      <c r="B245" s="18" t="s">
        <v>317</v>
      </c>
      <c r="C245" t="s">
        <v>3661</v>
      </c>
      <c r="D245" t="s">
        <v>4040</v>
      </c>
      <c r="E245" t="s">
        <v>1172</v>
      </c>
      <c r="F245" s="117">
        <f t="shared" si="3"/>
        <v>24</v>
      </c>
      <c r="G245" t="s">
        <v>1220</v>
      </c>
      <c r="H245" s="103">
        <v>2</v>
      </c>
      <c r="Q245" s="37"/>
    </row>
    <row r="246" spans="1:17">
      <c r="A246" s="37">
        <v>245</v>
      </c>
      <c r="B246" s="18" t="s">
        <v>318</v>
      </c>
      <c r="C246" t="s">
        <v>3660</v>
      </c>
      <c r="D246" t="s">
        <v>4041</v>
      </c>
      <c r="E246" t="s">
        <v>1172</v>
      </c>
      <c r="F246" s="117">
        <f t="shared" si="3"/>
        <v>24</v>
      </c>
      <c r="G246" t="s">
        <v>1220</v>
      </c>
      <c r="H246" s="103">
        <v>2</v>
      </c>
      <c r="Q246" s="37"/>
    </row>
    <row r="247" spans="1:17">
      <c r="A247" s="37">
        <v>246</v>
      </c>
      <c r="B247" s="18" t="s">
        <v>319</v>
      </c>
      <c r="C247" t="s">
        <v>3659</v>
      </c>
      <c r="D247" t="s">
        <v>4042</v>
      </c>
      <c r="E247" t="s">
        <v>1172</v>
      </c>
      <c r="F247" s="117">
        <f t="shared" si="3"/>
        <v>24</v>
      </c>
      <c r="G247" t="s">
        <v>1220</v>
      </c>
      <c r="H247" s="103">
        <v>2</v>
      </c>
      <c r="Q247" s="37"/>
    </row>
    <row r="248" spans="1:17">
      <c r="A248" s="37">
        <v>247</v>
      </c>
      <c r="B248" s="18" t="s">
        <v>320</v>
      </c>
      <c r="C248" t="s">
        <v>3658</v>
      </c>
      <c r="D248" t="s">
        <v>4043</v>
      </c>
      <c r="E248" t="s">
        <v>1172</v>
      </c>
      <c r="F248" s="117">
        <f t="shared" si="3"/>
        <v>24</v>
      </c>
      <c r="G248" t="s">
        <v>1220</v>
      </c>
      <c r="H248" s="103">
        <v>2</v>
      </c>
      <c r="Q248" s="37"/>
    </row>
    <row r="249" spans="1:17">
      <c r="A249" s="37">
        <v>248</v>
      </c>
      <c r="B249" s="18" t="s">
        <v>321</v>
      </c>
      <c r="C249" t="s">
        <v>3657</v>
      </c>
      <c r="D249" t="s">
        <v>4044</v>
      </c>
      <c r="E249" t="s">
        <v>1172</v>
      </c>
      <c r="F249" s="117">
        <f t="shared" si="3"/>
        <v>24</v>
      </c>
      <c r="G249" t="s">
        <v>1220</v>
      </c>
      <c r="H249" s="103">
        <v>2</v>
      </c>
      <c r="Q249" s="37"/>
    </row>
    <row r="250" spans="1:17">
      <c r="A250" s="37">
        <v>249</v>
      </c>
      <c r="B250" s="18" t="s">
        <v>322</v>
      </c>
      <c r="C250" t="s">
        <v>3656</v>
      </c>
      <c r="D250" t="s">
        <v>4045</v>
      </c>
      <c r="E250" t="s">
        <v>1172</v>
      </c>
      <c r="F250" s="117">
        <f t="shared" si="3"/>
        <v>24</v>
      </c>
      <c r="G250" t="s">
        <v>1220</v>
      </c>
      <c r="H250" s="103">
        <v>2</v>
      </c>
      <c r="Q250" s="37"/>
    </row>
    <row r="251" spans="1:17">
      <c r="A251" s="37">
        <v>250</v>
      </c>
      <c r="B251" s="18" t="s">
        <v>323</v>
      </c>
      <c r="C251" t="s">
        <v>3655</v>
      </c>
      <c r="D251" t="s">
        <v>4046</v>
      </c>
      <c r="E251" t="s">
        <v>1172</v>
      </c>
      <c r="F251" s="117">
        <f t="shared" si="3"/>
        <v>24</v>
      </c>
      <c r="G251" t="s">
        <v>1220</v>
      </c>
      <c r="H251" s="103">
        <v>3</v>
      </c>
      <c r="Q251" s="37"/>
    </row>
    <row r="252" spans="1:17">
      <c r="A252" s="37">
        <v>251</v>
      </c>
      <c r="B252" s="18" t="s">
        <v>324</v>
      </c>
      <c r="C252" t="s">
        <v>3654</v>
      </c>
      <c r="D252" t="s">
        <v>4047</v>
      </c>
      <c r="E252" t="s">
        <v>1172</v>
      </c>
      <c r="F252" s="117">
        <f t="shared" si="3"/>
        <v>24</v>
      </c>
      <c r="G252" t="s">
        <v>1220</v>
      </c>
      <c r="H252" s="103">
        <v>3</v>
      </c>
      <c r="Q252" s="37"/>
    </row>
    <row r="253" spans="1:17">
      <c r="A253" s="37">
        <v>252</v>
      </c>
      <c r="B253" s="18" t="s">
        <v>325</v>
      </c>
      <c r="C253" t="s">
        <v>3653</v>
      </c>
      <c r="D253" t="s">
        <v>4048</v>
      </c>
      <c r="E253" t="s">
        <v>1172</v>
      </c>
      <c r="F253" s="117">
        <f t="shared" si="3"/>
        <v>24</v>
      </c>
      <c r="G253" t="s">
        <v>1220</v>
      </c>
      <c r="H253" s="103">
        <v>3</v>
      </c>
      <c r="Q253" s="37"/>
    </row>
    <row r="254" spans="1:17">
      <c r="A254" s="37">
        <v>253</v>
      </c>
      <c r="B254" s="18" t="s">
        <v>326</v>
      </c>
      <c r="C254" t="s">
        <v>3652</v>
      </c>
      <c r="D254" t="s">
        <v>4049</v>
      </c>
      <c r="E254" t="s">
        <v>402</v>
      </c>
      <c r="F254" s="117">
        <f t="shared" si="3"/>
        <v>23</v>
      </c>
      <c r="G254" t="s">
        <v>1220</v>
      </c>
      <c r="H254" s="103">
        <v>3</v>
      </c>
      <c r="Q254" s="37"/>
    </row>
    <row r="255" spans="1:17">
      <c r="A255" s="37">
        <v>254</v>
      </c>
      <c r="B255" s="18" t="s">
        <v>327</v>
      </c>
      <c r="C255" t="s">
        <v>3651</v>
      </c>
      <c r="D255" t="s">
        <v>4050</v>
      </c>
      <c r="E255" t="s">
        <v>1172</v>
      </c>
      <c r="F255" s="117">
        <f t="shared" si="3"/>
        <v>24</v>
      </c>
      <c r="G255" t="s">
        <v>1220</v>
      </c>
      <c r="H255" s="103">
        <v>3</v>
      </c>
      <c r="Q255" s="37"/>
    </row>
    <row r="256" spans="1:17">
      <c r="A256" s="37">
        <v>255</v>
      </c>
      <c r="B256" s="18" t="s">
        <v>328</v>
      </c>
      <c r="C256" t="s">
        <v>3650</v>
      </c>
      <c r="D256" t="s">
        <v>4051</v>
      </c>
      <c r="E256" t="s">
        <v>1172</v>
      </c>
      <c r="F256" s="117">
        <f t="shared" si="3"/>
        <v>24</v>
      </c>
      <c r="G256" t="s">
        <v>1220</v>
      </c>
      <c r="H256" s="103">
        <v>3</v>
      </c>
      <c r="Q256" s="37"/>
    </row>
    <row r="257" spans="1:17">
      <c r="A257" s="37">
        <v>256</v>
      </c>
      <c r="B257" s="18" t="s">
        <v>329</v>
      </c>
      <c r="C257" t="s">
        <v>3649</v>
      </c>
      <c r="D257" t="s">
        <v>4052</v>
      </c>
      <c r="E257" t="s">
        <v>1172</v>
      </c>
      <c r="F257" s="117">
        <f t="shared" si="3"/>
        <v>24</v>
      </c>
      <c r="G257" t="s">
        <v>1220</v>
      </c>
      <c r="H257" s="103">
        <v>3</v>
      </c>
      <c r="Q257" s="37"/>
    </row>
    <row r="258" spans="1:17">
      <c r="A258" s="37">
        <v>257</v>
      </c>
      <c r="B258" s="18" t="s">
        <v>330</v>
      </c>
      <c r="C258" t="s">
        <v>3648</v>
      </c>
      <c r="D258" t="s">
        <v>4053</v>
      </c>
      <c r="E258" t="s">
        <v>1172</v>
      </c>
      <c r="F258" s="117">
        <f t="shared" si="3"/>
        <v>24</v>
      </c>
      <c r="G258" t="s">
        <v>1220</v>
      </c>
      <c r="H258" s="103">
        <v>3</v>
      </c>
      <c r="Q258" s="37"/>
    </row>
    <row r="259" spans="1:17">
      <c r="A259" s="37">
        <v>258</v>
      </c>
      <c r="B259" s="18" t="s">
        <v>331</v>
      </c>
      <c r="C259" t="s">
        <v>3647</v>
      </c>
      <c r="D259" t="s">
        <v>4054</v>
      </c>
      <c r="E259" t="s">
        <v>1172</v>
      </c>
      <c r="F259" s="117">
        <f t="shared" ref="F259:F322" si="4">VLOOKUP(E259,$N$1:$O$48,2,FALSE)</f>
        <v>24</v>
      </c>
      <c r="G259" t="s">
        <v>1220</v>
      </c>
      <c r="H259" s="103">
        <v>3</v>
      </c>
      <c r="Q259" s="37"/>
    </row>
    <row r="260" spans="1:17">
      <c r="A260" s="37">
        <v>259</v>
      </c>
      <c r="B260" s="18" t="s">
        <v>332</v>
      </c>
      <c r="C260" t="s">
        <v>2098</v>
      </c>
      <c r="D260" t="s">
        <v>2099</v>
      </c>
      <c r="E260" t="s">
        <v>1172</v>
      </c>
      <c r="F260" s="117">
        <f t="shared" si="4"/>
        <v>24</v>
      </c>
      <c r="G260" t="s">
        <v>1220</v>
      </c>
      <c r="H260" s="103">
        <v>4</v>
      </c>
      <c r="Q260" s="37"/>
    </row>
    <row r="261" spans="1:17">
      <c r="A261" s="37">
        <v>260</v>
      </c>
      <c r="B261" s="18" t="s">
        <v>333</v>
      </c>
      <c r="C261" t="s">
        <v>3646</v>
      </c>
      <c r="D261" t="s">
        <v>2104</v>
      </c>
      <c r="E261" t="s">
        <v>1172</v>
      </c>
      <c r="F261" s="117">
        <f t="shared" si="4"/>
        <v>24</v>
      </c>
      <c r="G261" t="s">
        <v>1220</v>
      </c>
      <c r="H261" s="103">
        <v>4</v>
      </c>
      <c r="Q261" s="37"/>
    </row>
    <row r="262" spans="1:17">
      <c r="A262" s="37">
        <v>261</v>
      </c>
      <c r="B262" s="18" t="s">
        <v>334</v>
      </c>
      <c r="C262" t="s">
        <v>2096</v>
      </c>
      <c r="D262" t="s">
        <v>2097</v>
      </c>
      <c r="E262" t="s">
        <v>1172</v>
      </c>
      <c r="F262" s="117">
        <f t="shared" si="4"/>
        <v>24</v>
      </c>
      <c r="G262" t="s">
        <v>1220</v>
      </c>
      <c r="H262" s="103">
        <v>4</v>
      </c>
      <c r="Q262" s="37"/>
    </row>
    <row r="263" spans="1:17">
      <c r="A263" s="37">
        <v>262</v>
      </c>
      <c r="B263" s="18" t="s">
        <v>335</v>
      </c>
      <c r="C263" t="s">
        <v>2102</v>
      </c>
      <c r="D263" t="s">
        <v>2103</v>
      </c>
      <c r="E263" t="s">
        <v>1172</v>
      </c>
      <c r="F263" s="117">
        <f t="shared" si="4"/>
        <v>24</v>
      </c>
      <c r="G263" t="s">
        <v>1220</v>
      </c>
      <c r="H263" s="103">
        <v>4</v>
      </c>
      <c r="Q263" s="37"/>
    </row>
    <row r="264" spans="1:17">
      <c r="A264" s="37">
        <v>263</v>
      </c>
      <c r="B264" s="18" t="s">
        <v>336</v>
      </c>
      <c r="C264" t="s">
        <v>2100</v>
      </c>
      <c r="D264" t="s">
        <v>2101</v>
      </c>
      <c r="E264" t="s">
        <v>1172</v>
      </c>
      <c r="F264" s="117">
        <f t="shared" si="4"/>
        <v>24</v>
      </c>
      <c r="G264" t="s">
        <v>1220</v>
      </c>
      <c r="H264" s="103">
        <v>4</v>
      </c>
      <c r="Q264" s="37"/>
    </row>
    <row r="265" spans="1:17">
      <c r="A265" s="37">
        <v>264</v>
      </c>
      <c r="B265" s="18" t="s">
        <v>337</v>
      </c>
      <c r="C265" t="s">
        <v>2105</v>
      </c>
      <c r="D265" t="s">
        <v>2106</v>
      </c>
      <c r="E265" t="s">
        <v>1172</v>
      </c>
      <c r="F265" s="117">
        <f t="shared" si="4"/>
        <v>24</v>
      </c>
      <c r="G265" t="s">
        <v>1220</v>
      </c>
      <c r="H265" s="103">
        <v>4</v>
      </c>
      <c r="Q265" s="37"/>
    </row>
    <row r="266" spans="1:17">
      <c r="A266" s="37">
        <v>265</v>
      </c>
      <c r="B266" s="18" t="s">
        <v>338</v>
      </c>
      <c r="C266" t="s">
        <v>1867</v>
      </c>
      <c r="D266" t="s">
        <v>1868</v>
      </c>
      <c r="E266" t="s">
        <v>1172</v>
      </c>
      <c r="F266" s="117">
        <f t="shared" si="4"/>
        <v>24</v>
      </c>
      <c r="G266" t="s">
        <v>1220</v>
      </c>
      <c r="H266" s="103">
        <v>6</v>
      </c>
      <c r="Q266" s="37"/>
    </row>
    <row r="267" spans="1:17">
      <c r="A267" s="37">
        <v>266</v>
      </c>
      <c r="B267" s="18" t="s">
        <v>339</v>
      </c>
      <c r="C267" t="s">
        <v>1863</v>
      </c>
      <c r="D267" t="s">
        <v>1864</v>
      </c>
      <c r="E267" t="s">
        <v>1172</v>
      </c>
      <c r="F267" s="117">
        <f t="shared" si="4"/>
        <v>24</v>
      </c>
      <c r="G267" t="s">
        <v>1220</v>
      </c>
      <c r="H267" s="103" t="s">
        <v>273</v>
      </c>
      <c r="Q267" s="37"/>
    </row>
    <row r="268" spans="1:17">
      <c r="A268" s="37">
        <v>267</v>
      </c>
      <c r="B268" s="18" t="s">
        <v>340</v>
      </c>
      <c r="C268" t="s">
        <v>1865</v>
      </c>
      <c r="D268" t="s">
        <v>1866</v>
      </c>
      <c r="E268" t="s">
        <v>1172</v>
      </c>
      <c r="F268" s="117">
        <f t="shared" si="4"/>
        <v>24</v>
      </c>
      <c r="G268" t="s">
        <v>1220</v>
      </c>
      <c r="H268" s="103" t="s">
        <v>273</v>
      </c>
      <c r="Q268" s="37"/>
    </row>
    <row r="269" spans="1:17">
      <c r="A269" s="37">
        <v>268</v>
      </c>
      <c r="B269" s="18" t="s">
        <v>341</v>
      </c>
      <c r="C269" t="s">
        <v>3645</v>
      </c>
      <c r="D269" t="s">
        <v>4055</v>
      </c>
      <c r="E269" t="s">
        <v>1172</v>
      </c>
      <c r="F269" s="117">
        <f t="shared" si="4"/>
        <v>24</v>
      </c>
      <c r="G269" t="s">
        <v>1199</v>
      </c>
      <c r="H269" s="103">
        <v>2</v>
      </c>
      <c r="Q269" s="37"/>
    </row>
    <row r="270" spans="1:17">
      <c r="A270" s="37">
        <v>269</v>
      </c>
      <c r="B270" s="18" t="s">
        <v>342</v>
      </c>
      <c r="C270" t="s">
        <v>1544</v>
      </c>
      <c r="D270" t="s">
        <v>1545</v>
      </c>
      <c r="E270" t="s">
        <v>402</v>
      </c>
      <c r="F270" s="117">
        <f t="shared" si="4"/>
        <v>23</v>
      </c>
      <c r="G270" t="s">
        <v>1199</v>
      </c>
      <c r="H270" s="103" t="s">
        <v>267</v>
      </c>
      <c r="Q270" s="37"/>
    </row>
    <row r="271" spans="1:17">
      <c r="A271" s="37">
        <v>270</v>
      </c>
      <c r="B271" s="18" t="s">
        <v>343</v>
      </c>
      <c r="C271" t="s">
        <v>1547</v>
      </c>
      <c r="D271" t="s">
        <v>1548</v>
      </c>
      <c r="E271" t="s">
        <v>402</v>
      </c>
      <c r="F271" s="117">
        <f t="shared" si="4"/>
        <v>23</v>
      </c>
      <c r="G271" t="s">
        <v>1199</v>
      </c>
      <c r="H271" s="103" t="s">
        <v>273</v>
      </c>
      <c r="Q271" s="37"/>
    </row>
    <row r="272" spans="1:17">
      <c r="A272" s="37">
        <v>271</v>
      </c>
      <c r="B272" s="18" t="s">
        <v>344</v>
      </c>
      <c r="C272" t="s">
        <v>1551</v>
      </c>
      <c r="D272" t="s">
        <v>1552</v>
      </c>
      <c r="E272" t="s">
        <v>402</v>
      </c>
      <c r="F272" s="117">
        <f t="shared" si="4"/>
        <v>23</v>
      </c>
      <c r="G272" t="s">
        <v>1199</v>
      </c>
      <c r="H272" s="103" t="s">
        <v>273</v>
      </c>
      <c r="Q272" s="37"/>
    </row>
    <row r="273" spans="1:17">
      <c r="A273" s="37">
        <v>272</v>
      </c>
      <c r="B273" s="18" t="s">
        <v>345</v>
      </c>
      <c r="C273" t="s">
        <v>1763</v>
      </c>
      <c r="D273" t="s">
        <v>1764</v>
      </c>
      <c r="E273" t="s">
        <v>402</v>
      </c>
      <c r="F273" s="117">
        <f t="shared" si="4"/>
        <v>23</v>
      </c>
      <c r="G273" t="s">
        <v>1199</v>
      </c>
      <c r="H273" s="103">
        <v>4</v>
      </c>
      <c r="Q273" s="37"/>
    </row>
    <row r="274" spans="1:17">
      <c r="A274" s="37">
        <v>273</v>
      </c>
      <c r="B274" s="18" t="s">
        <v>346</v>
      </c>
      <c r="C274" t="s">
        <v>1765</v>
      </c>
      <c r="D274" t="s">
        <v>1766</v>
      </c>
      <c r="E274" t="s">
        <v>402</v>
      </c>
      <c r="F274" s="117">
        <f t="shared" si="4"/>
        <v>23</v>
      </c>
      <c r="G274" t="s">
        <v>1199</v>
      </c>
      <c r="H274" s="103">
        <v>4</v>
      </c>
      <c r="Q274" s="37"/>
    </row>
    <row r="275" spans="1:17">
      <c r="A275" s="37">
        <v>274</v>
      </c>
      <c r="B275" s="18" t="s">
        <v>347</v>
      </c>
      <c r="C275" t="s">
        <v>1767</v>
      </c>
      <c r="D275" t="s">
        <v>1768</v>
      </c>
      <c r="E275" t="s">
        <v>402</v>
      </c>
      <c r="F275" s="117">
        <f t="shared" si="4"/>
        <v>23</v>
      </c>
      <c r="G275" t="s">
        <v>1199</v>
      </c>
      <c r="H275" s="103">
        <v>4</v>
      </c>
      <c r="Q275" s="37"/>
    </row>
    <row r="276" spans="1:17">
      <c r="A276" s="37">
        <v>275</v>
      </c>
      <c r="B276" s="18" t="s">
        <v>348</v>
      </c>
      <c r="C276" t="s">
        <v>1769</v>
      </c>
      <c r="D276" t="s">
        <v>1770</v>
      </c>
      <c r="E276" t="s">
        <v>402</v>
      </c>
      <c r="F276" s="117">
        <f t="shared" si="4"/>
        <v>23</v>
      </c>
      <c r="G276" t="s">
        <v>1199</v>
      </c>
      <c r="H276" s="103">
        <v>4</v>
      </c>
      <c r="Q276" s="37"/>
    </row>
    <row r="277" spans="1:17">
      <c r="A277" s="37">
        <v>276</v>
      </c>
      <c r="B277" s="18" t="s">
        <v>349</v>
      </c>
      <c r="C277" t="s">
        <v>1771</v>
      </c>
      <c r="D277" t="s">
        <v>1772</v>
      </c>
      <c r="E277" t="s">
        <v>1356</v>
      </c>
      <c r="F277" s="117">
        <f t="shared" si="4"/>
        <v>21</v>
      </c>
      <c r="G277" t="s">
        <v>1199</v>
      </c>
      <c r="H277" s="103">
        <v>4</v>
      </c>
      <c r="Q277" s="37"/>
    </row>
    <row r="278" spans="1:17">
      <c r="A278" s="37">
        <v>277</v>
      </c>
      <c r="B278" s="18" t="s">
        <v>350</v>
      </c>
      <c r="C278" t="s">
        <v>1894</v>
      </c>
      <c r="D278" t="s">
        <v>1895</v>
      </c>
      <c r="E278" t="s">
        <v>402</v>
      </c>
      <c r="F278" s="117">
        <f t="shared" si="4"/>
        <v>23</v>
      </c>
      <c r="G278" t="s">
        <v>1199</v>
      </c>
      <c r="H278" s="103">
        <v>4</v>
      </c>
      <c r="Q278" s="37"/>
    </row>
    <row r="279" spans="1:17">
      <c r="A279" s="37">
        <v>278</v>
      </c>
      <c r="B279" s="18" t="s">
        <v>351</v>
      </c>
      <c r="C279" t="s">
        <v>1896</v>
      </c>
      <c r="D279" t="s">
        <v>1897</v>
      </c>
      <c r="E279" t="s">
        <v>1356</v>
      </c>
      <c r="F279" s="117">
        <f t="shared" si="4"/>
        <v>21</v>
      </c>
      <c r="G279" t="s">
        <v>1199</v>
      </c>
      <c r="H279" s="103">
        <v>4</v>
      </c>
      <c r="Q279" s="37"/>
    </row>
    <row r="280" spans="1:17">
      <c r="A280" s="37">
        <v>279</v>
      </c>
      <c r="B280" s="18" t="s">
        <v>352</v>
      </c>
      <c r="C280" t="s">
        <v>1773</v>
      </c>
      <c r="D280" t="s">
        <v>1774</v>
      </c>
      <c r="E280" t="s">
        <v>1356</v>
      </c>
      <c r="F280" s="117">
        <f t="shared" si="4"/>
        <v>21</v>
      </c>
      <c r="G280" t="s">
        <v>1199</v>
      </c>
      <c r="H280" s="103">
        <v>4</v>
      </c>
      <c r="Q280" s="37"/>
    </row>
    <row r="281" spans="1:17">
      <c r="A281" s="37">
        <v>280</v>
      </c>
      <c r="B281" s="18" t="s">
        <v>353</v>
      </c>
      <c r="C281" t="s">
        <v>2022</v>
      </c>
      <c r="D281" t="s">
        <v>2023</v>
      </c>
      <c r="E281" t="s">
        <v>402</v>
      </c>
      <c r="F281" s="117">
        <f t="shared" si="4"/>
        <v>23</v>
      </c>
      <c r="G281" t="s">
        <v>1199</v>
      </c>
      <c r="H281" s="103">
        <v>4</v>
      </c>
      <c r="Q281" s="102"/>
    </row>
    <row r="282" spans="1:17">
      <c r="A282" s="37">
        <v>281</v>
      </c>
      <c r="B282" s="18" t="s">
        <v>354</v>
      </c>
      <c r="C282" t="s">
        <v>1775</v>
      </c>
      <c r="D282" t="s">
        <v>1776</v>
      </c>
      <c r="E282" t="s">
        <v>1183</v>
      </c>
      <c r="F282" s="117">
        <f t="shared" si="4"/>
        <v>18</v>
      </c>
      <c r="G282" t="s">
        <v>1199</v>
      </c>
      <c r="H282" s="103">
        <v>4</v>
      </c>
      <c r="Q282" s="37"/>
    </row>
    <row r="283" spans="1:17">
      <c r="A283" s="37">
        <v>282</v>
      </c>
      <c r="B283" s="18" t="s">
        <v>355</v>
      </c>
      <c r="C283" t="s">
        <v>1898</v>
      </c>
      <c r="D283" t="s">
        <v>1899</v>
      </c>
      <c r="E283" t="s">
        <v>402</v>
      </c>
      <c r="F283" s="117">
        <f t="shared" si="4"/>
        <v>23</v>
      </c>
      <c r="G283" t="s">
        <v>1199</v>
      </c>
      <c r="H283" s="103">
        <v>4</v>
      </c>
      <c r="Q283" s="37"/>
    </row>
    <row r="284" spans="1:17">
      <c r="A284" s="37">
        <v>283</v>
      </c>
      <c r="B284" s="18" t="s">
        <v>356</v>
      </c>
      <c r="C284" t="s">
        <v>1900</v>
      </c>
      <c r="D284" t="s">
        <v>1901</v>
      </c>
      <c r="E284" t="s">
        <v>402</v>
      </c>
      <c r="F284" s="117">
        <f t="shared" si="4"/>
        <v>23</v>
      </c>
      <c r="G284" t="s">
        <v>1199</v>
      </c>
      <c r="H284" s="103">
        <v>4</v>
      </c>
      <c r="Q284" s="37"/>
    </row>
    <row r="285" spans="1:17">
      <c r="A285" s="37">
        <v>284</v>
      </c>
      <c r="B285" s="18" t="s">
        <v>357</v>
      </c>
      <c r="C285" t="s">
        <v>1777</v>
      </c>
      <c r="D285" t="s">
        <v>1778</v>
      </c>
      <c r="E285" t="s">
        <v>1172</v>
      </c>
      <c r="F285" s="117">
        <f t="shared" si="4"/>
        <v>24</v>
      </c>
      <c r="G285" t="s">
        <v>1199</v>
      </c>
      <c r="H285" s="103">
        <v>4</v>
      </c>
      <c r="Q285" s="37"/>
    </row>
    <row r="286" spans="1:17">
      <c r="A286" s="37">
        <v>285</v>
      </c>
      <c r="B286" s="18" t="s">
        <v>358</v>
      </c>
      <c r="C286" t="s">
        <v>1678</v>
      </c>
      <c r="D286" t="s">
        <v>1679</v>
      </c>
      <c r="E286" t="s">
        <v>65</v>
      </c>
      <c r="F286" s="117">
        <f t="shared" si="4"/>
        <v>47</v>
      </c>
      <c r="G286" t="s">
        <v>1199</v>
      </c>
      <c r="H286" s="103">
        <v>4</v>
      </c>
      <c r="Q286" s="102"/>
    </row>
    <row r="287" spans="1:17">
      <c r="A287" s="37">
        <v>286</v>
      </c>
      <c r="B287" s="18" t="s">
        <v>359</v>
      </c>
      <c r="C287" t="s">
        <v>1904</v>
      </c>
      <c r="D287" t="s">
        <v>1905</v>
      </c>
      <c r="E287" t="s">
        <v>402</v>
      </c>
      <c r="F287" s="117">
        <f t="shared" si="4"/>
        <v>23</v>
      </c>
      <c r="G287" t="s">
        <v>1199</v>
      </c>
      <c r="H287" s="103">
        <v>4</v>
      </c>
      <c r="Q287" s="37"/>
    </row>
    <row r="288" spans="1:17">
      <c r="A288" s="37">
        <v>287</v>
      </c>
      <c r="B288" s="18" t="s">
        <v>360</v>
      </c>
      <c r="C288" t="s">
        <v>1902</v>
      </c>
      <c r="D288" t="s">
        <v>1903</v>
      </c>
      <c r="E288" t="s">
        <v>402</v>
      </c>
      <c r="F288" s="117">
        <f t="shared" si="4"/>
        <v>23</v>
      </c>
      <c r="G288" t="s">
        <v>1199</v>
      </c>
      <c r="H288" s="103">
        <v>4</v>
      </c>
      <c r="Q288" s="37"/>
    </row>
    <row r="289" spans="1:17">
      <c r="A289" s="37">
        <v>288</v>
      </c>
      <c r="B289" s="18" t="s">
        <v>361</v>
      </c>
      <c r="C289" t="s">
        <v>3644</v>
      </c>
      <c r="D289" t="s">
        <v>4056</v>
      </c>
      <c r="E289" t="s">
        <v>402</v>
      </c>
      <c r="F289" s="117">
        <f t="shared" si="4"/>
        <v>23</v>
      </c>
      <c r="G289" t="s">
        <v>1199</v>
      </c>
      <c r="H289" s="103">
        <v>3</v>
      </c>
      <c r="Q289" s="37"/>
    </row>
    <row r="290" spans="1:17">
      <c r="A290" s="37">
        <v>289</v>
      </c>
      <c r="B290" s="18" t="s">
        <v>362</v>
      </c>
      <c r="C290" t="s">
        <v>3643</v>
      </c>
      <c r="D290" t="s">
        <v>4057</v>
      </c>
      <c r="E290" t="s">
        <v>799</v>
      </c>
      <c r="F290" s="117">
        <f t="shared" si="4"/>
        <v>22</v>
      </c>
      <c r="G290" t="s">
        <v>1199</v>
      </c>
      <c r="H290" s="103">
        <v>3</v>
      </c>
      <c r="Q290" s="37"/>
    </row>
    <row r="291" spans="1:17">
      <c r="A291" s="37">
        <v>290</v>
      </c>
      <c r="B291" s="18" t="s">
        <v>363</v>
      </c>
      <c r="C291" t="s">
        <v>3642</v>
      </c>
      <c r="D291" t="s">
        <v>4058</v>
      </c>
      <c r="E291" t="s">
        <v>1356</v>
      </c>
      <c r="F291" s="117">
        <f t="shared" si="4"/>
        <v>21</v>
      </c>
      <c r="G291" t="s">
        <v>1199</v>
      </c>
      <c r="H291" s="103">
        <v>3</v>
      </c>
      <c r="Q291" s="37"/>
    </row>
    <row r="292" spans="1:17">
      <c r="A292" s="37">
        <v>291</v>
      </c>
      <c r="B292" s="18" t="s">
        <v>364</v>
      </c>
      <c r="C292" t="s">
        <v>3641</v>
      </c>
      <c r="D292" t="s">
        <v>4059</v>
      </c>
      <c r="E292" t="s">
        <v>402</v>
      </c>
      <c r="F292" s="117">
        <f t="shared" si="4"/>
        <v>23</v>
      </c>
      <c r="G292" t="s">
        <v>1199</v>
      </c>
      <c r="H292" s="103">
        <v>3</v>
      </c>
      <c r="Q292" s="37"/>
    </row>
    <row r="293" spans="1:17">
      <c r="A293" s="37">
        <v>292</v>
      </c>
      <c r="B293" s="18" t="s">
        <v>365</v>
      </c>
      <c r="C293" t="s">
        <v>3640</v>
      </c>
      <c r="D293" t="s">
        <v>4060</v>
      </c>
      <c r="E293" t="s">
        <v>1358</v>
      </c>
      <c r="F293" s="117">
        <f t="shared" si="4"/>
        <v>6</v>
      </c>
      <c r="G293" t="s">
        <v>1199</v>
      </c>
      <c r="H293" s="103">
        <v>3</v>
      </c>
      <c r="Q293" s="37"/>
    </row>
    <row r="294" spans="1:17">
      <c r="A294" s="37">
        <v>293</v>
      </c>
      <c r="B294" s="18" t="s">
        <v>366</v>
      </c>
      <c r="C294" t="s">
        <v>3639</v>
      </c>
      <c r="D294" t="s">
        <v>4061</v>
      </c>
      <c r="E294" t="s">
        <v>402</v>
      </c>
      <c r="F294" s="117">
        <f t="shared" si="4"/>
        <v>23</v>
      </c>
      <c r="G294" t="s">
        <v>1199</v>
      </c>
      <c r="H294" s="103">
        <v>3</v>
      </c>
      <c r="Q294" s="37"/>
    </row>
    <row r="295" spans="1:17">
      <c r="A295" s="37">
        <v>294</v>
      </c>
      <c r="B295" s="18" t="s">
        <v>367</v>
      </c>
      <c r="C295" t="s">
        <v>3638</v>
      </c>
      <c r="D295" t="s">
        <v>4062</v>
      </c>
      <c r="E295" t="s">
        <v>402</v>
      </c>
      <c r="F295" s="117">
        <f t="shared" si="4"/>
        <v>23</v>
      </c>
      <c r="G295" t="s">
        <v>1199</v>
      </c>
      <c r="H295" s="103">
        <v>3</v>
      </c>
      <c r="Q295" s="37"/>
    </row>
    <row r="296" spans="1:17">
      <c r="A296" s="37">
        <v>295</v>
      </c>
      <c r="B296" s="18" t="s">
        <v>368</v>
      </c>
      <c r="C296" t="s">
        <v>3637</v>
      </c>
      <c r="D296" t="s">
        <v>4063</v>
      </c>
      <c r="E296" t="s">
        <v>402</v>
      </c>
      <c r="F296" s="117">
        <f t="shared" si="4"/>
        <v>23</v>
      </c>
      <c r="G296" t="s">
        <v>1199</v>
      </c>
      <c r="H296" s="103">
        <v>3</v>
      </c>
      <c r="Q296" s="37"/>
    </row>
    <row r="297" spans="1:17">
      <c r="A297" s="37">
        <v>296</v>
      </c>
      <c r="B297" s="18" t="s">
        <v>369</v>
      </c>
      <c r="C297" t="s">
        <v>3636</v>
      </c>
      <c r="D297" t="s">
        <v>4064</v>
      </c>
      <c r="E297" t="s">
        <v>402</v>
      </c>
      <c r="F297" s="117">
        <f t="shared" si="4"/>
        <v>23</v>
      </c>
      <c r="G297" t="s">
        <v>1199</v>
      </c>
      <c r="H297" s="103">
        <v>3</v>
      </c>
      <c r="Q297" s="37"/>
    </row>
    <row r="298" spans="1:17">
      <c r="A298" s="37">
        <v>297</v>
      </c>
      <c r="B298" s="18" t="s">
        <v>370</v>
      </c>
      <c r="C298" t="s">
        <v>3635</v>
      </c>
      <c r="D298" t="s">
        <v>4065</v>
      </c>
      <c r="E298" t="s">
        <v>402</v>
      </c>
      <c r="F298" s="117">
        <f t="shared" si="4"/>
        <v>23</v>
      </c>
      <c r="G298" t="s">
        <v>1199</v>
      </c>
      <c r="H298" s="103">
        <v>3</v>
      </c>
      <c r="Q298" s="37"/>
    </row>
    <row r="299" spans="1:17">
      <c r="A299" s="37">
        <v>298</v>
      </c>
      <c r="B299" s="18" t="s">
        <v>371</v>
      </c>
      <c r="C299" t="s">
        <v>3634</v>
      </c>
      <c r="D299" t="s">
        <v>4066</v>
      </c>
      <c r="E299" t="s">
        <v>402</v>
      </c>
      <c r="F299" s="117">
        <f t="shared" si="4"/>
        <v>23</v>
      </c>
      <c r="G299" t="s">
        <v>1199</v>
      </c>
      <c r="H299" s="103">
        <v>3</v>
      </c>
      <c r="Q299" s="37"/>
    </row>
    <row r="300" spans="1:17">
      <c r="A300" s="37">
        <v>299</v>
      </c>
      <c r="B300" s="18" t="s">
        <v>372</v>
      </c>
      <c r="C300" t="s">
        <v>3633</v>
      </c>
      <c r="D300" t="s">
        <v>4067</v>
      </c>
      <c r="E300" t="s">
        <v>402</v>
      </c>
      <c r="F300" s="117">
        <f t="shared" si="4"/>
        <v>23</v>
      </c>
      <c r="G300" t="s">
        <v>1199</v>
      </c>
      <c r="H300" s="103">
        <v>3</v>
      </c>
      <c r="Q300" s="37"/>
    </row>
    <row r="301" spans="1:17">
      <c r="A301" s="37">
        <v>300</v>
      </c>
      <c r="B301" s="18" t="s">
        <v>373</v>
      </c>
      <c r="C301" t="s">
        <v>3632</v>
      </c>
      <c r="D301" t="s">
        <v>4068</v>
      </c>
      <c r="E301" t="s">
        <v>1172</v>
      </c>
      <c r="F301" s="117">
        <f t="shared" si="4"/>
        <v>24</v>
      </c>
      <c r="G301" t="s">
        <v>1199</v>
      </c>
      <c r="H301" s="103">
        <v>3</v>
      </c>
      <c r="Q301" s="37"/>
    </row>
    <row r="302" spans="1:17">
      <c r="A302" s="37">
        <v>301</v>
      </c>
      <c r="B302" s="18" t="s">
        <v>374</v>
      </c>
      <c r="C302" t="s">
        <v>3631</v>
      </c>
      <c r="D302" t="s">
        <v>4069</v>
      </c>
      <c r="E302" t="s">
        <v>1356</v>
      </c>
      <c r="F302" s="117">
        <f t="shared" si="4"/>
        <v>21</v>
      </c>
      <c r="G302" t="s">
        <v>1199</v>
      </c>
      <c r="H302" s="103">
        <v>3</v>
      </c>
      <c r="Q302" s="37"/>
    </row>
    <row r="303" spans="1:17">
      <c r="A303" s="37">
        <v>302</v>
      </c>
      <c r="B303" s="18" t="s">
        <v>375</v>
      </c>
      <c r="C303" t="s">
        <v>3630</v>
      </c>
      <c r="D303" t="s">
        <v>4070</v>
      </c>
      <c r="E303" t="s">
        <v>1172</v>
      </c>
      <c r="F303" s="117">
        <f t="shared" si="4"/>
        <v>24</v>
      </c>
      <c r="G303" t="s">
        <v>1199</v>
      </c>
      <c r="H303" s="103">
        <v>3</v>
      </c>
      <c r="Q303" s="37"/>
    </row>
    <row r="304" spans="1:17">
      <c r="A304" s="37">
        <v>303</v>
      </c>
      <c r="B304" s="18" t="s">
        <v>377</v>
      </c>
      <c r="C304" t="s">
        <v>3629</v>
      </c>
      <c r="D304" t="s">
        <v>4071</v>
      </c>
      <c r="E304" t="s">
        <v>1172</v>
      </c>
      <c r="F304" s="117">
        <f t="shared" si="4"/>
        <v>24</v>
      </c>
      <c r="G304" t="s">
        <v>1199</v>
      </c>
      <c r="H304" s="103">
        <v>3</v>
      </c>
      <c r="Q304" s="37"/>
    </row>
    <row r="305" spans="1:17">
      <c r="A305" s="37">
        <v>304</v>
      </c>
      <c r="B305" s="18" t="s">
        <v>378</v>
      </c>
      <c r="C305" t="s">
        <v>3628</v>
      </c>
      <c r="D305" t="s">
        <v>4072</v>
      </c>
      <c r="E305" t="s">
        <v>402</v>
      </c>
      <c r="F305" s="117">
        <f t="shared" si="4"/>
        <v>23</v>
      </c>
      <c r="G305" t="s">
        <v>1199</v>
      </c>
      <c r="H305" s="103">
        <v>2</v>
      </c>
      <c r="Q305" s="37"/>
    </row>
    <row r="306" spans="1:17">
      <c r="A306" s="37">
        <v>305</v>
      </c>
      <c r="B306" s="18" t="s">
        <v>379</v>
      </c>
      <c r="C306" t="s">
        <v>3627</v>
      </c>
      <c r="D306" t="s">
        <v>4073</v>
      </c>
      <c r="E306" t="s">
        <v>402</v>
      </c>
      <c r="F306" s="117">
        <f t="shared" si="4"/>
        <v>23</v>
      </c>
      <c r="G306" t="s">
        <v>1199</v>
      </c>
      <c r="H306" s="103">
        <v>2</v>
      </c>
      <c r="Q306" s="37"/>
    </row>
    <row r="307" spans="1:17">
      <c r="A307" s="37">
        <v>306</v>
      </c>
      <c r="B307" s="18" t="s">
        <v>380</v>
      </c>
      <c r="C307" t="s">
        <v>3626</v>
      </c>
      <c r="D307" t="s">
        <v>4074</v>
      </c>
      <c r="E307" t="s">
        <v>402</v>
      </c>
      <c r="F307" s="117">
        <f t="shared" si="4"/>
        <v>23</v>
      </c>
      <c r="G307" t="s">
        <v>1199</v>
      </c>
      <c r="H307" s="103">
        <v>2</v>
      </c>
      <c r="Q307" s="37"/>
    </row>
    <row r="308" spans="1:17">
      <c r="A308" s="37">
        <v>307</v>
      </c>
      <c r="B308" s="18" t="s">
        <v>381</v>
      </c>
      <c r="C308" t="s">
        <v>3625</v>
      </c>
      <c r="D308" t="s">
        <v>4075</v>
      </c>
      <c r="E308" t="s">
        <v>402</v>
      </c>
      <c r="F308" s="117">
        <f t="shared" si="4"/>
        <v>23</v>
      </c>
      <c r="G308" t="s">
        <v>1199</v>
      </c>
      <c r="H308" s="103">
        <v>2</v>
      </c>
      <c r="Q308" s="37"/>
    </row>
    <row r="309" spans="1:17">
      <c r="A309" s="37">
        <v>308</v>
      </c>
      <c r="B309" s="18" t="s">
        <v>382</v>
      </c>
      <c r="C309" t="s">
        <v>3624</v>
      </c>
      <c r="D309" t="s">
        <v>4076</v>
      </c>
      <c r="E309" t="s">
        <v>1356</v>
      </c>
      <c r="F309" s="117">
        <f t="shared" si="4"/>
        <v>21</v>
      </c>
      <c r="G309" t="s">
        <v>1199</v>
      </c>
      <c r="H309" s="103">
        <v>2</v>
      </c>
      <c r="Q309" s="37"/>
    </row>
    <row r="310" spans="1:17">
      <c r="A310" s="37">
        <v>309</v>
      </c>
      <c r="B310" s="18" t="s">
        <v>383</v>
      </c>
      <c r="C310" t="s">
        <v>3623</v>
      </c>
      <c r="D310" t="s">
        <v>4077</v>
      </c>
      <c r="E310" t="s">
        <v>402</v>
      </c>
      <c r="F310" s="117">
        <f t="shared" si="4"/>
        <v>23</v>
      </c>
      <c r="G310" t="s">
        <v>1199</v>
      </c>
      <c r="H310" s="103">
        <v>2</v>
      </c>
      <c r="Q310" s="37"/>
    </row>
    <row r="311" spans="1:17">
      <c r="A311" s="37">
        <v>310</v>
      </c>
      <c r="B311" s="18" t="s">
        <v>384</v>
      </c>
      <c r="C311" t="s">
        <v>3622</v>
      </c>
      <c r="D311" t="s">
        <v>4078</v>
      </c>
      <c r="E311" t="s">
        <v>402</v>
      </c>
      <c r="F311" s="117">
        <f t="shared" si="4"/>
        <v>23</v>
      </c>
      <c r="G311" t="s">
        <v>1199</v>
      </c>
      <c r="H311" s="103">
        <v>2</v>
      </c>
      <c r="Q311" s="37"/>
    </row>
    <row r="312" spans="1:17">
      <c r="A312" s="37">
        <v>311</v>
      </c>
      <c r="B312" s="18" t="s">
        <v>385</v>
      </c>
      <c r="C312" t="s">
        <v>3621</v>
      </c>
      <c r="D312" t="s">
        <v>4079</v>
      </c>
      <c r="E312" t="s">
        <v>402</v>
      </c>
      <c r="F312" s="117">
        <f t="shared" si="4"/>
        <v>23</v>
      </c>
      <c r="G312" t="s">
        <v>1199</v>
      </c>
      <c r="H312" s="103">
        <v>2</v>
      </c>
      <c r="Q312" s="37"/>
    </row>
    <row r="313" spans="1:17">
      <c r="A313" s="37">
        <v>312</v>
      </c>
      <c r="B313" s="18" t="s">
        <v>386</v>
      </c>
      <c r="C313" t="s">
        <v>3620</v>
      </c>
      <c r="D313" t="s">
        <v>4080</v>
      </c>
      <c r="E313" t="s">
        <v>402</v>
      </c>
      <c r="F313" s="117">
        <f t="shared" si="4"/>
        <v>23</v>
      </c>
      <c r="G313" t="s">
        <v>1199</v>
      </c>
      <c r="H313" s="103">
        <v>2</v>
      </c>
      <c r="Q313" s="37"/>
    </row>
    <row r="314" spans="1:17">
      <c r="A314" s="37">
        <v>313</v>
      </c>
      <c r="B314" s="18" t="s">
        <v>388</v>
      </c>
      <c r="C314" t="s">
        <v>3619</v>
      </c>
      <c r="D314" t="s">
        <v>4081</v>
      </c>
      <c r="E314" t="s">
        <v>1356</v>
      </c>
      <c r="F314" s="117">
        <f t="shared" si="4"/>
        <v>21</v>
      </c>
      <c r="G314" t="s">
        <v>1199</v>
      </c>
      <c r="H314" s="103">
        <v>2</v>
      </c>
      <c r="Q314" s="37"/>
    </row>
    <row r="315" spans="1:17">
      <c r="A315" s="37">
        <v>314</v>
      </c>
      <c r="B315" s="18" t="s">
        <v>389</v>
      </c>
      <c r="C315" t="s">
        <v>3618</v>
      </c>
      <c r="D315" t="s">
        <v>4082</v>
      </c>
      <c r="E315" t="s">
        <v>1356</v>
      </c>
      <c r="F315" s="117">
        <f t="shared" si="4"/>
        <v>21</v>
      </c>
      <c r="G315" t="s">
        <v>1199</v>
      </c>
      <c r="H315" s="103">
        <v>2</v>
      </c>
      <c r="Q315" s="37"/>
    </row>
    <row r="316" spans="1:17">
      <c r="A316" s="37">
        <v>315</v>
      </c>
      <c r="B316" s="18" t="s">
        <v>390</v>
      </c>
      <c r="C316" t="s">
        <v>3617</v>
      </c>
      <c r="D316" t="s">
        <v>4083</v>
      </c>
      <c r="E316" t="s">
        <v>1356</v>
      </c>
      <c r="F316" s="117">
        <f t="shared" si="4"/>
        <v>21</v>
      </c>
      <c r="G316" t="s">
        <v>1199</v>
      </c>
      <c r="H316" s="103">
        <v>2</v>
      </c>
      <c r="Q316" s="37"/>
    </row>
    <row r="317" spans="1:17">
      <c r="A317" s="37">
        <v>316</v>
      </c>
      <c r="B317" s="18" t="s">
        <v>391</v>
      </c>
      <c r="C317" t="s">
        <v>3616</v>
      </c>
      <c r="D317" t="s">
        <v>4084</v>
      </c>
      <c r="E317" t="s">
        <v>402</v>
      </c>
      <c r="F317" s="117">
        <f t="shared" si="4"/>
        <v>23</v>
      </c>
      <c r="G317" t="s">
        <v>1199</v>
      </c>
      <c r="H317" s="103">
        <v>2</v>
      </c>
      <c r="Q317" s="37"/>
    </row>
    <row r="318" spans="1:17">
      <c r="A318" s="37">
        <v>317</v>
      </c>
      <c r="B318" s="18" t="s">
        <v>392</v>
      </c>
      <c r="C318" t="s">
        <v>3615</v>
      </c>
      <c r="D318" t="s">
        <v>4085</v>
      </c>
      <c r="E318" t="s">
        <v>387</v>
      </c>
      <c r="F318" s="117">
        <f t="shared" si="4"/>
        <v>28</v>
      </c>
      <c r="G318" t="s">
        <v>1199</v>
      </c>
      <c r="H318" s="103">
        <v>2</v>
      </c>
      <c r="Q318" s="37"/>
    </row>
    <row r="319" spans="1:17">
      <c r="A319" s="37">
        <v>318</v>
      </c>
      <c r="B319" s="18" t="s">
        <v>394</v>
      </c>
      <c r="C319" t="s">
        <v>3614</v>
      </c>
      <c r="D319" t="s">
        <v>4086</v>
      </c>
      <c r="E319" t="s">
        <v>402</v>
      </c>
      <c r="F319" s="117">
        <f t="shared" si="4"/>
        <v>23</v>
      </c>
      <c r="G319" t="s">
        <v>1199</v>
      </c>
      <c r="H319" s="103">
        <v>2</v>
      </c>
      <c r="Q319" s="37"/>
    </row>
    <row r="320" spans="1:17">
      <c r="A320" s="37">
        <v>319</v>
      </c>
      <c r="B320" s="18" t="s">
        <v>395</v>
      </c>
      <c r="C320" t="s">
        <v>3613</v>
      </c>
      <c r="D320" t="s">
        <v>4087</v>
      </c>
      <c r="E320" t="s">
        <v>402</v>
      </c>
      <c r="F320" s="117">
        <f t="shared" si="4"/>
        <v>23</v>
      </c>
      <c r="G320" t="s">
        <v>1199</v>
      </c>
      <c r="H320" s="103">
        <v>2</v>
      </c>
      <c r="Q320" s="37"/>
    </row>
    <row r="321" spans="1:17">
      <c r="A321" s="37">
        <v>320</v>
      </c>
      <c r="B321" s="18" t="s">
        <v>396</v>
      </c>
      <c r="C321" t="s">
        <v>3612</v>
      </c>
      <c r="D321" t="s">
        <v>4088</v>
      </c>
      <c r="E321" t="s">
        <v>402</v>
      </c>
      <c r="F321" s="117">
        <f t="shared" si="4"/>
        <v>23</v>
      </c>
      <c r="G321" t="s">
        <v>1199</v>
      </c>
      <c r="H321" s="103">
        <v>2</v>
      </c>
      <c r="Q321" s="37"/>
    </row>
    <row r="322" spans="1:17">
      <c r="A322" s="37">
        <v>321</v>
      </c>
      <c r="B322" s="18" t="s">
        <v>399</v>
      </c>
      <c r="C322" t="s">
        <v>3611</v>
      </c>
      <c r="D322" t="s">
        <v>4089</v>
      </c>
      <c r="E322" t="s">
        <v>402</v>
      </c>
      <c r="F322" s="117">
        <f t="shared" si="4"/>
        <v>23</v>
      </c>
      <c r="G322" t="s">
        <v>1199</v>
      </c>
      <c r="H322" s="103">
        <v>2</v>
      </c>
      <c r="Q322" s="37"/>
    </row>
    <row r="323" spans="1:17">
      <c r="A323" s="37">
        <v>322</v>
      </c>
      <c r="B323" s="18" t="s">
        <v>401</v>
      </c>
      <c r="C323" t="s">
        <v>3610</v>
      </c>
      <c r="D323" t="s">
        <v>4090</v>
      </c>
      <c r="E323" t="s">
        <v>402</v>
      </c>
      <c r="F323" s="117">
        <f t="shared" ref="F323:F386" si="5">VLOOKUP(E323,$N$1:$O$48,2,FALSE)</f>
        <v>23</v>
      </c>
      <c r="G323" t="s">
        <v>1199</v>
      </c>
      <c r="H323" s="103">
        <v>2</v>
      </c>
      <c r="Q323" s="37"/>
    </row>
    <row r="324" spans="1:17">
      <c r="A324" s="37">
        <v>323</v>
      </c>
      <c r="B324" s="18" t="s">
        <v>403</v>
      </c>
      <c r="C324" t="s">
        <v>1717</v>
      </c>
      <c r="D324" t="s">
        <v>1718</v>
      </c>
      <c r="E324" t="s">
        <v>402</v>
      </c>
      <c r="F324" s="117">
        <f t="shared" si="5"/>
        <v>23</v>
      </c>
      <c r="G324" t="s">
        <v>1199</v>
      </c>
      <c r="H324" s="103">
        <v>2</v>
      </c>
      <c r="Q324" s="37"/>
    </row>
    <row r="325" spans="1:17">
      <c r="A325" s="37">
        <v>324</v>
      </c>
      <c r="B325" s="18" t="s">
        <v>404</v>
      </c>
      <c r="C325" t="s">
        <v>3609</v>
      </c>
      <c r="D325" t="s">
        <v>4091</v>
      </c>
      <c r="E325" t="s">
        <v>402</v>
      </c>
      <c r="F325" s="117">
        <f t="shared" si="5"/>
        <v>23</v>
      </c>
      <c r="G325" t="s">
        <v>1199</v>
      </c>
      <c r="H325" s="103">
        <v>2</v>
      </c>
      <c r="Q325" s="37"/>
    </row>
    <row r="326" spans="1:17">
      <c r="A326" s="37">
        <v>325</v>
      </c>
      <c r="B326" s="18" t="s">
        <v>405</v>
      </c>
      <c r="C326" t="s">
        <v>3608</v>
      </c>
      <c r="D326" t="s">
        <v>4092</v>
      </c>
      <c r="E326" t="s">
        <v>376</v>
      </c>
      <c r="F326" s="117">
        <f t="shared" si="5"/>
        <v>39</v>
      </c>
      <c r="G326" t="s">
        <v>1199</v>
      </c>
      <c r="H326" s="103">
        <v>2</v>
      </c>
      <c r="Q326" s="37"/>
    </row>
    <row r="327" spans="1:17">
      <c r="A327" s="37">
        <v>326</v>
      </c>
      <c r="B327" s="18" t="s">
        <v>406</v>
      </c>
      <c r="C327" t="s">
        <v>3607</v>
      </c>
      <c r="D327" t="s">
        <v>4093</v>
      </c>
      <c r="E327" t="s">
        <v>402</v>
      </c>
      <c r="F327" s="117">
        <f t="shared" si="5"/>
        <v>23</v>
      </c>
      <c r="G327" t="s">
        <v>1199</v>
      </c>
      <c r="H327" s="103">
        <v>2</v>
      </c>
      <c r="Q327" s="37"/>
    </row>
    <row r="328" spans="1:17">
      <c r="A328" s="37">
        <v>327</v>
      </c>
      <c r="B328" s="18" t="s">
        <v>407</v>
      </c>
      <c r="C328" t="s">
        <v>3606</v>
      </c>
      <c r="D328" t="s">
        <v>4094</v>
      </c>
      <c r="E328" t="s">
        <v>402</v>
      </c>
      <c r="F328" s="117">
        <f t="shared" si="5"/>
        <v>23</v>
      </c>
      <c r="G328" t="s">
        <v>1199</v>
      </c>
      <c r="H328" s="103">
        <v>2</v>
      </c>
      <c r="Q328" s="37"/>
    </row>
    <row r="329" spans="1:17">
      <c r="A329" s="37">
        <v>328</v>
      </c>
      <c r="B329" s="18" t="s">
        <v>408</v>
      </c>
      <c r="C329" t="s">
        <v>3605</v>
      </c>
      <c r="D329" t="s">
        <v>4095</v>
      </c>
      <c r="E329" t="s">
        <v>402</v>
      </c>
      <c r="F329" s="117">
        <f t="shared" si="5"/>
        <v>23</v>
      </c>
      <c r="G329" t="s">
        <v>1199</v>
      </c>
      <c r="H329" s="103">
        <v>2</v>
      </c>
      <c r="Q329" s="37"/>
    </row>
    <row r="330" spans="1:17">
      <c r="A330" s="37">
        <v>329</v>
      </c>
      <c r="B330" s="18" t="s">
        <v>409</v>
      </c>
      <c r="C330" t="s">
        <v>3604</v>
      </c>
      <c r="D330" t="s">
        <v>4096</v>
      </c>
      <c r="E330" t="s">
        <v>402</v>
      </c>
      <c r="F330" s="117">
        <f t="shared" si="5"/>
        <v>23</v>
      </c>
      <c r="G330" t="s">
        <v>1199</v>
      </c>
      <c r="H330" s="103">
        <v>2</v>
      </c>
      <c r="Q330" s="37"/>
    </row>
    <row r="331" spans="1:17">
      <c r="A331" s="37">
        <v>330</v>
      </c>
      <c r="B331" s="18" t="s">
        <v>410</v>
      </c>
      <c r="C331" t="s">
        <v>3603</v>
      </c>
      <c r="D331" t="s">
        <v>4097</v>
      </c>
      <c r="E331" t="s">
        <v>128</v>
      </c>
      <c r="F331" s="117">
        <f t="shared" si="5"/>
        <v>34</v>
      </c>
      <c r="G331" t="s">
        <v>1199</v>
      </c>
      <c r="H331" s="103">
        <v>2</v>
      </c>
      <c r="Q331" s="37"/>
    </row>
    <row r="332" spans="1:17">
      <c r="A332" s="37">
        <v>331</v>
      </c>
      <c r="B332" s="18" t="s">
        <v>411</v>
      </c>
      <c r="C332" t="s">
        <v>3602</v>
      </c>
      <c r="D332" t="s">
        <v>4098</v>
      </c>
      <c r="E332" t="s">
        <v>402</v>
      </c>
      <c r="F332" s="117">
        <f t="shared" si="5"/>
        <v>23</v>
      </c>
      <c r="G332" t="s">
        <v>1199</v>
      </c>
      <c r="H332" s="103">
        <v>2</v>
      </c>
      <c r="Q332" s="37"/>
    </row>
    <row r="333" spans="1:17">
      <c r="A333" s="37">
        <v>332</v>
      </c>
      <c r="B333" s="18" t="s">
        <v>412</v>
      </c>
      <c r="C333" t="s">
        <v>3601</v>
      </c>
      <c r="D333" t="s">
        <v>4099</v>
      </c>
      <c r="E333" t="s">
        <v>402</v>
      </c>
      <c r="F333" s="117">
        <f t="shared" si="5"/>
        <v>23</v>
      </c>
      <c r="G333" t="s">
        <v>1199</v>
      </c>
      <c r="H333" s="103">
        <v>2</v>
      </c>
      <c r="Q333" s="37"/>
    </row>
    <row r="334" spans="1:17">
      <c r="A334" s="37">
        <v>333</v>
      </c>
      <c r="B334" s="18" t="s">
        <v>413</v>
      </c>
      <c r="C334" t="s">
        <v>3600</v>
      </c>
      <c r="D334" t="s">
        <v>4100</v>
      </c>
      <c r="E334" t="s">
        <v>376</v>
      </c>
      <c r="F334" s="117">
        <f t="shared" si="5"/>
        <v>39</v>
      </c>
      <c r="G334" t="s">
        <v>1199</v>
      </c>
      <c r="H334" s="103">
        <v>2</v>
      </c>
      <c r="Q334" s="37"/>
    </row>
    <row r="335" spans="1:17">
      <c r="A335" s="37">
        <v>334</v>
      </c>
      <c r="B335" s="18" t="s">
        <v>414</v>
      </c>
      <c r="C335" t="s">
        <v>3599</v>
      </c>
      <c r="D335" t="s">
        <v>4101</v>
      </c>
      <c r="E335" t="s">
        <v>799</v>
      </c>
      <c r="F335" s="117">
        <f t="shared" si="5"/>
        <v>22</v>
      </c>
      <c r="G335" t="s">
        <v>1199</v>
      </c>
      <c r="H335" s="103">
        <v>2</v>
      </c>
      <c r="Q335" s="37"/>
    </row>
    <row r="336" spans="1:17">
      <c r="A336" s="37">
        <v>335</v>
      </c>
      <c r="B336" s="18" t="s">
        <v>416</v>
      </c>
      <c r="C336" t="s">
        <v>3598</v>
      </c>
      <c r="D336" t="s">
        <v>4102</v>
      </c>
      <c r="E336" t="s">
        <v>128</v>
      </c>
      <c r="F336" s="117">
        <f t="shared" si="5"/>
        <v>34</v>
      </c>
      <c r="G336" t="s">
        <v>1199</v>
      </c>
      <c r="H336" s="103">
        <v>2</v>
      </c>
      <c r="Q336" s="37"/>
    </row>
    <row r="337" spans="1:17">
      <c r="A337" s="37">
        <v>336</v>
      </c>
      <c r="B337" s="18" t="s">
        <v>417</v>
      </c>
      <c r="C337" t="s">
        <v>3597</v>
      </c>
      <c r="D337" t="s">
        <v>4103</v>
      </c>
      <c r="E337" t="s">
        <v>402</v>
      </c>
      <c r="F337" s="117">
        <f t="shared" si="5"/>
        <v>23</v>
      </c>
      <c r="G337" t="s">
        <v>1199</v>
      </c>
      <c r="H337" s="103">
        <v>2</v>
      </c>
      <c r="Q337" s="37"/>
    </row>
    <row r="338" spans="1:17">
      <c r="A338" s="37">
        <v>337</v>
      </c>
      <c r="B338" s="18" t="s">
        <v>418</v>
      </c>
      <c r="C338" t="s">
        <v>3596</v>
      </c>
      <c r="D338" t="s">
        <v>4104</v>
      </c>
      <c r="E338" t="s">
        <v>402</v>
      </c>
      <c r="F338" s="117">
        <f t="shared" si="5"/>
        <v>23</v>
      </c>
      <c r="G338" t="s">
        <v>1199</v>
      </c>
      <c r="H338" s="103">
        <v>1</v>
      </c>
      <c r="Q338" s="37"/>
    </row>
    <row r="339" spans="1:17">
      <c r="A339" s="37">
        <v>338</v>
      </c>
      <c r="B339" s="18" t="s">
        <v>419</v>
      </c>
      <c r="C339" t="s">
        <v>3595</v>
      </c>
      <c r="D339" t="s">
        <v>4105</v>
      </c>
      <c r="E339" t="s">
        <v>402</v>
      </c>
      <c r="F339" s="117">
        <f t="shared" si="5"/>
        <v>23</v>
      </c>
      <c r="G339" t="s">
        <v>1199</v>
      </c>
      <c r="H339" s="103">
        <v>1</v>
      </c>
      <c r="Q339" s="37"/>
    </row>
    <row r="340" spans="1:17">
      <c r="A340" s="37">
        <v>339</v>
      </c>
      <c r="B340" s="18" t="s">
        <v>420</v>
      </c>
      <c r="C340" t="s">
        <v>3594</v>
      </c>
      <c r="D340" t="s">
        <v>4106</v>
      </c>
      <c r="E340" t="s">
        <v>402</v>
      </c>
      <c r="F340" s="117">
        <f t="shared" si="5"/>
        <v>23</v>
      </c>
      <c r="G340" t="s">
        <v>1199</v>
      </c>
      <c r="H340" s="103">
        <v>1</v>
      </c>
      <c r="Q340" s="37"/>
    </row>
    <row r="341" spans="1:17">
      <c r="A341" s="37">
        <v>340</v>
      </c>
      <c r="B341" s="18" t="s">
        <v>421</v>
      </c>
      <c r="C341" t="s">
        <v>3593</v>
      </c>
      <c r="D341" t="s">
        <v>4107</v>
      </c>
      <c r="E341" t="s">
        <v>799</v>
      </c>
      <c r="F341" s="117">
        <f t="shared" si="5"/>
        <v>22</v>
      </c>
      <c r="G341" t="s">
        <v>1199</v>
      </c>
      <c r="H341" s="103">
        <v>1</v>
      </c>
      <c r="Q341" s="37"/>
    </row>
    <row r="342" spans="1:17">
      <c r="A342" s="37">
        <v>341</v>
      </c>
      <c r="B342" s="18" t="s">
        <v>422</v>
      </c>
      <c r="C342" t="s">
        <v>1779</v>
      </c>
      <c r="D342" t="s">
        <v>1780</v>
      </c>
      <c r="E342" t="s">
        <v>799</v>
      </c>
      <c r="F342" s="117">
        <f t="shared" si="5"/>
        <v>22</v>
      </c>
      <c r="G342" t="s">
        <v>1225</v>
      </c>
      <c r="H342" s="103">
        <v>5</v>
      </c>
      <c r="Q342" s="37"/>
    </row>
    <row r="343" spans="1:17">
      <c r="A343" s="37">
        <v>342</v>
      </c>
      <c r="B343" s="18" t="s">
        <v>423</v>
      </c>
      <c r="C343" t="s">
        <v>3002</v>
      </c>
      <c r="D343" t="s">
        <v>1581</v>
      </c>
      <c r="E343" t="s">
        <v>799</v>
      </c>
      <c r="F343" s="117">
        <f t="shared" si="5"/>
        <v>22</v>
      </c>
      <c r="G343" t="s">
        <v>1225</v>
      </c>
      <c r="H343" s="103">
        <v>2</v>
      </c>
      <c r="Q343" s="37"/>
    </row>
    <row r="344" spans="1:17">
      <c r="A344" s="37">
        <v>343</v>
      </c>
      <c r="B344" s="18" t="s">
        <v>424</v>
      </c>
      <c r="C344" t="s">
        <v>3592</v>
      </c>
      <c r="D344" t="s">
        <v>4108</v>
      </c>
      <c r="E344" t="s">
        <v>799</v>
      </c>
      <c r="F344" s="117">
        <f t="shared" si="5"/>
        <v>22</v>
      </c>
      <c r="G344" t="s">
        <v>1225</v>
      </c>
      <c r="H344" s="103">
        <v>2</v>
      </c>
      <c r="Q344" s="37"/>
    </row>
    <row r="345" spans="1:17">
      <c r="A345" s="37">
        <v>344</v>
      </c>
      <c r="B345" s="18" t="s">
        <v>425</v>
      </c>
      <c r="C345" t="s">
        <v>3591</v>
      </c>
      <c r="D345" t="s">
        <v>4109</v>
      </c>
      <c r="E345" t="s">
        <v>799</v>
      </c>
      <c r="F345" s="117">
        <f t="shared" si="5"/>
        <v>22</v>
      </c>
      <c r="G345" t="s">
        <v>1225</v>
      </c>
      <c r="H345" s="103">
        <v>2</v>
      </c>
      <c r="Q345" s="37"/>
    </row>
    <row r="346" spans="1:17">
      <c r="A346" s="37">
        <v>345</v>
      </c>
      <c r="B346" s="18" t="s">
        <v>426</v>
      </c>
      <c r="C346" t="s">
        <v>3590</v>
      </c>
      <c r="D346" t="s">
        <v>4110</v>
      </c>
      <c r="E346" t="s">
        <v>799</v>
      </c>
      <c r="F346" s="117">
        <f t="shared" si="5"/>
        <v>22</v>
      </c>
      <c r="G346" t="s">
        <v>1225</v>
      </c>
      <c r="H346" s="103">
        <v>2</v>
      </c>
      <c r="Q346" s="37"/>
    </row>
    <row r="347" spans="1:17">
      <c r="A347" s="37">
        <v>346</v>
      </c>
      <c r="B347" s="18" t="s">
        <v>427</v>
      </c>
      <c r="C347" t="s">
        <v>3589</v>
      </c>
      <c r="D347" t="s">
        <v>4111</v>
      </c>
      <c r="E347" t="s">
        <v>799</v>
      </c>
      <c r="F347" s="117">
        <f t="shared" si="5"/>
        <v>22</v>
      </c>
      <c r="G347" t="s">
        <v>1225</v>
      </c>
      <c r="H347" s="103">
        <v>2</v>
      </c>
      <c r="Q347" s="37"/>
    </row>
    <row r="348" spans="1:17">
      <c r="A348" s="37">
        <v>347</v>
      </c>
      <c r="B348" s="18" t="s">
        <v>428</v>
      </c>
      <c r="C348" t="s">
        <v>3588</v>
      </c>
      <c r="D348" t="s">
        <v>4112</v>
      </c>
      <c r="E348" t="s">
        <v>799</v>
      </c>
      <c r="F348" s="117">
        <f t="shared" si="5"/>
        <v>22</v>
      </c>
      <c r="G348" t="s">
        <v>1201</v>
      </c>
      <c r="H348" s="103">
        <v>2</v>
      </c>
      <c r="Q348" s="37"/>
    </row>
    <row r="349" spans="1:17">
      <c r="A349" s="37">
        <v>348</v>
      </c>
      <c r="B349" s="18" t="s">
        <v>429</v>
      </c>
      <c r="C349" t="s">
        <v>1594</v>
      </c>
      <c r="D349" t="s">
        <v>1595</v>
      </c>
      <c r="E349" t="s">
        <v>799</v>
      </c>
      <c r="F349" s="117">
        <f t="shared" si="5"/>
        <v>22</v>
      </c>
      <c r="G349" t="s">
        <v>1201</v>
      </c>
      <c r="H349" s="103">
        <v>4</v>
      </c>
      <c r="Q349" s="37"/>
    </row>
    <row r="350" spans="1:17">
      <c r="A350" s="37">
        <v>349</v>
      </c>
      <c r="B350" s="18" t="s">
        <v>430</v>
      </c>
      <c r="C350" t="s">
        <v>2116</v>
      </c>
      <c r="D350" t="s">
        <v>2117</v>
      </c>
      <c r="E350" t="s">
        <v>799</v>
      </c>
      <c r="F350" s="117">
        <f t="shared" si="5"/>
        <v>22</v>
      </c>
      <c r="G350" t="s">
        <v>1201</v>
      </c>
      <c r="H350" s="103">
        <v>4</v>
      </c>
      <c r="Q350" s="37"/>
    </row>
    <row r="351" spans="1:17">
      <c r="A351" s="37">
        <v>350</v>
      </c>
      <c r="B351" s="18" t="s">
        <v>431</v>
      </c>
      <c r="C351" t="s">
        <v>2144</v>
      </c>
      <c r="D351" t="s">
        <v>2145</v>
      </c>
      <c r="E351" t="s">
        <v>799</v>
      </c>
      <c r="F351" s="117">
        <f t="shared" si="5"/>
        <v>22</v>
      </c>
      <c r="G351" t="s">
        <v>1201</v>
      </c>
      <c r="H351" s="103">
        <v>4</v>
      </c>
      <c r="Q351" s="37"/>
    </row>
    <row r="352" spans="1:17">
      <c r="A352" s="37">
        <v>351</v>
      </c>
      <c r="B352" s="18" t="s">
        <v>432</v>
      </c>
      <c r="C352" t="s">
        <v>2114</v>
      </c>
      <c r="D352" t="s">
        <v>2115</v>
      </c>
      <c r="E352" t="s">
        <v>799</v>
      </c>
      <c r="F352" s="117">
        <f t="shared" si="5"/>
        <v>22</v>
      </c>
      <c r="G352" t="s">
        <v>1201</v>
      </c>
      <c r="H352" s="103">
        <v>4</v>
      </c>
      <c r="Q352" s="37"/>
    </row>
    <row r="353" spans="1:17">
      <c r="A353" s="37">
        <v>352</v>
      </c>
      <c r="B353" s="18" t="s">
        <v>433</v>
      </c>
      <c r="C353" t="s">
        <v>2118</v>
      </c>
      <c r="D353" t="s">
        <v>2119</v>
      </c>
      <c r="E353" t="s">
        <v>799</v>
      </c>
      <c r="F353" s="117">
        <f t="shared" si="5"/>
        <v>22</v>
      </c>
      <c r="G353" t="s">
        <v>1201</v>
      </c>
      <c r="H353" s="103">
        <v>4</v>
      </c>
      <c r="Q353" s="37"/>
    </row>
    <row r="354" spans="1:17">
      <c r="A354" s="37">
        <v>353</v>
      </c>
      <c r="B354" s="18" t="s">
        <v>434</v>
      </c>
      <c r="C354" t="s">
        <v>3587</v>
      </c>
      <c r="D354" t="s">
        <v>4113</v>
      </c>
      <c r="E354" t="s">
        <v>799</v>
      </c>
      <c r="F354" s="117">
        <f t="shared" si="5"/>
        <v>22</v>
      </c>
      <c r="G354" t="s">
        <v>1201</v>
      </c>
      <c r="H354" s="103">
        <v>2</v>
      </c>
      <c r="Q354" s="37"/>
    </row>
    <row r="355" spans="1:17">
      <c r="A355" s="37">
        <v>354</v>
      </c>
      <c r="B355" s="18" t="s">
        <v>435</v>
      </c>
      <c r="C355" t="s">
        <v>3586</v>
      </c>
      <c r="D355" t="s">
        <v>4114</v>
      </c>
      <c r="E355" t="s">
        <v>799</v>
      </c>
      <c r="F355" s="117">
        <f t="shared" si="5"/>
        <v>22</v>
      </c>
      <c r="G355" t="s">
        <v>1201</v>
      </c>
      <c r="H355" s="103">
        <v>2</v>
      </c>
      <c r="Q355" s="37"/>
    </row>
    <row r="356" spans="1:17">
      <c r="A356" s="37">
        <v>355</v>
      </c>
      <c r="B356" s="18" t="s">
        <v>436</v>
      </c>
      <c r="C356" t="s">
        <v>3585</v>
      </c>
      <c r="D356" t="s">
        <v>4115</v>
      </c>
      <c r="E356" t="s">
        <v>799</v>
      </c>
      <c r="F356" s="117">
        <f t="shared" si="5"/>
        <v>22</v>
      </c>
      <c r="G356" t="s">
        <v>1201</v>
      </c>
      <c r="H356" s="103">
        <v>2</v>
      </c>
      <c r="Q356" s="37"/>
    </row>
    <row r="357" spans="1:17">
      <c r="A357" s="37">
        <v>356</v>
      </c>
      <c r="B357" s="18" t="s">
        <v>437</v>
      </c>
      <c r="C357" t="s">
        <v>3584</v>
      </c>
      <c r="D357" t="s">
        <v>4116</v>
      </c>
      <c r="E357" t="s">
        <v>799</v>
      </c>
      <c r="F357" s="117">
        <f t="shared" si="5"/>
        <v>22</v>
      </c>
      <c r="G357" t="s">
        <v>1200</v>
      </c>
      <c r="H357" s="103">
        <v>2</v>
      </c>
      <c r="Q357" s="37"/>
    </row>
    <row r="358" spans="1:17">
      <c r="A358" s="37">
        <v>357</v>
      </c>
      <c r="B358" s="18" t="s">
        <v>438</v>
      </c>
      <c r="C358" t="s">
        <v>3583</v>
      </c>
      <c r="D358" t="s">
        <v>4117</v>
      </c>
      <c r="E358" t="s">
        <v>799</v>
      </c>
      <c r="F358" s="117">
        <f t="shared" si="5"/>
        <v>22</v>
      </c>
      <c r="G358" t="s">
        <v>1200</v>
      </c>
      <c r="H358" s="103">
        <v>2</v>
      </c>
      <c r="Q358" s="37"/>
    </row>
    <row r="359" spans="1:17">
      <c r="A359" s="37">
        <v>358</v>
      </c>
      <c r="B359" s="18" t="s">
        <v>439</v>
      </c>
      <c r="C359" t="s">
        <v>3582</v>
      </c>
      <c r="D359" t="s">
        <v>4118</v>
      </c>
      <c r="E359" t="s">
        <v>799</v>
      </c>
      <c r="F359" s="117">
        <f t="shared" si="5"/>
        <v>22</v>
      </c>
      <c r="G359" t="s">
        <v>1200</v>
      </c>
      <c r="H359" s="103">
        <v>2</v>
      </c>
      <c r="Q359" s="37"/>
    </row>
    <row r="360" spans="1:17">
      <c r="A360" s="37">
        <v>359</v>
      </c>
      <c r="B360" s="18" t="s">
        <v>440</v>
      </c>
      <c r="C360" t="s">
        <v>3581</v>
      </c>
      <c r="D360" t="s">
        <v>4119</v>
      </c>
      <c r="E360" t="s">
        <v>799</v>
      </c>
      <c r="F360" s="117">
        <f t="shared" si="5"/>
        <v>22</v>
      </c>
      <c r="G360" t="s">
        <v>1200</v>
      </c>
      <c r="H360" s="103">
        <v>2</v>
      </c>
      <c r="Q360" s="37"/>
    </row>
    <row r="361" spans="1:17">
      <c r="A361" s="37">
        <v>360</v>
      </c>
      <c r="B361" s="18" t="s">
        <v>441</v>
      </c>
      <c r="C361" t="s">
        <v>3580</v>
      </c>
      <c r="D361" t="s">
        <v>4120</v>
      </c>
      <c r="E361" t="s">
        <v>799</v>
      </c>
      <c r="F361" s="117">
        <f t="shared" si="5"/>
        <v>22</v>
      </c>
      <c r="G361" t="s">
        <v>1200</v>
      </c>
      <c r="H361" s="103">
        <v>2</v>
      </c>
      <c r="Q361" s="37"/>
    </row>
    <row r="362" spans="1:17">
      <c r="A362" s="37">
        <v>361</v>
      </c>
      <c r="B362" s="18" t="s">
        <v>442</v>
      </c>
      <c r="C362" t="s">
        <v>3579</v>
      </c>
      <c r="D362" t="s">
        <v>4121</v>
      </c>
      <c r="E362" t="s">
        <v>799</v>
      </c>
      <c r="F362" s="117">
        <f t="shared" si="5"/>
        <v>22</v>
      </c>
      <c r="G362" t="s">
        <v>1200</v>
      </c>
      <c r="H362" s="103">
        <v>2</v>
      </c>
      <c r="Q362" s="37"/>
    </row>
    <row r="363" spans="1:17">
      <c r="A363" s="37">
        <v>362</v>
      </c>
      <c r="B363" s="18" t="s">
        <v>443</v>
      </c>
      <c r="C363" t="s">
        <v>3578</v>
      </c>
      <c r="D363" t="s">
        <v>4122</v>
      </c>
      <c r="E363" t="s">
        <v>799</v>
      </c>
      <c r="F363" s="117">
        <f t="shared" si="5"/>
        <v>22</v>
      </c>
      <c r="G363" t="s">
        <v>1200</v>
      </c>
      <c r="H363" s="103">
        <v>2</v>
      </c>
      <c r="Q363" s="37"/>
    </row>
    <row r="364" spans="1:17">
      <c r="A364" s="37">
        <v>363</v>
      </c>
      <c r="B364" s="18" t="s">
        <v>444</v>
      </c>
      <c r="C364" t="s">
        <v>3577</v>
      </c>
      <c r="D364" t="s">
        <v>4123</v>
      </c>
      <c r="E364" t="s">
        <v>799</v>
      </c>
      <c r="F364" s="117">
        <f t="shared" si="5"/>
        <v>22</v>
      </c>
      <c r="G364" t="s">
        <v>1200</v>
      </c>
      <c r="H364" s="103">
        <v>2</v>
      </c>
      <c r="Q364" s="37"/>
    </row>
    <row r="365" spans="1:17">
      <c r="A365" s="37">
        <v>364</v>
      </c>
      <c r="B365" s="18" t="s">
        <v>445</v>
      </c>
      <c r="C365" t="s">
        <v>3576</v>
      </c>
      <c r="D365" t="s">
        <v>4124</v>
      </c>
      <c r="E365" t="s">
        <v>799</v>
      </c>
      <c r="F365" s="117">
        <f t="shared" si="5"/>
        <v>22</v>
      </c>
      <c r="G365" t="s">
        <v>1200</v>
      </c>
      <c r="H365" s="103">
        <v>2</v>
      </c>
      <c r="Q365" s="37"/>
    </row>
    <row r="366" spans="1:17">
      <c r="A366" s="37">
        <v>365</v>
      </c>
      <c r="B366" s="18" t="s">
        <v>446</v>
      </c>
      <c r="C366" t="s">
        <v>3575</v>
      </c>
      <c r="D366" t="s">
        <v>4125</v>
      </c>
      <c r="E366" t="s">
        <v>799</v>
      </c>
      <c r="F366" s="117">
        <f t="shared" si="5"/>
        <v>22</v>
      </c>
      <c r="G366" t="s">
        <v>1200</v>
      </c>
      <c r="H366" s="103">
        <v>2</v>
      </c>
      <c r="Q366" s="37"/>
    </row>
    <row r="367" spans="1:17">
      <c r="A367" s="37">
        <v>366</v>
      </c>
      <c r="B367" s="18" t="s">
        <v>447</v>
      </c>
      <c r="C367" t="s">
        <v>3574</v>
      </c>
      <c r="D367" t="s">
        <v>4126</v>
      </c>
      <c r="E367" t="s">
        <v>799</v>
      </c>
      <c r="F367" s="117">
        <f t="shared" si="5"/>
        <v>22</v>
      </c>
      <c r="G367" t="s">
        <v>1200</v>
      </c>
      <c r="H367" s="103">
        <v>3</v>
      </c>
      <c r="Q367" s="37"/>
    </row>
    <row r="368" spans="1:17">
      <c r="A368" s="37">
        <v>367</v>
      </c>
      <c r="B368" s="18" t="s">
        <v>448</v>
      </c>
      <c r="C368" t="s">
        <v>3573</v>
      </c>
      <c r="D368" t="s">
        <v>4127</v>
      </c>
      <c r="E368" t="s">
        <v>799</v>
      </c>
      <c r="F368" s="117">
        <f t="shared" si="5"/>
        <v>22</v>
      </c>
      <c r="G368" t="s">
        <v>1200</v>
      </c>
      <c r="H368" s="103">
        <v>3</v>
      </c>
      <c r="Q368" s="37"/>
    </row>
    <row r="369" spans="1:17">
      <c r="A369" s="37">
        <v>368</v>
      </c>
      <c r="B369" s="18" t="s">
        <v>449</v>
      </c>
      <c r="C369" t="s">
        <v>3572</v>
      </c>
      <c r="D369" t="s">
        <v>4128</v>
      </c>
      <c r="E369" t="s">
        <v>799</v>
      </c>
      <c r="F369" s="117">
        <f t="shared" si="5"/>
        <v>22</v>
      </c>
      <c r="G369" t="s">
        <v>1200</v>
      </c>
      <c r="H369" s="103">
        <v>3</v>
      </c>
      <c r="Q369" s="37"/>
    </row>
    <row r="370" spans="1:17">
      <c r="A370" s="37">
        <v>369</v>
      </c>
      <c r="B370" s="18" t="s">
        <v>450</v>
      </c>
      <c r="C370" t="s">
        <v>3571</v>
      </c>
      <c r="D370" t="s">
        <v>4129</v>
      </c>
      <c r="E370" t="s">
        <v>799</v>
      </c>
      <c r="F370" s="117">
        <f t="shared" si="5"/>
        <v>22</v>
      </c>
      <c r="G370" t="s">
        <v>1200</v>
      </c>
      <c r="H370" s="103">
        <v>3</v>
      </c>
      <c r="Q370" s="37"/>
    </row>
    <row r="371" spans="1:17">
      <c r="A371" s="37">
        <v>370</v>
      </c>
      <c r="B371" s="18" t="s">
        <v>451</v>
      </c>
      <c r="C371" t="s">
        <v>3570</v>
      </c>
      <c r="D371" t="s">
        <v>4051</v>
      </c>
      <c r="E371" t="s">
        <v>799</v>
      </c>
      <c r="F371" s="117">
        <f t="shared" si="5"/>
        <v>22</v>
      </c>
      <c r="G371" t="s">
        <v>1200</v>
      </c>
      <c r="H371" s="103">
        <v>3</v>
      </c>
      <c r="Q371" s="37"/>
    </row>
    <row r="372" spans="1:17">
      <c r="A372" s="37">
        <v>371</v>
      </c>
      <c r="B372" s="18" t="s">
        <v>452</v>
      </c>
      <c r="C372" t="s">
        <v>3569</v>
      </c>
      <c r="D372" t="s">
        <v>4130</v>
      </c>
      <c r="E372" t="s">
        <v>799</v>
      </c>
      <c r="F372" s="117">
        <f t="shared" si="5"/>
        <v>22</v>
      </c>
      <c r="G372" t="s">
        <v>1200</v>
      </c>
      <c r="H372" s="103">
        <v>3</v>
      </c>
      <c r="Q372" s="37"/>
    </row>
    <row r="373" spans="1:17">
      <c r="A373" s="37">
        <v>372</v>
      </c>
      <c r="B373" s="18" t="s">
        <v>453</v>
      </c>
      <c r="C373" t="s">
        <v>3568</v>
      </c>
      <c r="D373" t="s">
        <v>4131</v>
      </c>
      <c r="E373" t="s">
        <v>799</v>
      </c>
      <c r="F373" s="117">
        <f t="shared" si="5"/>
        <v>22</v>
      </c>
      <c r="G373" t="s">
        <v>1200</v>
      </c>
      <c r="H373" s="103">
        <v>3</v>
      </c>
      <c r="Q373" s="37"/>
    </row>
    <row r="374" spans="1:17">
      <c r="A374" s="37">
        <v>373</v>
      </c>
      <c r="B374" s="18" t="s">
        <v>454</v>
      </c>
      <c r="C374" t="s">
        <v>3567</v>
      </c>
      <c r="D374" t="s">
        <v>4132</v>
      </c>
      <c r="E374" t="s">
        <v>799</v>
      </c>
      <c r="F374" s="117">
        <f t="shared" si="5"/>
        <v>22</v>
      </c>
      <c r="G374" t="s">
        <v>1200</v>
      </c>
      <c r="H374" s="103">
        <v>3</v>
      </c>
      <c r="Q374" s="37"/>
    </row>
    <row r="375" spans="1:17">
      <c r="A375" s="37">
        <v>374</v>
      </c>
      <c r="B375" s="18" t="s">
        <v>455</v>
      </c>
      <c r="C375" t="s">
        <v>3566</v>
      </c>
      <c r="D375" t="s">
        <v>4133</v>
      </c>
      <c r="E375" t="s">
        <v>799</v>
      </c>
      <c r="F375" s="117">
        <f t="shared" si="5"/>
        <v>22</v>
      </c>
      <c r="G375" t="s">
        <v>1200</v>
      </c>
      <c r="H375" s="103">
        <v>3</v>
      </c>
      <c r="Q375" s="37"/>
    </row>
    <row r="376" spans="1:17">
      <c r="A376" s="37">
        <v>375</v>
      </c>
      <c r="B376" s="18" t="s">
        <v>456</v>
      </c>
      <c r="C376" t="s">
        <v>3565</v>
      </c>
      <c r="D376" t="s">
        <v>4134</v>
      </c>
      <c r="E376" t="s">
        <v>799</v>
      </c>
      <c r="F376" s="117">
        <f t="shared" si="5"/>
        <v>22</v>
      </c>
      <c r="G376" t="s">
        <v>1200</v>
      </c>
      <c r="H376" s="103">
        <v>3</v>
      </c>
      <c r="Q376" s="37"/>
    </row>
    <row r="377" spans="1:17">
      <c r="A377" s="37">
        <v>376</v>
      </c>
      <c r="B377" s="18" t="s">
        <v>457</v>
      </c>
      <c r="C377" t="s">
        <v>3564</v>
      </c>
      <c r="D377" t="s">
        <v>4135</v>
      </c>
      <c r="E377" t="s">
        <v>799</v>
      </c>
      <c r="F377" s="117">
        <f t="shared" si="5"/>
        <v>22</v>
      </c>
      <c r="G377" t="s">
        <v>1200</v>
      </c>
      <c r="H377" s="103">
        <v>3</v>
      </c>
      <c r="Q377" s="37"/>
    </row>
    <row r="378" spans="1:17">
      <c r="A378" s="37">
        <v>377</v>
      </c>
      <c r="B378" s="18" t="s">
        <v>458</v>
      </c>
      <c r="C378" t="s">
        <v>3563</v>
      </c>
      <c r="D378" t="s">
        <v>4136</v>
      </c>
      <c r="E378" t="s">
        <v>799</v>
      </c>
      <c r="F378" s="117">
        <f t="shared" si="5"/>
        <v>22</v>
      </c>
      <c r="G378" t="s">
        <v>1200</v>
      </c>
      <c r="H378" s="103">
        <v>3</v>
      </c>
      <c r="Q378" s="37"/>
    </row>
    <row r="379" spans="1:17">
      <c r="A379" s="37">
        <v>378</v>
      </c>
      <c r="B379" s="18" t="s">
        <v>459</v>
      </c>
      <c r="C379" t="s">
        <v>3562</v>
      </c>
      <c r="D379" t="s">
        <v>4137</v>
      </c>
      <c r="E379" t="s">
        <v>799</v>
      </c>
      <c r="F379" s="117">
        <f t="shared" si="5"/>
        <v>22</v>
      </c>
      <c r="G379" t="s">
        <v>1200</v>
      </c>
      <c r="H379" s="103">
        <v>3</v>
      </c>
      <c r="Q379" s="37"/>
    </row>
    <row r="380" spans="1:17">
      <c r="A380" s="37">
        <v>379</v>
      </c>
      <c r="B380" s="18" t="s">
        <v>460</v>
      </c>
      <c r="C380" t="s">
        <v>3561</v>
      </c>
      <c r="D380" t="s">
        <v>4138</v>
      </c>
      <c r="E380" t="s">
        <v>799</v>
      </c>
      <c r="F380" s="117">
        <f t="shared" si="5"/>
        <v>22</v>
      </c>
      <c r="G380" t="s">
        <v>1200</v>
      </c>
      <c r="H380" s="103">
        <v>3</v>
      </c>
      <c r="Q380" s="37"/>
    </row>
    <row r="381" spans="1:17">
      <c r="A381" s="37">
        <v>380</v>
      </c>
      <c r="B381" s="18" t="s">
        <v>461</v>
      </c>
      <c r="C381" t="s">
        <v>3560</v>
      </c>
      <c r="D381" t="s">
        <v>4139</v>
      </c>
      <c r="E381" t="s">
        <v>799</v>
      </c>
      <c r="F381" s="117">
        <f t="shared" si="5"/>
        <v>22</v>
      </c>
      <c r="G381" t="s">
        <v>1200</v>
      </c>
      <c r="H381" s="103">
        <v>3</v>
      </c>
      <c r="Q381" s="37"/>
    </row>
    <row r="382" spans="1:17">
      <c r="A382" s="37">
        <v>381</v>
      </c>
      <c r="B382" s="18" t="s">
        <v>462</v>
      </c>
      <c r="C382" t="s">
        <v>2031</v>
      </c>
      <c r="D382" t="s">
        <v>2032</v>
      </c>
      <c r="E382" t="s">
        <v>799</v>
      </c>
      <c r="F382" s="117">
        <f t="shared" si="5"/>
        <v>22</v>
      </c>
      <c r="G382" t="s">
        <v>1200</v>
      </c>
      <c r="H382" s="103">
        <v>4</v>
      </c>
      <c r="Q382" s="37"/>
    </row>
    <row r="383" spans="1:17">
      <c r="A383" s="37">
        <v>382</v>
      </c>
      <c r="B383" s="18" t="s">
        <v>463</v>
      </c>
      <c r="C383" t="s">
        <v>2033</v>
      </c>
      <c r="D383" t="s">
        <v>2034</v>
      </c>
      <c r="E383" t="s">
        <v>799</v>
      </c>
      <c r="F383" s="117">
        <f t="shared" si="5"/>
        <v>22</v>
      </c>
      <c r="G383" t="s">
        <v>1200</v>
      </c>
      <c r="H383" s="103">
        <v>4</v>
      </c>
      <c r="Q383" s="37"/>
    </row>
    <row r="384" spans="1:17">
      <c r="A384" s="37">
        <v>383</v>
      </c>
      <c r="B384" s="18" t="s">
        <v>464</v>
      </c>
      <c r="C384" t="s">
        <v>3559</v>
      </c>
      <c r="D384" t="s">
        <v>2028</v>
      </c>
      <c r="E384" t="s">
        <v>799</v>
      </c>
      <c r="F384" s="117">
        <f t="shared" si="5"/>
        <v>22</v>
      </c>
      <c r="G384" t="s">
        <v>1200</v>
      </c>
      <c r="H384" s="103">
        <v>4</v>
      </c>
      <c r="Q384" s="37"/>
    </row>
    <row r="385" spans="1:17">
      <c r="A385" s="37">
        <v>384</v>
      </c>
      <c r="B385" s="18" t="s">
        <v>465</v>
      </c>
      <c r="C385" t="s">
        <v>1906</v>
      </c>
      <c r="D385" t="s">
        <v>1907</v>
      </c>
      <c r="E385" t="s">
        <v>799</v>
      </c>
      <c r="F385" s="117">
        <f t="shared" si="5"/>
        <v>22</v>
      </c>
      <c r="G385" t="s">
        <v>1200</v>
      </c>
      <c r="H385" s="103">
        <v>4</v>
      </c>
      <c r="Q385" s="37"/>
    </row>
    <row r="386" spans="1:17">
      <c r="A386" s="37">
        <v>385</v>
      </c>
      <c r="B386" s="18" t="s">
        <v>466</v>
      </c>
      <c r="C386" t="s">
        <v>3558</v>
      </c>
      <c r="D386" t="s">
        <v>4140</v>
      </c>
      <c r="E386" t="s">
        <v>799</v>
      </c>
      <c r="F386" s="117">
        <f t="shared" si="5"/>
        <v>22</v>
      </c>
      <c r="G386" t="s">
        <v>1200</v>
      </c>
      <c r="H386" s="103">
        <v>4</v>
      </c>
      <c r="Q386" s="37"/>
    </row>
    <row r="387" spans="1:17">
      <c r="A387" s="37">
        <v>386</v>
      </c>
      <c r="B387" s="18" t="s">
        <v>467</v>
      </c>
      <c r="C387" t="s">
        <v>2026</v>
      </c>
      <c r="D387" t="s">
        <v>2027</v>
      </c>
      <c r="E387" t="s">
        <v>799</v>
      </c>
      <c r="F387" s="117">
        <f t="shared" ref="F387:F450" si="6">VLOOKUP(E387,$N$1:$O$48,2,FALSE)</f>
        <v>22</v>
      </c>
      <c r="G387" t="s">
        <v>1200</v>
      </c>
      <c r="H387" s="103">
        <v>4</v>
      </c>
      <c r="Q387" s="37"/>
    </row>
    <row r="388" spans="1:17">
      <c r="A388" s="37">
        <v>387</v>
      </c>
      <c r="B388" s="18" t="s">
        <v>468</v>
      </c>
      <c r="C388" t="s">
        <v>2029</v>
      </c>
      <c r="D388" t="s">
        <v>2030</v>
      </c>
      <c r="E388" t="s">
        <v>799</v>
      </c>
      <c r="F388" s="117">
        <f t="shared" si="6"/>
        <v>22</v>
      </c>
      <c r="G388" t="s">
        <v>1200</v>
      </c>
      <c r="H388" s="103">
        <v>4</v>
      </c>
      <c r="Q388" s="37"/>
    </row>
    <row r="389" spans="1:17">
      <c r="A389" s="37">
        <v>388</v>
      </c>
      <c r="B389" s="18" t="s">
        <v>469</v>
      </c>
      <c r="C389" t="s">
        <v>1598</v>
      </c>
      <c r="D389" t="s">
        <v>1599</v>
      </c>
      <c r="E389" t="s">
        <v>799</v>
      </c>
      <c r="F389" s="117">
        <f t="shared" si="6"/>
        <v>22</v>
      </c>
      <c r="G389" t="s">
        <v>1200</v>
      </c>
      <c r="H389" s="103" t="s">
        <v>273</v>
      </c>
      <c r="Q389" s="37"/>
    </row>
    <row r="390" spans="1:17">
      <c r="A390" s="37">
        <v>389</v>
      </c>
      <c r="B390" s="18" t="s">
        <v>470</v>
      </c>
      <c r="C390" t="s">
        <v>1604</v>
      </c>
      <c r="D390" t="s">
        <v>1605</v>
      </c>
      <c r="E390" t="s">
        <v>799</v>
      </c>
      <c r="F390" s="117">
        <f t="shared" si="6"/>
        <v>22</v>
      </c>
      <c r="G390" t="s">
        <v>1200</v>
      </c>
      <c r="H390" s="103" t="s">
        <v>273</v>
      </c>
      <c r="Q390" s="37"/>
    </row>
    <row r="391" spans="1:17">
      <c r="A391" s="37">
        <v>390</v>
      </c>
      <c r="B391" s="18" t="s">
        <v>471</v>
      </c>
      <c r="C391" t="s">
        <v>1608</v>
      </c>
      <c r="D391" t="s">
        <v>1609</v>
      </c>
      <c r="E391" t="s">
        <v>799</v>
      </c>
      <c r="F391" s="117">
        <f t="shared" si="6"/>
        <v>22</v>
      </c>
      <c r="G391" t="s">
        <v>1200</v>
      </c>
      <c r="H391" s="103" t="s">
        <v>273</v>
      </c>
      <c r="Q391" s="37"/>
    </row>
    <row r="392" spans="1:17">
      <c r="A392" s="37">
        <v>391</v>
      </c>
      <c r="B392" s="18" t="s">
        <v>472</v>
      </c>
      <c r="C392" t="s">
        <v>1606</v>
      </c>
      <c r="D392" t="s">
        <v>1607</v>
      </c>
      <c r="E392" t="s">
        <v>799</v>
      </c>
      <c r="F392" s="117">
        <f t="shared" si="6"/>
        <v>22</v>
      </c>
      <c r="G392" t="s">
        <v>1200</v>
      </c>
      <c r="H392" s="103" t="s">
        <v>273</v>
      </c>
      <c r="Q392" s="37"/>
    </row>
    <row r="393" spans="1:17">
      <c r="A393" s="37">
        <v>392</v>
      </c>
      <c r="B393" s="18" t="s">
        <v>473</v>
      </c>
      <c r="C393" t="s">
        <v>1602</v>
      </c>
      <c r="D393" t="s">
        <v>1603</v>
      </c>
      <c r="E393" t="s">
        <v>799</v>
      </c>
      <c r="F393" s="117">
        <f t="shared" si="6"/>
        <v>22</v>
      </c>
      <c r="G393" t="s">
        <v>1200</v>
      </c>
      <c r="H393" s="103" t="s">
        <v>273</v>
      </c>
      <c r="Q393" s="37"/>
    </row>
    <row r="394" spans="1:17">
      <c r="A394" s="37">
        <v>393</v>
      </c>
      <c r="B394" s="18" t="s">
        <v>474</v>
      </c>
      <c r="C394" t="s">
        <v>1610</v>
      </c>
      <c r="D394" t="s">
        <v>1611</v>
      </c>
      <c r="E394" t="s">
        <v>799</v>
      </c>
      <c r="F394" s="117">
        <f t="shared" si="6"/>
        <v>22</v>
      </c>
      <c r="G394" t="s">
        <v>1200</v>
      </c>
      <c r="H394" s="103" t="s">
        <v>273</v>
      </c>
      <c r="Q394" s="37"/>
    </row>
    <row r="395" spans="1:17">
      <c r="A395" s="37">
        <v>394</v>
      </c>
      <c r="B395" s="18" t="s">
        <v>475</v>
      </c>
      <c r="C395" t="s">
        <v>3557</v>
      </c>
      <c r="D395" t="s">
        <v>4141</v>
      </c>
      <c r="E395" t="s">
        <v>799</v>
      </c>
      <c r="F395" s="117">
        <f t="shared" si="6"/>
        <v>22</v>
      </c>
      <c r="G395" t="s">
        <v>1200</v>
      </c>
      <c r="H395" s="103">
        <v>2</v>
      </c>
      <c r="Q395" s="37"/>
    </row>
    <row r="396" spans="1:17">
      <c r="A396" s="37">
        <v>395</v>
      </c>
      <c r="B396" s="18" t="s">
        <v>476</v>
      </c>
      <c r="C396" t="s">
        <v>3556</v>
      </c>
      <c r="D396" t="s">
        <v>4142</v>
      </c>
      <c r="E396" t="s">
        <v>799</v>
      </c>
      <c r="F396" s="117">
        <f t="shared" si="6"/>
        <v>22</v>
      </c>
      <c r="G396" t="s">
        <v>1200</v>
      </c>
      <c r="H396" s="103">
        <v>2</v>
      </c>
      <c r="Q396" s="37"/>
    </row>
    <row r="397" spans="1:17">
      <c r="A397" s="37">
        <v>396</v>
      </c>
      <c r="B397" s="18" t="s">
        <v>477</v>
      </c>
      <c r="C397" t="s">
        <v>2112</v>
      </c>
      <c r="D397" t="s">
        <v>2113</v>
      </c>
      <c r="E397" t="s">
        <v>799</v>
      </c>
      <c r="F397" s="117">
        <f t="shared" si="6"/>
        <v>22</v>
      </c>
      <c r="G397" t="s">
        <v>1200</v>
      </c>
      <c r="H397" s="103">
        <v>4</v>
      </c>
      <c r="Q397" s="37"/>
    </row>
    <row r="398" spans="1:17">
      <c r="A398" s="37">
        <v>397</v>
      </c>
      <c r="B398" s="18" t="s">
        <v>478</v>
      </c>
      <c r="C398" t="s">
        <v>3555</v>
      </c>
      <c r="D398" t="s">
        <v>4143</v>
      </c>
      <c r="E398" t="s">
        <v>402</v>
      </c>
      <c r="F398" s="117">
        <f t="shared" si="6"/>
        <v>23</v>
      </c>
      <c r="G398" t="s">
        <v>1204</v>
      </c>
      <c r="H398" s="103">
        <v>3</v>
      </c>
      <c r="Q398" s="37"/>
    </row>
    <row r="399" spans="1:17">
      <c r="A399" s="37">
        <v>398</v>
      </c>
      <c r="B399" s="18" t="s">
        <v>479</v>
      </c>
      <c r="C399" t="s">
        <v>3554</v>
      </c>
      <c r="D399" t="s">
        <v>4144</v>
      </c>
      <c r="E399" t="s">
        <v>402</v>
      </c>
      <c r="F399" s="117">
        <f t="shared" si="6"/>
        <v>23</v>
      </c>
      <c r="G399" t="s">
        <v>1204</v>
      </c>
      <c r="H399" s="103">
        <v>2</v>
      </c>
      <c r="Q399" s="37"/>
    </row>
    <row r="400" spans="1:17">
      <c r="A400" s="37">
        <v>399</v>
      </c>
      <c r="B400" s="18" t="s">
        <v>480</v>
      </c>
      <c r="C400" t="s">
        <v>1627</v>
      </c>
      <c r="D400" t="s">
        <v>1628</v>
      </c>
      <c r="E400" t="s">
        <v>402</v>
      </c>
      <c r="F400" s="117">
        <f t="shared" si="6"/>
        <v>23</v>
      </c>
      <c r="G400" t="s">
        <v>1204</v>
      </c>
      <c r="H400" s="103">
        <v>2</v>
      </c>
      <c r="Q400" s="37"/>
    </row>
    <row r="401" spans="1:17">
      <c r="A401" s="37">
        <v>400</v>
      </c>
      <c r="B401" s="18" t="s">
        <v>481</v>
      </c>
      <c r="C401" t="s">
        <v>3553</v>
      </c>
      <c r="D401" t="s">
        <v>4145</v>
      </c>
      <c r="E401" t="s">
        <v>402</v>
      </c>
      <c r="F401" s="117">
        <f t="shared" si="6"/>
        <v>23</v>
      </c>
      <c r="G401" t="s">
        <v>1204</v>
      </c>
      <c r="H401" s="103">
        <v>2</v>
      </c>
      <c r="Q401" s="37"/>
    </row>
    <row r="402" spans="1:17">
      <c r="A402" s="37">
        <v>401</v>
      </c>
      <c r="B402" s="18" t="s">
        <v>482</v>
      </c>
      <c r="C402" t="s">
        <v>3552</v>
      </c>
      <c r="D402" t="s">
        <v>4146</v>
      </c>
      <c r="E402" t="s">
        <v>402</v>
      </c>
      <c r="F402" s="117">
        <f t="shared" si="6"/>
        <v>23</v>
      </c>
      <c r="G402" t="s">
        <v>1204</v>
      </c>
      <c r="H402" s="103">
        <v>2</v>
      </c>
      <c r="Q402" s="37"/>
    </row>
    <row r="403" spans="1:17">
      <c r="A403" s="37">
        <v>402</v>
      </c>
      <c r="B403" s="18" t="s">
        <v>483</v>
      </c>
      <c r="C403" t="s">
        <v>3551</v>
      </c>
      <c r="D403" t="s">
        <v>4147</v>
      </c>
      <c r="E403" t="s">
        <v>402</v>
      </c>
      <c r="F403" s="117">
        <f t="shared" si="6"/>
        <v>23</v>
      </c>
      <c r="G403" t="s">
        <v>1204</v>
      </c>
      <c r="H403" s="103">
        <v>2</v>
      </c>
      <c r="Q403" s="37"/>
    </row>
    <row r="404" spans="1:17">
      <c r="A404" s="37">
        <v>403</v>
      </c>
      <c r="B404" s="18" t="s">
        <v>484</v>
      </c>
      <c r="C404" t="s">
        <v>3550</v>
      </c>
      <c r="D404" t="s">
        <v>4148</v>
      </c>
      <c r="E404" t="s">
        <v>402</v>
      </c>
      <c r="F404" s="117">
        <f t="shared" si="6"/>
        <v>23</v>
      </c>
      <c r="G404" t="s">
        <v>1204</v>
      </c>
      <c r="H404" s="103">
        <v>4</v>
      </c>
      <c r="Q404" s="37"/>
    </row>
    <row r="405" spans="1:17">
      <c r="A405" s="37">
        <v>404</v>
      </c>
      <c r="B405" s="18" t="s">
        <v>485</v>
      </c>
      <c r="C405" t="s">
        <v>3549</v>
      </c>
      <c r="D405" t="s">
        <v>4149</v>
      </c>
      <c r="E405" t="s">
        <v>402</v>
      </c>
      <c r="F405" s="117">
        <f t="shared" si="6"/>
        <v>23</v>
      </c>
      <c r="G405" t="s">
        <v>1204</v>
      </c>
      <c r="H405" s="103">
        <v>4</v>
      </c>
      <c r="Q405" s="37"/>
    </row>
    <row r="406" spans="1:17">
      <c r="A406" s="37">
        <v>405</v>
      </c>
      <c r="B406" s="18" t="s">
        <v>486</v>
      </c>
      <c r="C406" t="s">
        <v>3548</v>
      </c>
      <c r="D406" t="s">
        <v>4150</v>
      </c>
      <c r="E406" t="s">
        <v>402</v>
      </c>
      <c r="F406" s="117">
        <f t="shared" si="6"/>
        <v>23</v>
      </c>
      <c r="G406" t="s">
        <v>1204</v>
      </c>
      <c r="H406" s="103">
        <v>4</v>
      </c>
      <c r="Q406" s="37"/>
    </row>
    <row r="407" spans="1:17">
      <c r="A407" s="37">
        <v>406</v>
      </c>
      <c r="B407" s="18" t="s">
        <v>487</v>
      </c>
      <c r="C407" t="s">
        <v>3547</v>
      </c>
      <c r="D407" t="s">
        <v>4151</v>
      </c>
      <c r="E407" t="s">
        <v>402</v>
      </c>
      <c r="F407" s="117">
        <f t="shared" si="6"/>
        <v>23</v>
      </c>
      <c r="G407" t="s">
        <v>1205</v>
      </c>
      <c r="H407" s="103">
        <v>3</v>
      </c>
      <c r="Q407" s="37"/>
    </row>
    <row r="408" spans="1:17">
      <c r="A408" s="37">
        <v>407</v>
      </c>
      <c r="B408" s="18" t="s">
        <v>488</v>
      </c>
      <c r="C408" t="s">
        <v>3546</v>
      </c>
      <c r="D408" t="s">
        <v>4152</v>
      </c>
      <c r="E408" t="s">
        <v>402</v>
      </c>
      <c r="F408" s="117">
        <f t="shared" si="6"/>
        <v>23</v>
      </c>
      <c r="G408" t="s">
        <v>1205</v>
      </c>
      <c r="H408" s="103">
        <v>2</v>
      </c>
      <c r="Q408" s="37"/>
    </row>
    <row r="409" spans="1:17">
      <c r="A409" s="37">
        <v>408</v>
      </c>
      <c r="B409" s="18" t="s">
        <v>489</v>
      </c>
      <c r="C409" t="s">
        <v>397</v>
      </c>
      <c r="D409" t="s">
        <v>398</v>
      </c>
      <c r="E409" t="s">
        <v>402</v>
      </c>
      <c r="F409" s="117">
        <f t="shared" si="6"/>
        <v>23</v>
      </c>
      <c r="G409" t="s">
        <v>1205</v>
      </c>
      <c r="H409" s="103" t="s">
        <v>273</v>
      </c>
      <c r="Q409" s="37"/>
    </row>
    <row r="410" spans="1:17">
      <c r="A410" s="37">
        <v>409</v>
      </c>
      <c r="B410" s="18" t="s">
        <v>490</v>
      </c>
      <c r="C410" t="s">
        <v>1621</v>
      </c>
      <c r="D410" t="s">
        <v>1622</v>
      </c>
      <c r="E410" t="s">
        <v>402</v>
      </c>
      <c r="F410" s="117">
        <f t="shared" si="6"/>
        <v>23</v>
      </c>
      <c r="G410" t="s">
        <v>1205</v>
      </c>
      <c r="H410" s="103" t="s">
        <v>273</v>
      </c>
      <c r="Q410" s="37"/>
    </row>
    <row r="411" spans="1:17">
      <c r="A411" s="37">
        <v>410</v>
      </c>
      <c r="B411" s="18" t="s">
        <v>491</v>
      </c>
      <c r="C411" t="s">
        <v>1809</v>
      </c>
      <c r="D411" t="s">
        <v>1810</v>
      </c>
      <c r="E411" t="s">
        <v>402</v>
      </c>
      <c r="F411" s="117">
        <f t="shared" si="6"/>
        <v>23</v>
      </c>
      <c r="G411" t="s">
        <v>1205</v>
      </c>
      <c r="H411" s="103">
        <v>4</v>
      </c>
      <c r="Q411" s="37"/>
    </row>
    <row r="412" spans="1:17">
      <c r="A412" s="37">
        <v>411</v>
      </c>
      <c r="B412" s="18" t="s">
        <v>492</v>
      </c>
      <c r="C412" t="s">
        <v>1785</v>
      </c>
      <c r="D412" t="s">
        <v>1786</v>
      </c>
      <c r="E412" t="s">
        <v>143</v>
      </c>
      <c r="F412" s="117">
        <f t="shared" si="6"/>
        <v>45</v>
      </c>
      <c r="G412" t="s">
        <v>1205</v>
      </c>
      <c r="H412" s="103">
        <v>4</v>
      </c>
      <c r="Q412" s="37"/>
    </row>
    <row r="413" spans="1:17">
      <c r="A413" s="37">
        <v>412</v>
      </c>
      <c r="B413" s="18" t="s">
        <v>493</v>
      </c>
      <c r="C413" t="s">
        <v>3545</v>
      </c>
      <c r="D413" t="s">
        <v>1787</v>
      </c>
      <c r="E413" t="s">
        <v>1172</v>
      </c>
      <c r="F413" s="117">
        <f t="shared" si="6"/>
        <v>24</v>
      </c>
      <c r="G413" t="s">
        <v>1205</v>
      </c>
      <c r="H413" s="103">
        <v>4</v>
      </c>
      <c r="Q413" s="37"/>
    </row>
    <row r="414" spans="1:17">
      <c r="A414" s="37">
        <v>413</v>
      </c>
      <c r="B414" s="18" t="s">
        <v>494</v>
      </c>
      <c r="C414" t="s">
        <v>1811</v>
      </c>
      <c r="D414" t="s">
        <v>1812</v>
      </c>
      <c r="E414" t="s">
        <v>402</v>
      </c>
      <c r="F414" s="117">
        <f t="shared" si="6"/>
        <v>23</v>
      </c>
      <c r="G414" t="s">
        <v>1205</v>
      </c>
      <c r="H414" s="103">
        <v>4</v>
      </c>
      <c r="Q414" s="37"/>
    </row>
    <row r="415" spans="1:17">
      <c r="A415" s="37">
        <v>414</v>
      </c>
      <c r="B415" s="18" t="s">
        <v>495</v>
      </c>
      <c r="C415" t="s">
        <v>1910</v>
      </c>
      <c r="D415" t="s">
        <v>1911</v>
      </c>
      <c r="E415" t="s">
        <v>161</v>
      </c>
      <c r="F415" s="117">
        <f t="shared" si="6"/>
        <v>33</v>
      </c>
      <c r="G415" t="s">
        <v>1205</v>
      </c>
      <c r="H415" s="103">
        <v>4</v>
      </c>
      <c r="Q415" s="37"/>
    </row>
    <row r="416" spans="1:17">
      <c r="A416" s="37">
        <v>415</v>
      </c>
      <c r="B416" s="18" t="s">
        <v>496</v>
      </c>
      <c r="C416" t="s">
        <v>1843</v>
      </c>
      <c r="D416" t="s">
        <v>1844</v>
      </c>
      <c r="E416" t="s">
        <v>402</v>
      </c>
      <c r="F416" s="117">
        <f t="shared" si="6"/>
        <v>23</v>
      </c>
      <c r="G416" t="s">
        <v>1205</v>
      </c>
      <c r="H416" s="103">
        <v>4</v>
      </c>
      <c r="Q416" s="37"/>
    </row>
    <row r="417" spans="1:17">
      <c r="A417" s="37">
        <v>416</v>
      </c>
      <c r="B417" s="18" t="s">
        <v>497</v>
      </c>
      <c r="C417" t="s">
        <v>1839</v>
      </c>
      <c r="D417" t="s">
        <v>1840</v>
      </c>
      <c r="E417" t="s">
        <v>376</v>
      </c>
      <c r="F417" s="117">
        <f t="shared" si="6"/>
        <v>39</v>
      </c>
      <c r="G417" t="s">
        <v>1205</v>
      </c>
      <c r="H417" s="103">
        <v>4</v>
      </c>
      <c r="Q417" s="37"/>
    </row>
    <row r="418" spans="1:17">
      <c r="A418" s="37">
        <v>417</v>
      </c>
      <c r="B418" s="18" t="s">
        <v>498</v>
      </c>
      <c r="C418" t="s">
        <v>1837</v>
      </c>
      <c r="D418" t="s">
        <v>1838</v>
      </c>
      <c r="E418" t="s">
        <v>143</v>
      </c>
      <c r="F418" s="117">
        <f t="shared" si="6"/>
        <v>45</v>
      </c>
      <c r="G418" t="s">
        <v>1205</v>
      </c>
      <c r="H418" s="103">
        <v>4</v>
      </c>
      <c r="Q418" s="37"/>
    </row>
    <row r="419" spans="1:17">
      <c r="A419" s="37">
        <v>418</v>
      </c>
      <c r="B419" s="18" t="s">
        <v>499</v>
      </c>
      <c r="C419" t="s">
        <v>1912</v>
      </c>
      <c r="D419" t="s">
        <v>1913</v>
      </c>
      <c r="E419" t="s">
        <v>402</v>
      </c>
      <c r="F419" s="117">
        <f t="shared" si="6"/>
        <v>23</v>
      </c>
      <c r="G419" t="s">
        <v>1205</v>
      </c>
      <c r="H419" s="103">
        <v>4</v>
      </c>
      <c r="Q419" s="37"/>
    </row>
    <row r="420" spans="1:17">
      <c r="A420" s="37">
        <v>419</v>
      </c>
      <c r="B420" s="18" t="s">
        <v>500</v>
      </c>
      <c r="C420" t="s">
        <v>1815</v>
      </c>
      <c r="D420" t="s">
        <v>1816</v>
      </c>
      <c r="E420" t="s">
        <v>376</v>
      </c>
      <c r="F420" s="117">
        <f t="shared" si="6"/>
        <v>39</v>
      </c>
      <c r="G420" t="s">
        <v>1205</v>
      </c>
      <c r="H420" s="103">
        <v>4</v>
      </c>
      <c r="Q420" s="37"/>
    </row>
    <row r="421" spans="1:17">
      <c r="A421" s="37">
        <v>420</v>
      </c>
      <c r="B421" s="18" t="s">
        <v>501</v>
      </c>
      <c r="C421" t="s">
        <v>1841</v>
      </c>
      <c r="D421" t="s">
        <v>1842</v>
      </c>
      <c r="E421" t="s">
        <v>1357</v>
      </c>
      <c r="F421" s="117">
        <f t="shared" si="6"/>
        <v>16</v>
      </c>
      <c r="G421" t="s">
        <v>1205</v>
      </c>
      <c r="H421" s="103">
        <v>4</v>
      </c>
      <c r="Q421" s="37"/>
    </row>
    <row r="422" spans="1:17">
      <c r="A422" s="37">
        <v>421</v>
      </c>
      <c r="B422" s="18" t="s">
        <v>502</v>
      </c>
      <c r="C422" t="s">
        <v>1817</v>
      </c>
      <c r="D422" t="s">
        <v>1818</v>
      </c>
      <c r="E422" t="s">
        <v>402</v>
      </c>
      <c r="F422" s="117">
        <f t="shared" si="6"/>
        <v>23</v>
      </c>
      <c r="G422" t="s">
        <v>1205</v>
      </c>
      <c r="H422" s="103">
        <v>4</v>
      </c>
      <c r="Q422" s="37"/>
    </row>
    <row r="423" spans="1:17">
      <c r="A423" s="37">
        <v>422</v>
      </c>
      <c r="B423" s="18" t="s">
        <v>503</v>
      </c>
      <c r="C423" t="s">
        <v>1926</v>
      </c>
      <c r="D423" t="s">
        <v>1927</v>
      </c>
      <c r="E423" t="s">
        <v>799</v>
      </c>
      <c r="F423" s="117">
        <f t="shared" si="6"/>
        <v>22</v>
      </c>
      <c r="G423" t="s">
        <v>1205</v>
      </c>
      <c r="H423" s="103">
        <v>4</v>
      </c>
      <c r="Q423" s="37"/>
    </row>
    <row r="424" spans="1:17">
      <c r="A424" s="37">
        <v>423</v>
      </c>
      <c r="B424" s="18" t="s">
        <v>504</v>
      </c>
      <c r="C424" t="s">
        <v>1922</v>
      </c>
      <c r="D424" t="s">
        <v>1923</v>
      </c>
      <c r="E424" t="s">
        <v>387</v>
      </c>
      <c r="F424" s="117">
        <f t="shared" si="6"/>
        <v>28</v>
      </c>
      <c r="G424" t="s">
        <v>1205</v>
      </c>
      <c r="H424" s="103">
        <v>4</v>
      </c>
      <c r="Q424" s="37"/>
    </row>
    <row r="425" spans="1:17">
      <c r="A425" s="37">
        <v>424</v>
      </c>
      <c r="B425" s="18" t="s">
        <v>505</v>
      </c>
      <c r="C425" t="s">
        <v>1819</v>
      </c>
      <c r="D425" t="s">
        <v>1820</v>
      </c>
      <c r="E425" t="s">
        <v>415</v>
      </c>
      <c r="F425" s="117">
        <f t="shared" si="6"/>
        <v>30</v>
      </c>
      <c r="G425" t="s">
        <v>1205</v>
      </c>
      <c r="H425" s="103">
        <v>4</v>
      </c>
      <c r="Q425" s="37"/>
    </row>
    <row r="426" spans="1:17">
      <c r="A426" s="37">
        <v>425</v>
      </c>
      <c r="B426" s="18" t="s">
        <v>506</v>
      </c>
      <c r="C426" t="s">
        <v>1916</v>
      </c>
      <c r="D426" t="s">
        <v>1917</v>
      </c>
      <c r="E426" t="s">
        <v>799</v>
      </c>
      <c r="F426" s="117">
        <f t="shared" si="6"/>
        <v>22</v>
      </c>
      <c r="G426" t="s">
        <v>1205</v>
      </c>
      <c r="H426" s="103">
        <v>4</v>
      </c>
      <c r="Q426" s="37"/>
    </row>
    <row r="427" spans="1:17">
      <c r="A427" s="37">
        <v>426</v>
      </c>
      <c r="B427" s="18" t="s">
        <v>507</v>
      </c>
      <c r="C427" t="s">
        <v>1793</v>
      </c>
      <c r="D427" t="s">
        <v>1794</v>
      </c>
      <c r="E427" t="s">
        <v>833</v>
      </c>
      <c r="F427" s="117">
        <f t="shared" si="6"/>
        <v>17</v>
      </c>
      <c r="G427" t="s">
        <v>1205</v>
      </c>
      <c r="H427" s="103">
        <v>4</v>
      </c>
      <c r="Q427" s="37"/>
    </row>
    <row r="428" spans="1:17">
      <c r="A428" s="37">
        <v>427</v>
      </c>
      <c r="B428" s="18" t="s">
        <v>508</v>
      </c>
      <c r="C428" t="s">
        <v>1795</v>
      </c>
      <c r="D428" t="s">
        <v>1796</v>
      </c>
      <c r="E428" t="s">
        <v>402</v>
      </c>
      <c r="F428" s="117">
        <f t="shared" si="6"/>
        <v>23</v>
      </c>
      <c r="G428" t="s">
        <v>1205</v>
      </c>
      <c r="H428" s="103">
        <v>4</v>
      </c>
      <c r="Q428" s="37"/>
    </row>
    <row r="429" spans="1:17">
      <c r="A429" s="37">
        <v>428</v>
      </c>
      <c r="B429" s="18" t="s">
        <v>509</v>
      </c>
      <c r="C429" t="s">
        <v>1827</v>
      </c>
      <c r="D429" t="s">
        <v>1828</v>
      </c>
      <c r="E429" t="s">
        <v>402</v>
      </c>
      <c r="F429" s="117">
        <f t="shared" si="6"/>
        <v>23</v>
      </c>
      <c r="G429" t="s">
        <v>1205</v>
      </c>
      <c r="H429" s="103">
        <v>4</v>
      </c>
      <c r="Q429" s="37"/>
    </row>
    <row r="430" spans="1:17">
      <c r="A430" s="37">
        <v>429</v>
      </c>
      <c r="B430" s="18" t="s">
        <v>510</v>
      </c>
      <c r="C430" t="s">
        <v>1831</v>
      </c>
      <c r="D430" t="s">
        <v>1832</v>
      </c>
      <c r="E430" t="s">
        <v>1356</v>
      </c>
      <c r="F430" s="117">
        <f t="shared" si="6"/>
        <v>21</v>
      </c>
      <c r="G430" t="s">
        <v>1205</v>
      </c>
      <c r="H430" s="103">
        <v>4</v>
      </c>
      <c r="Q430" s="37"/>
    </row>
    <row r="431" spans="1:17">
      <c r="A431" s="37">
        <v>430</v>
      </c>
      <c r="B431" s="18" t="s">
        <v>511</v>
      </c>
      <c r="C431" t="s">
        <v>1833</v>
      </c>
      <c r="D431" t="s">
        <v>1834</v>
      </c>
      <c r="E431" t="s">
        <v>415</v>
      </c>
      <c r="F431" s="117">
        <f t="shared" si="6"/>
        <v>30</v>
      </c>
      <c r="G431" t="s">
        <v>1205</v>
      </c>
      <c r="H431" s="103">
        <v>4</v>
      </c>
      <c r="Q431" s="37"/>
    </row>
    <row r="432" spans="1:17">
      <c r="A432" s="37">
        <v>431</v>
      </c>
      <c r="B432" s="18" t="s">
        <v>512</v>
      </c>
      <c r="C432" t="s">
        <v>1835</v>
      </c>
      <c r="D432" t="s">
        <v>1836</v>
      </c>
      <c r="E432" t="s">
        <v>52</v>
      </c>
      <c r="F432" s="117">
        <f t="shared" si="6"/>
        <v>43</v>
      </c>
      <c r="G432" t="s">
        <v>1205</v>
      </c>
      <c r="H432" s="103">
        <v>4</v>
      </c>
      <c r="Q432" s="37"/>
    </row>
    <row r="433" spans="1:17">
      <c r="A433" s="37">
        <v>432</v>
      </c>
      <c r="B433" s="18" t="s">
        <v>513</v>
      </c>
      <c r="C433" t="s">
        <v>1805</v>
      </c>
      <c r="D433" t="s">
        <v>1806</v>
      </c>
      <c r="E433" t="s">
        <v>402</v>
      </c>
      <c r="F433" s="117">
        <f t="shared" si="6"/>
        <v>23</v>
      </c>
      <c r="G433" t="s">
        <v>1205</v>
      </c>
      <c r="H433" s="103">
        <v>4</v>
      </c>
      <c r="Q433" s="37"/>
    </row>
    <row r="434" spans="1:17">
      <c r="A434" s="37">
        <v>433</v>
      </c>
      <c r="B434" s="18" t="s">
        <v>514</v>
      </c>
      <c r="C434" t="s">
        <v>1920</v>
      </c>
      <c r="D434" t="s">
        <v>1921</v>
      </c>
      <c r="E434" t="s">
        <v>690</v>
      </c>
      <c r="F434" s="117">
        <f t="shared" si="6"/>
        <v>15</v>
      </c>
      <c r="G434" t="s">
        <v>1205</v>
      </c>
      <c r="H434" s="103">
        <v>4</v>
      </c>
      <c r="Q434" s="37"/>
    </row>
    <row r="435" spans="1:17">
      <c r="A435" s="37">
        <v>434</v>
      </c>
      <c r="B435" s="18" t="s">
        <v>515</v>
      </c>
      <c r="C435" t="s">
        <v>1924</v>
      </c>
      <c r="D435" t="s">
        <v>1925</v>
      </c>
      <c r="E435" t="s">
        <v>799</v>
      </c>
      <c r="F435" s="117">
        <f t="shared" si="6"/>
        <v>22</v>
      </c>
      <c r="G435" t="s">
        <v>1205</v>
      </c>
      <c r="H435" s="103">
        <v>4</v>
      </c>
      <c r="Q435" s="37"/>
    </row>
    <row r="436" spans="1:17">
      <c r="A436" s="37">
        <v>435</v>
      </c>
      <c r="B436" s="18" t="s">
        <v>516</v>
      </c>
      <c r="C436" t="s">
        <v>1797</v>
      </c>
      <c r="D436" t="s">
        <v>1798</v>
      </c>
      <c r="E436" t="s">
        <v>1181</v>
      </c>
      <c r="F436" s="117">
        <f t="shared" si="6"/>
        <v>20</v>
      </c>
      <c r="G436" t="s">
        <v>1205</v>
      </c>
      <c r="H436" s="103">
        <v>4</v>
      </c>
      <c r="Q436" s="37"/>
    </row>
    <row r="437" spans="1:17">
      <c r="A437" s="37">
        <v>436</v>
      </c>
      <c r="B437" s="18" t="s">
        <v>517</v>
      </c>
      <c r="C437" t="s">
        <v>1614</v>
      </c>
      <c r="D437" t="s">
        <v>1615</v>
      </c>
      <c r="E437" t="s">
        <v>402</v>
      </c>
      <c r="F437" s="117">
        <f t="shared" si="6"/>
        <v>23</v>
      </c>
      <c r="G437" t="s">
        <v>1205</v>
      </c>
      <c r="H437" s="103" t="s">
        <v>2157</v>
      </c>
      <c r="Q437" s="37"/>
    </row>
    <row r="438" spans="1:17">
      <c r="A438" s="37">
        <v>437</v>
      </c>
      <c r="B438" s="18" t="s">
        <v>518</v>
      </c>
      <c r="C438" t="s">
        <v>1617</v>
      </c>
      <c r="D438" t="s">
        <v>1618</v>
      </c>
      <c r="E438" t="s">
        <v>1181</v>
      </c>
      <c r="F438" s="117">
        <f t="shared" si="6"/>
        <v>20</v>
      </c>
      <c r="G438" t="s">
        <v>1205</v>
      </c>
      <c r="H438" s="103" t="s">
        <v>267</v>
      </c>
      <c r="Q438" s="37"/>
    </row>
    <row r="439" spans="1:17">
      <c r="A439" s="37">
        <v>438</v>
      </c>
      <c r="B439" s="18" t="s">
        <v>519</v>
      </c>
      <c r="C439" t="s">
        <v>1619</v>
      </c>
      <c r="D439" t="s">
        <v>1620</v>
      </c>
      <c r="E439" t="s">
        <v>121</v>
      </c>
      <c r="F439" s="117">
        <f t="shared" si="6"/>
        <v>41</v>
      </c>
      <c r="G439" t="s">
        <v>1205</v>
      </c>
      <c r="H439" s="103" t="s">
        <v>267</v>
      </c>
      <c r="Q439" s="37"/>
    </row>
    <row r="440" spans="1:17">
      <c r="A440" s="37">
        <v>439</v>
      </c>
      <c r="B440" s="18" t="s">
        <v>520</v>
      </c>
      <c r="C440" t="s">
        <v>1783</v>
      </c>
      <c r="D440" t="s">
        <v>1784</v>
      </c>
      <c r="E440" t="s">
        <v>690</v>
      </c>
      <c r="F440" s="117">
        <f t="shared" si="6"/>
        <v>15</v>
      </c>
      <c r="G440" t="s">
        <v>1205</v>
      </c>
      <c r="H440" s="103">
        <v>4</v>
      </c>
      <c r="Q440" s="37"/>
    </row>
    <row r="441" spans="1:17">
      <c r="A441" s="37">
        <v>440</v>
      </c>
      <c r="B441" s="18" t="s">
        <v>521</v>
      </c>
      <c r="C441" t="s">
        <v>1845</v>
      </c>
      <c r="D441" t="s">
        <v>1846</v>
      </c>
      <c r="E441" t="s">
        <v>50</v>
      </c>
      <c r="F441" s="117">
        <f t="shared" si="6"/>
        <v>40</v>
      </c>
      <c r="G441" t="s">
        <v>1205</v>
      </c>
      <c r="H441" s="103">
        <v>4</v>
      </c>
      <c r="Q441" s="37"/>
    </row>
    <row r="442" spans="1:17">
      <c r="A442" s="37">
        <v>441</v>
      </c>
      <c r="B442" s="18" t="s">
        <v>522</v>
      </c>
      <c r="C442" t="s">
        <v>1788</v>
      </c>
      <c r="D442" t="s">
        <v>1789</v>
      </c>
      <c r="E442" t="s">
        <v>393</v>
      </c>
      <c r="F442" s="117">
        <f t="shared" si="6"/>
        <v>26</v>
      </c>
      <c r="G442" t="s">
        <v>1205</v>
      </c>
      <c r="H442" s="103">
        <v>4</v>
      </c>
      <c r="Q442" s="37"/>
    </row>
    <row r="443" spans="1:17">
      <c r="A443" s="37">
        <v>442</v>
      </c>
      <c r="B443" s="18" t="s">
        <v>523</v>
      </c>
      <c r="C443" t="s">
        <v>1813</v>
      </c>
      <c r="D443" t="s">
        <v>1814</v>
      </c>
      <c r="E443" t="s">
        <v>133</v>
      </c>
      <c r="F443" s="117">
        <f t="shared" si="6"/>
        <v>27</v>
      </c>
      <c r="G443" t="s">
        <v>1205</v>
      </c>
      <c r="H443" s="103">
        <v>4</v>
      </c>
      <c r="Q443" s="37"/>
    </row>
    <row r="444" spans="1:17">
      <c r="A444" s="37">
        <v>443</v>
      </c>
      <c r="B444" s="18" t="s">
        <v>524</v>
      </c>
      <c r="C444" t="s">
        <v>3544</v>
      </c>
      <c r="D444" t="s">
        <v>1792</v>
      </c>
      <c r="E444" t="s">
        <v>402</v>
      </c>
      <c r="F444" s="117">
        <f t="shared" si="6"/>
        <v>23</v>
      </c>
      <c r="G444" t="s">
        <v>1205</v>
      </c>
      <c r="H444" s="103">
        <v>4</v>
      </c>
      <c r="Q444" s="37"/>
    </row>
    <row r="445" spans="1:17">
      <c r="A445" s="37">
        <v>444</v>
      </c>
      <c r="B445" s="18" t="s">
        <v>525</v>
      </c>
      <c r="C445" t="s">
        <v>1801</v>
      </c>
      <c r="D445" t="s">
        <v>1802</v>
      </c>
      <c r="E445" t="s">
        <v>1182</v>
      </c>
      <c r="F445" s="117">
        <f t="shared" si="6"/>
        <v>2</v>
      </c>
      <c r="G445" t="s">
        <v>1205</v>
      </c>
      <c r="H445" s="103">
        <v>4</v>
      </c>
      <c r="Q445" s="37"/>
    </row>
    <row r="446" spans="1:17">
      <c r="A446" s="37">
        <v>445</v>
      </c>
      <c r="B446" s="18" t="s">
        <v>526</v>
      </c>
      <c r="C446" t="s">
        <v>1803</v>
      </c>
      <c r="D446" t="s">
        <v>1804</v>
      </c>
      <c r="E446" t="s">
        <v>402</v>
      </c>
      <c r="F446" s="117">
        <f t="shared" si="6"/>
        <v>23</v>
      </c>
      <c r="G446" t="s">
        <v>1205</v>
      </c>
      <c r="H446" s="103">
        <v>4</v>
      </c>
      <c r="Q446" s="37"/>
    </row>
    <row r="447" spans="1:17">
      <c r="A447" s="37">
        <v>446</v>
      </c>
      <c r="B447" s="18" t="s">
        <v>527</v>
      </c>
      <c r="C447" t="s">
        <v>1829</v>
      </c>
      <c r="D447" t="s">
        <v>1830</v>
      </c>
      <c r="E447" t="s">
        <v>207</v>
      </c>
      <c r="F447" s="117">
        <f t="shared" si="6"/>
        <v>31</v>
      </c>
      <c r="G447" t="s">
        <v>1205</v>
      </c>
      <c r="H447" s="103">
        <v>4</v>
      </c>
      <c r="Q447" s="37"/>
    </row>
    <row r="448" spans="1:17">
      <c r="A448" s="37">
        <v>447</v>
      </c>
      <c r="B448" s="18" t="s">
        <v>528</v>
      </c>
      <c r="C448" t="s">
        <v>1918</v>
      </c>
      <c r="D448" t="s">
        <v>1919</v>
      </c>
      <c r="E448" t="s">
        <v>402</v>
      </c>
      <c r="F448" s="117">
        <f t="shared" si="6"/>
        <v>23</v>
      </c>
      <c r="G448" t="s">
        <v>1205</v>
      </c>
      <c r="H448" s="103">
        <v>4</v>
      </c>
      <c r="Q448" s="37"/>
    </row>
    <row r="449" spans="1:17">
      <c r="A449" s="37">
        <v>448</v>
      </c>
      <c r="B449" s="18" t="s">
        <v>529</v>
      </c>
      <c r="C449" t="s">
        <v>1781</v>
      </c>
      <c r="D449" t="s">
        <v>1782</v>
      </c>
      <c r="E449" t="s">
        <v>393</v>
      </c>
      <c r="F449" s="117">
        <f t="shared" si="6"/>
        <v>26</v>
      </c>
      <c r="G449" t="s">
        <v>1205</v>
      </c>
      <c r="H449" s="103">
        <v>4</v>
      </c>
      <c r="Q449" s="37"/>
    </row>
    <row r="450" spans="1:17">
      <c r="A450" s="37">
        <v>449</v>
      </c>
      <c r="B450" s="18" t="s">
        <v>530</v>
      </c>
      <c r="C450" t="s">
        <v>1790</v>
      </c>
      <c r="D450" t="s">
        <v>1791</v>
      </c>
      <c r="E450" t="s">
        <v>402</v>
      </c>
      <c r="F450" s="117">
        <f t="shared" si="6"/>
        <v>23</v>
      </c>
      <c r="G450" t="s">
        <v>1205</v>
      </c>
      <c r="H450" s="103">
        <v>4</v>
      </c>
      <c r="Q450" s="37"/>
    </row>
    <row r="451" spans="1:17">
      <c r="A451" s="37">
        <v>450</v>
      </c>
      <c r="B451" s="18" t="s">
        <v>531</v>
      </c>
      <c r="C451" t="s">
        <v>1914</v>
      </c>
      <c r="D451" t="s">
        <v>1915</v>
      </c>
      <c r="E451" t="s">
        <v>799</v>
      </c>
      <c r="F451" s="117">
        <f t="shared" ref="F451:F514" si="7">VLOOKUP(E451,$N$1:$O$48,2,FALSE)</f>
        <v>22</v>
      </c>
      <c r="G451" t="s">
        <v>1205</v>
      </c>
      <c r="H451" s="103">
        <v>4</v>
      </c>
      <c r="Q451" s="37"/>
    </row>
    <row r="452" spans="1:17">
      <c r="A452" s="37">
        <v>451</v>
      </c>
      <c r="B452" s="18" t="s">
        <v>532</v>
      </c>
      <c r="C452" t="s">
        <v>1823</v>
      </c>
      <c r="D452" t="s">
        <v>1824</v>
      </c>
      <c r="E452" t="s">
        <v>1356</v>
      </c>
      <c r="F452" s="117">
        <f t="shared" si="7"/>
        <v>21</v>
      </c>
      <c r="G452" t="s">
        <v>1205</v>
      </c>
      <c r="H452" s="103">
        <v>4</v>
      </c>
      <c r="Q452" s="37"/>
    </row>
    <row r="453" spans="1:17">
      <c r="A453" s="37">
        <v>452</v>
      </c>
      <c r="B453" s="18" t="s">
        <v>533</v>
      </c>
      <c r="C453" t="s">
        <v>1825</v>
      </c>
      <c r="D453" t="s">
        <v>1826</v>
      </c>
      <c r="E453" t="s">
        <v>1172</v>
      </c>
      <c r="F453" s="117">
        <f t="shared" si="7"/>
        <v>24</v>
      </c>
      <c r="G453" t="s">
        <v>1205</v>
      </c>
      <c r="H453" s="103">
        <v>4</v>
      </c>
      <c r="Q453" s="37"/>
    </row>
    <row r="454" spans="1:17">
      <c r="A454" s="37">
        <v>453</v>
      </c>
      <c r="B454" s="18" t="s">
        <v>534</v>
      </c>
      <c r="C454" t="s">
        <v>1799</v>
      </c>
      <c r="D454" t="s">
        <v>1800</v>
      </c>
      <c r="E454" t="s">
        <v>402</v>
      </c>
      <c r="F454" s="117">
        <f t="shared" si="7"/>
        <v>23</v>
      </c>
      <c r="G454" t="s">
        <v>1205</v>
      </c>
      <c r="H454" s="103">
        <v>4</v>
      </c>
      <c r="Q454" s="37"/>
    </row>
    <row r="455" spans="1:17">
      <c r="A455" s="37">
        <v>454</v>
      </c>
      <c r="B455" s="18" t="s">
        <v>535</v>
      </c>
      <c r="C455" t="s">
        <v>1807</v>
      </c>
      <c r="D455" t="s">
        <v>1808</v>
      </c>
      <c r="E455" t="s">
        <v>402</v>
      </c>
      <c r="F455" s="117">
        <f t="shared" si="7"/>
        <v>23</v>
      </c>
      <c r="G455" t="s">
        <v>1205</v>
      </c>
      <c r="H455" s="103">
        <v>4</v>
      </c>
      <c r="Q455" s="37"/>
    </row>
    <row r="456" spans="1:17">
      <c r="A456" s="37">
        <v>455</v>
      </c>
      <c r="B456" s="18" t="s">
        <v>536</v>
      </c>
      <c r="C456" t="s">
        <v>1821</v>
      </c>
      <c r="D456" t="s">
        <v>1822</v>
      </c>
      <c r="E456" t="s">
        <v>400</v>
      </c>
      <c r="F456" s="117">
        <f t="shared" si="7"/>
        <v>14</v>
      </c>
      <c r="G456" t="s">
        <v>1205</v>
      </c>
      <c r="H456" s="103">
        <v>4</v>
      </c>
      <c r="Q456" s="37"/>
    </row>
    <row r="457" spans="1:17">
      <c r="A457" s="37">
        <v>456</v>
      </c>
      <c r="B457" s="18" t="s">
        <v>537</v>
      </c>
      <c r="C457" t="s">
        <v>1908</v>
      </c>
      <c r="D457" t="s">
        <v>1909</v>
      </c>
      <c r="E457" t="s">
        <v>1172</v>
      </c>
      <c r="F457" s="117">
        <f t="shared" si="7"/>
        <v>24</v>
      </c>
      <c r="G457" t="s">
        <v>1205</v>
      </c>
      <c r="H457" s="103">
        <v>4</v>
      </c>
      <c r="Q457" s="37"/>
    </row>
    <row r="458" spans="1:17">
      <c r="A458" s="37">
        <v>457</v>
      </c>
      <c r="B458" s="18" t="s">
        <v>538</v>
      </c>
      <c r="C458" t="s">
        <v>3543</v>
      </c>
      <c r="D458" t="s">
        <v>4153</v>
      </c>
      <c r="E458" t="s">
        <v>402</v>
      </c>
      <c r="F458" s="117">
        <f t="shared" si="7"/>
        <v>23</v>
      </c>
      <c r="G458" t="s">
        <v>1205</v>
      </c>
      <c r="H458" s="103">
        <v>3</v>
      </c>
      <c r="Q458" s="37"/>
    </row>
    <row r="459" spans="1:17">
      <c r="A459" s="37">
        <v>458</v>
      </c>
      <c r="B459" s="18" t="s">
        <v>539</v>
      </c>
      <c r="C459" t="s">
        <v>3542</v>
      </c>
      <c r="D459" t="s">
        <v>4154</v>
      </c>
      <c r="E459" t="s">
        <v>4813</v>
      </c>
      <c r="F459" s="117">
        <f t="shared" si="7"/>
        <v>7</v>
      </c>
      <c r="G459" t="s">
        <v>1205</v>
      </c>
      <c r="H459" s="103">
        <v>3</v>
      </c>
      <c r="Q459" s="37"/>
    </row>
    <row r="460" spans="1:17">
      <c r="A460" s="37">
        <v>459</v>
      </c>
      <c r="B460" s="18" t="s">
        <v>540</v>
      </c>
      <c r="C460" t="s">
        <v>3541</v>
      </c>
      <c r="D460" t="s">
        <v>4155</v>
      </c>
      <c r="E460" t="s">
        <v>402</v>
      </c>
      <c r="F460" s="117">
        <f t="shared" si="7"/>
        <v>23</v>
      </c>
      <c r="G460" t="s">
        <v>1205</v>
      </c>
      <c r="H460" s="103">
        <v>3</v>
      </c>
      <c r="Q460" s="37"/>
    </row>
    <row r="461" spans="1:17">
      <c r="A461" s="37">
        <v>460</v>
      </c>
      <c r="B461" s="18" t="s">
        <v>541</v>
      </c>
      <c r="C461" t="s">
        <v>3540</v>
      </c>
      <c r="D461" t="s">
        <v>4156</v>
      </c>
      <c r="E461" t="s">
        <v>402</v>
      </c>
      <c r="F461" s="117">
        <f t="shared" si="7"/>
        <v>23</v>
      </c>
      <c r="G461" t="s">
        <v>1205</v>
      </c>
      <c r="H461" s="103">
        <v>3</v>
      </c>
      <c r="Q461" s="37"/>
    </row>
    <row r="462" spans="1:17">
      <c r="A462" s="37">
        <v>461</v>
      </c>
      <c r="B462" s="18" t="s">
        <v>542</v>
      </c>
      <c r="C462" t="s">
        <v>3539</v>
      </c>
      <c r="D462" t="s">
        <v>4157</v>
      </c>
      <c r="E462" t="s">
        <v>165</v>
      </c>
      <c r="F462" s="117">
        <f t="shared" si="7"/>
        <v>29</v>
      </c>
      <c r="G462" t="s">
        <v>1205</v>
      </c>
      <c r="H462" s="103">
        <v>3</v>
      </c>
      <c r="Q462" s="37"/>
    </row>
    <row r="463" spans="1:17">
      <c r="A463" s="37">
        <v>462</v>
      </c>
      <c r="B463" s="18" t="s">
        <v>543</v>
      </c>
      <c r="C463" t="s">
        <v>3538</v>
      </c>
      <c r="D463" t="s">
        <v>4158</v>
      </c>
      <c r="E463" t="s">
        <v>1172</v>
      </c>
      <c r="F463" s="117">
        <f t="shared" si="7"/>
        <v>24</v>
      </c>
      <c r="G463" t="s">
        <v>1205</v>
      </c>
      <c r="H463" s="103">
        <v>3</v>
      </c>
      <c r="Q463" s="37"/>
    </row>
    <row r="464" spans="1:17">
      <c r="A464" s="37">
        <v>463</v>
      </c>
      <c r="B464" s="18" t="s">
        <v>544</v>
      </c>
      <c r="C464" t="s">
        <v>3537</v>
      </c>
      <c r="D464" t="s">
        <v>4159</v>
      </c>
      <c r="E464" t="s">
        <v>402</v>
      </c>
      <c r="F464" s="117">
        <f t="shared" si="7"/>
        <v>23</v>
      </c>
      <c r="G464" t="s">
        <v>1205</v>
      </c>
      <c r="H464" s="103">
        <v>3</v>
      </c>
      <c r="Q464" s="37"/>
    </row>
    <row r="465" spans="1:17">
      <c r="A465" s="37">
        <v>464</v>
      </c>
      <c r="B465" s="18" t="s">
        <v>545</v>
      </c>
      <c r="C465" t="s">
        <v>3536</v>
      </c>
      <c r="D465" t="s">
        <v>4160</v>
      </c>
      <c r="E465" t="s">
        <v>402</v>
      </c>
      <c r="F465" s="117">
        <f t="shared" si="7"/>
        <v>23</v>
      </c>
      <c r="G465" t="s">
        <v>1205</v>
      </c>
      <c r="H465" s="103">
        <v>3</v>
      </c>
      <c r="Q465" s="37"/>
    </row>
    <row r="466" spans="1:17">
      <c r="A466" s="37">
        <v>465</v>
      </c>
      <c r="B466" s="18" t="s">
        <v>546</v>
      </c>
      <c r="C466" t="s">
        <v>3535</v>
      </c>
      <c r="D466" t="s">
        <v>4161</v>
      </c>
      <c r="E466" t="s">
        <v>402</v>
      </c>
      <c r="F466" s="117">
        <f t="shared" si="7"/>
        <v>23</v>
      </c>
      <c r="G466" t="s">
        <v>1205</v>
      </c>
      <c r="H466" s="103">
        <v>3</v>
      </c>
      <c r="Q466" s="37"/>
    </row>
    <row r="467" spans="1:17">
      <c r="A467" s="37">
        <v>466</v>
      </c>
      <c r="B467" s="18" t="s">
        <v>547</v>
      </c>
      <c r="C467" t="s">
        <v>3534</v>
      </c>
      <c r="D467" t="s">
        <v>4162</v>
      </c>
      <c r="E467" t="s">
        <v>1357</v>
      </c>
      <c r="F467" s="117">
        <f t="shared" si="7"/>
        <v>16</v>
      </c>
      <c r="G467" t="s">
        <v>1205</v>
      </c>
      <c r="H467" s="103">
        <v>3</v>
      </c>
      <c r="Q467" s="37"/>
    </row>
    <row r="468" spans="1:17">
      <c r="A468" s="37">
        <v>467</v>
      </c>
      <c r="B468" s="18" t="s">
        <v>548</v>
      </c>
      <c r="C468" t="s">
        <v>3533</v>
      </c>
      <c r="D468" t="s">
        <v>4163</v>
      </c>
      <c r="E468" t="s">
        <v>415</v>
      </c>
      <c r="F468" s="117">
        <f t="shared" si="7"/>
        <v>30</v>
      </c>
      <c r="G468" t="s">
        <v>1205</v>
      </c>
      <c r="H468" s="103">
        <v>3</v>
      </c>
      <c r="Q468" s="37"/>
    </row>
    <row r="469" spans="1:17">
      <c r="A469" s="37">
        <v>468</v>
      </c>
      <c r="B469" s="18" t="s">
        <v>549</v>
      </c>
      <c r="C469" t="s">
        <v>3532</v>
      </c>
      <c r="D469" t="s">
        <v>4164</v>
      </c>
      <c r="E469" t="s">
        <v>799</v>
      </c>
      <c r="F469" s="117">
        <f t="shared" si="7"/>
        <v>22</v>
      </c>
      <c r="G469" t="s">
        <v>1205</v>
      </c>
      <c r="H469" s="103">
        <v>3</v>
      </c>
      <c r="Q469" s="37"/>
    </row>
    <row r="470" spans="1:17">
      <c r="A470" s="37">
        <v>469</v>
      </c>
      <c r="B470" s="18" t="s">
        <v>550</v>
      </c>
      <c r="C470" t="s">
        <v>3531</v>
      </c>
      <c r="D470" t="s">
        <v>4165</v>
      </c>
      <c r="E470" t="s">
        <v>402</v>
      </c>
      <c r="F470" s="117">
        <f t="shared" si="7"/>
        <v>23</v>
      </c>
      <c r="G470" t="s">
        <v>1205</v>
      </c>
      <c r="H470" s="103">
        <v>3</v>
      </c>
      <c r="Q470" s="37"/>
    </row>
    <row r="471" spans="1:17">
      <c r="A471" s="37">
        <v>470</v>
      </c>
      <c r="B471" s="18" t="s">
        <v>551</v>
      </c>
      <c r="C471" t="s">
        <v>3530</v>
      </c>
      <c r="D471" t="s">
        <v>4166</v>
      </c>
      <c r="E471" t="s">
        <v>402</v>
      </c>
      <c r="F471" s="117">
        <f t="shared" si="7"/>
        <v>23</v>
      </c>
      <c r="G471" t="s">
        <v>1205</v>
      </c>
      <c r="H471" s="103">
        <v>3</v>
      </c>
      <c r="Q471" s="37"/>
    </row>
    <row r="472" spans="1:17">
      <c r="A472" s="37">
        <v>471</v>
      </c>
      <c r="B472" s="18" t="s">
        <v>552</v>
      </c>
      <c r="C472" t="s">
        <v>3529</v>
      </c>
      <c r="D472" t="s">
        <v>4167</v>
      </c>
      <c r="E472" t="s">
        <v>415</v>
      </c>
      <c r="F472" s="117">
        <f t="shared" si="7"/>
        <v>30</v>
      </c>
      <c r="G472" t="s">
        <v>1205</v>
      </c>
      <c r="H472" s="103">
        <v>3</v>
      </c>
      <c r="Q472" s="37"/>
    </row>
    <row r="473" spans="1:17">
      <c r="A473" s="37">
        <v>472</v>
      </c>
      <c r="B473" s="18" t="s">
        <v>553</v>
      </c>
      <c r="C473" t="s">
        <v>3528</v>
      </c>
      <c r="D473" t="s">
        <v>4168</v>
      </c>
      <c r="E473" t="s">
        <v>402</v>
      </c>
      <c r="F473" s="117">
        <f t="shared" si="7"/>
        <v>23</v>
      </c>
      <c r="G473" t="s">
        <v>1205</v>
      </c>
      <c r="H473" s="103">
        <v>3</v>
      </c>
      <c r="Q473" s="37"/>
    </row>
    <row r="474" spans="1:17">
      <c r="A474" s="37">
        <v>473</v>
      </c>
      <c r="B474" s="18" t="s">
        <v>554</v>
      </c>
      <c r="C474" t="s">
        <v>3527</v>
      </c>
      <c r="D474" t="s">
        <v>4169</v>
      </c>
      <c r="E474" t="s">
        <v>402</v>
      </c>
      <c r="F474" s="117">
        <f t="shared" si="7"/>
        <v>23</v>
      </c>
      <c r="G474" t="s">
        <v>1205</v>
      </c>
      <c r="H474" s="103">
        <v>3</v>
      </c>
      <c r="Q474" s="37"/>
    </row>
    <row r="475" spans="1:17">
      <c r="A475" s="37">
        <v>474</v>
      </c>
      <c r="B475" s="18" t="s">
        <v>555</v>
      </c>
      <c r="C475" t="s">
        <v>3526</v>
      </c>
      <c r="D475" t="s">
        <v>4170</v>
      </c>
      <c r="E475" t="s">
        <v>690</v>
      </c>
      <c r="F475" s="117">
        <f t="shared" si="7"/>
        <v>15</v>
      </c>
      <c r="G475" t="s">
        <v>1205</v>
      </c>
      <c r="H475" s="103">
        <v>3</v>
      </c>
      <c r="Q475" s="37"/>
    </row>
    <row r="476" spans="1:17">
      <c r="A476" s="37">
        <v>475</v>
      </c>
      <c r="B476" s="18" t="s">
        <v>556</v>
      </c>
      <c r="C476" t="s">
        <v>3525</v>
      </c>
      <c r="D476" t="s">
        <v>4171</v>
      </c>
      <c r="E476" t="s">
        <v>161</v>
      </c>
      <c r="F476" s="117">
        <f t="shared" si="7"/>
        <v>33</v>
      </c>
      <c r="G476" t="s">
        <v>1205</v>
      </c>
      <c r="H476" s="103">
        <v>3</v>
      </c>
      <c r="Q476" s="37"/>
    </row>
    <row r="477" spans="1:17">
      <c r="A477" s="37">
        <v>476</v>
      </c>
      <c r="B477" s="18" t="s">
        <v>557</v>
      </c>
      <c r="C477" t="s">
        <v>3524</v>
      </c>
      <c r="D477" t="s">
        <v>4172</v>
      </c>
      <c r="E477" t="s">
        <v>402</v>
      </c>
      <c r="F477" s="117">
        <f t="shared" si="7"/>
        <v>23</v>
      </c>
      <c r="G477" t="s">
        <v>1205</v>
      </c>
      <c r="H477" s="103">
        <v>3</v>
      </c>
      <c r="Q477" s="37"/>
    </row>
    <row r="478" spans="1:17">
      <c r="A478" s="37">
        <v>477</v>
      </c>
      <c r="B478" s="18" t="s">
        <v>558</v>
      </c>
      <c r="C478" t="s">
        <v>3523</v>
      </c>
      <c r="D478" t="s">
        <v>4173</v>
      </c>
      <c r="E478" t="s">
        <v>402</v>
      </c>
      <c r="F478" s="117">
        <f t="shared" si="7"/>
        <v>23</v>
      </c>
      <c r="G478" t="s">
        <v>1205</v>
      </c>
      <c r="H478" s="103">
        <v>3</v>
      </c>
      <c r="Q478" s="37"/>
    </row>
    <row r="479" spans="1:17">
      <c r="A479" s="37">
        <v>478</v>
      </c>
      <c r="B479" s="18" t="s">
        <v>559</v>
      </c>
      <c r="C479" t="s">
        <v>3522</v>
      </c>
      <c r="D479" t="s">
        <v>4174</v>
      </c>
      <c r="E479" t="s">
        <v>1172</v>
      </c>
      <c r="F479" s="117">
        <f t="shared" si="7"/>
        <v>24</v>
      </c>
      <c r="G479" t="s">
        <v>1205</v>
      </c>
      <c r="H479" s="103">
        <v>3</v>
      </c>
      <c r="Q479" s="37"/>
    </row>
    <row r="480" spans="1:17">
      <c r="A480" s="37">
        <v>479</v>
      </c>
      <c r="B480" s="18" t="s">
        <v>560</v>
      </c>
      <c r="C480" t="s">
        <v>3521</v>
      </c>
      <c r="D480" t="s">
        <v>4175</v>
      </c>
      <c r="E480" t="s">
        <v>1356</v>
      </c>
      <c r="F480" s="117">
        <f t="shared" si="7"/>
        <v>21</v>
      </c>
      <c r="G480" t="s">
        <v>1205</v>
      </c>
      <c r="H480" s="103">
        <v>3</v>
      </c>
      <c r="Q480" s="37"/>
    </row>
    <row r="481" spans="1:17">
      <c r="A481" s="37">
        <v>480</v>
      </c>
      <c r="B481" s="18" t="s">
        <v>561</v>
      </c>
      <c r="C481" t="s">
        <v>3520</v>
      </c>
      <c r="D481" t="s">
        <v>4176</v>
      </c>
      <c r="E481" t="s">
        <v>161</v>
      </c>
      <c r="F481" s="117">
        <f t="shared" si="7"/>
        <v>33</v>
      </c>
      <c r="G481" t="s">
        <v>1205</v>
      </c>
      <c r="H481" s="103">
        <v>3</v>
      </c>
      <c r="Q481" s="37"/>
    </row>
    <row r="482" spans="1:17">
      <c r="A482" s="37">
        <v>481</v>
      </c>
      <c r="B482" s="18" t="s">
        <v>562</v>
      </c>
      <c r="C482" t="s">
        <v>3519</v>
      </c>
      <c r="D482" t="s">
        <v>4177</v>
      </c>
      <c r="E482" t="s">
        <v>402</v>
      </c>
      <c r="F482" s="117">
        <f t="shared" si="7"/>
        <v>23</v>
      </c>
      <c r="G482" t="s">
        <v>1205</v>
      </c>
      <c r="H482" s="103">
        <v>3</v>
      </c>
      <c r="Q482" s="37"/>
    </row>
    <row r="483" spans="1:17">
      <c r="A483" s="37">
        <v>482</v>
      </c>
      <c r="B483" s="18" t="s">
        <v>563</v>
      </c>
      <c r="C483" t="s">
        <v>3518</v>
      </c>
      <c r="D483" t="s">
        <v>4178</v>
      </c>
      <c r="E483" t="s">
        <v>1356</v>
      </c>
      <c r="F483" s="117">
        <f t="shared" si="7"/>
        <v>21</v>
      </c>
      <c r="G483" t="s">
        <v>1205</v>
      </c>
      <c r="H483" s="103">
        <v>3</v>
      </c>
      <c r="Q483" s="37"/>
    </row>
    <row r="484" spans="1:17">
      <c r="A484" s="37">
        <v>483</v>
      </c>
      <c r="B484" s="18" t="s">
        <v>564</v>
      </c>
      <c r="C484" t="s">
        <v>3517</v>
      </c>
      <c r="D484" t="s">
        <v>4179</v>
      </c>
      <c r="E484" t="s">
        <v>402</v>
      </c>
      <c r="F484" s="117">
        <f t="shared" si="7"/>
        <v>23</v>
      </c>
      <c r="G484" t="s">
        <v>1205</v>
      </c>
      <c r="H484" s="103">
        <v>3</v>
      </c>
      <c r="Q484" s="37"/>
    </row>
    <row r="485" spans="1:17">
      <c r="A485" s="37">
        <v>484</v>
      </c>
      <c r="B485" s="18" t="s">
        <v>565</v>
      </c>
      <c r="C485" t="s">
        <v>3516</v>
      </c>
      <c r="D485" t="s">
        <v>4180</v>
      </c>
      <c r="E485" t="s">
        <v>163</v>
      </c>
      <c r="F485" s="117">
        <f t="shared" si="7"/>
        <v>25</v>
      </c>
      <c r="G485" t="s">
        <v>1205</v>
      </c>
      <c r="H485" s="103">
        <v>3</v>
      </c>
      <c r="Q485" s="37"/>
    </row>
    <row r="486" spans="1:17">
      <c r="A486" s="37">
        <v>485</v>
      </c>
      <c r="B486" s="18" t="s">
        <v>566</v>
      </c>
      <c r="C486" t="s">
        <v>3515</v>
      </c>
      <c r="D486" t="s">
        <v>4181</v>
      </c>
      <c r="E486" t="s">
        <v>133</v>
      </c>
      <c r="F486" s="117">
        <f t="shared" si="7"/>
        <v>27</v>
      </c>
      <c r="G486" t="s">
        <v>1205</v>
      </c>
      <c r="H486" s="103">
        <v>3</v>
      </c>
      <c r="Q486" s="37"/>
    </row>
    <row r="487" spans="1:17">
      <c r="A487" s="37">
        <v>486</v>
      </c>
      <c r="B487" s="18" t="s">
        <v>567</v>
      </c>
      <c r="C487" t="s">
        <v>3514</v>
      </c>
      <c r="D487" t="s">
        <v>4182</v>
      </c>
      <c r="E487" t="s">
        <v>1356</v>
      </c>
      <c r="F487" s="117">
        <f t="shared" si="7"/>
        <v>21</v>
      </c>
      <c r="G487" t="s">
        <v>1205</v>
      </c>
      <c r="H487" s="103">
        <v>3</v>
      </c>
      <c r="Q487" s="37"/>
    </row>
    <row r="488" spans="1:17">
      <c r="A488" s="37">
        <v>487</v>
      </c>
      <c r="B488" s="18" t="s">
        <v>568</v>
      </c>
      <c r="C488" t="s">
        <v>3513</v>
      </c>
      <c r="D488" t="s">
        <v>4183</v>
      </c>
      <c r="E488" t="s">
        <v>163</v>
      </c>
      <c r="F488" s="117">
        <f t="shared" si="7"/>
        <v>25</v>
      </c>
      <c r="G488" t="s">
        <v>1205</v>
      </c>
      <c r="H488" s="103">
        <v>3</v>
      </c>
      <c r="Q488" s="37"/>
    </row>
    <row r="489" spans="1:17">
      <c r="A489" s="37">
        <v>488</v>
      </c>
      <c r="B489" s="18" t="s">
        <v>569</v>
      </c>
      <c r="C489" t="s">
        <v>3512</v>
      </c>
      <c r="D489" t="s">
        <v>4184</v>
      </c>
      <c r="E489" t="s">
        <v>402</v>
      </c>
      <c r="F489" s="117">
        <f t="shared" si="7"/>
        <v>23</v>
      </c>
      <c r="G489" t="s">
        <v>1205</v>
      </c>
      <c r="H489" s="103">
        <v>3</v>
      </c>
      <c r="Q489" s="37"/>
    </row>
    <row r="490" spans="1:17">
      <c r="A490" s="37">
        <v>489</v>
      </c>
      <c r="B490" s="18" t="s">
        <v>570</v>
      </c>
      <c r="C490" t="s">
        <v>3511</v>
      </c>
      <c r="D490" t="s">
        <v>4185</v>
      </c>
      <c r="E490" t="s">
        <v>402</v>
      </c>
      <c r="F490" s="117">
        <f t="shared" si="7"/>
        <v>23</v>
      </c>
      <c r="G490" t="s">
        <v>1205</v>
      </c>
      <c r="H490" s="103">
        <v>3</v>
      </c>
      <c r="Q490" s="37"/>
    </row>
    <row r="491" spans="1:17">
      <c r="A491" s="37">
        <v>490</v>
      </c>
      <c r="B491" s="18" t="s">
        <v>571</v>
      </c>
      <c r="C491" t="s">
        <v>3510</v>
      </c>
      <c r="D491" t="s">
        <v>4186</v>
      </c>
      <c r="E491" t="s">
        <v>799</v>
      </c>
      <c r="F491" s="117">
        <f t="shared" si="7"/>
        <v>22</v>
      </c>
      <c r="G491" t="s">
        <v>1205</v>
      </c>
      <c r="H491" s="103">
        <v>3</v>
      </c>
      <c r="Q491" s="37"/>
    </row>
    <row r="492" spans="1:17">
      <c r="A492" s="37">
        <v>491</v>
      </c>
      <c r="B492" s="18" t="s">
        <v>572</v>
      </c>
      <c r="C492" t="s">
        <v>3509</v>
      </c>
      <c r="D492" t="s">
        <v>4187</v>
      </c>
      <c r="E492" t="s">
        <v>799</v>
      </c>
      <c r="F492" s="117">
        <f t="shared" si="7"/>
        <v>22</v>
      </c>
      <c r="G492" t="s">
        <v>1205</v>
      </c>
      <c r="H492" s="103">
        <v>3</v>
      </c>
      <c r="Q492" s="37"/>
    </row>
    <row r="493" spans="1:17">
      <c r="A493" s="37">
        <v>492</v>
      </c>
      <c r="B493" s="18" t="s">
        <v>573</v>
      </c>
      <c r="C493" t="s">
        <v>3508</v>
      </c>
      <c r="D493" t="s">
        <v>4188</v>
      </c>
      <c r="E493" t="s">
        <v>1356</v>
      </c>
      <c r="F493" s="117">
        <f t="shared" si="7"/>
        <v>21</v>
      </c>
      <c r="G493" t="s">
        <v>1205</v>
      </c>
      <c r="H493" s="103">
        <v>3</v>
      </c>
      <c r="Q493" s="37"/>
    </row>
    <row r="494" spans="1:17">
      <c r="A494" s="37">
        <v>493</v>
      </c>
      <c r="B494" s="18" t="s">
        <v>574</v>
      </c>
      <c r="C494" t="s">
        <v>3507</v>
      </c>
      <c r="D494" t="s">
        <v>4189</v>
      </c>
      <c r="E494" t="s">
        <v>1357</v>
      </c>
      <c r="F494" s="117">
        <f t="shared" si="7"/>
        <v>16</v>
      </c>
      <c r="G494" t="s">
        <v>1205</v>
      </c>
      <c r="H494" s="103">
        <v>3</v>
      </c>
      <c r="Q494" s="37"/>
    </row>
    <row r="495" spans="1:17">
      <c r="A495" s="37">
        <v>494</v>
      </c>
      <c r="B495" s="18" t="s">
        <v>575</v>
      </c>
      <c r="C495" t="s">
        <v>3506</v>
      </c>
      <c r="D495" t="s">
        <v>4190</v>
      </c>
      <c r="E495" t="s">
        <v>402</v>
      </c>
      <c r="F495" s="117">
        <f t="shared" si="7"/>
        <v>23</v>
      </c>
      <c r="G495" t="s">
        <v>1205</v>
      </c>
      <c r="H495" s="103">
        <v>3</v>
      </c>
      <c r="Q495" s="37"/>
    </row>
    <row r="496" spans="1:17">
      <c r="A496" s="37">
        <v>495</v>
      </c>
      <c r="B496" s="18" t="s">
        <v>576</v>
      </c>
      <c r="C496" t="s">
        <v>3505</v>
      </c>
      <c r="D496" t="s">
        <v>4191</v>
      </c>
      <c r="E496" t="s">
        <v>402</v>
      </c>
      <c r="F496" s="117">
        <f t="shared" si="7"/>
        <v>23</v>
      </c>
      <c r="G496" t="s">
        <v>1205</v>
      </c>
      <c r="H496" s="103">
        <v>2</v>
      </c>
      <c r="Q496" s="37"/>
    </row>
    <row r="497" spans="1:17">
      <c r="A497" s="37">
        <v>496</v>
      </c>
      <c r="B497" s="18" t="s">
        <v>577</v>
      </c>
      <c r="C497" t="s">
        <v>3504</v>
      </c>
      <c r="D497" t="s">
        <v>4192</v>
      </c>
      <c r="E497" t="s">
        <v>402</v>
      </c>
      <c r="F497" s="117">
        <f t="shared" si="7"/>
        <v>23</v>
      </c>
      <c r="G497" t="s">
        <v>1205</v>
      </c>
      <c r="H497" s="103">
        <v>3</v>
      </c>
      <c r="Q497" s="37"/>
    </row>
    <row r="498" spans="1:17">
      <c r="A498" s="37">
        <v>497</v>
      </c>
      <c r="B498" s="18" t="s">
        <v>578</v>
      </c>
      <c r="C498" t="s">
        <v>3503</v>
      </c>
      <c r="D498" t="s">
        <v>4193</v>
      </c>
      <c r="E498" t="s">
        <v>1356</v>
      </c>
      <c r="F498" s="117">
        <f t="shared" si="7"/>
        <v>21</v>
      </c>
      <c r="G498" t="s">
        <v>1205</v>
      </c>
      <c r="H498" s="103">
        <v>3</v>
      </c>
      <c r="Q498" s="37"/>
    </row>
    <row r="499" spans="1:17">
      <c r="A499" s="37">
        <v>498</v>
      </c>
      <c r="B499" s="18" t="s">
        <v>579</v>
      </c>
      <c r="C499" t="s">
        <v>3502</v>
      </c>
      <c r="D499" t="s">
        <v>4194</v>
      </c>
      <c r="E499" t="s">
        <v>402</v>
      </c>
      <c r="F499" s="117">
        <f t="shared" si="7"/>
        <v>23</v>
      </c>
      <c r="G499" t="s">
        <v>1205</v>
      </c>
      <c r="H499" s="103">
        <v>3</v>
      </c>
      <c r="Q499" s="37"/>
    </row>
    <row r="500" spans="1:17">
      <c r="A500" s="37">
        <v>499</v>
      </c>
      <c r="B500" s="18" t="s">
        <v>580</v>
      </c>
      <c r="C500" t="s">
        <v>3501</v>
      </c>
      <c r="D500" t="s">
        <v>4195</v>
      </c>
      <c r="E500" t="s">
        <v>402</v>
      </c>
      <c r="F500" s="117">
        <f t="shared" si="7"/>
        <v>23</v>
      </c>
      <c r="G500" t="s">
        <v>1205</v>
      </c>
      <c r="H500" s="103">
        <v>2</v>
      </c>
      <c r="Q500" s="37"/>
    </row>
    <row r="501" spans="1:17">
      <c r="A501" s="37">
        <v>500</v>
      </c>
      <c r="B501" s="18" t="s">
        <v>581</v>
      </c>
      <c r="C501" t="s">
        <v>3500</v>
      </c>
      <c r="D501" t="s">
        <v>4196</v>
      </c>
      <c r="E501" t="s">
        <v>402</v>
      </c>
      <c r="F501" s="117">
        <f t="shared" si="7"/>
        <v>23</v>
      </c>
      <c r="G501" t="s">
        <v>1205</v>
      </c>
      <c r="H501" s="103">
        <v>2</v>
      </c>
      <c r="Q501" s="37"/>
    </row>
    <row r="502" spans="1:17">
      <c r="A502" s="37">
        <v>501</v>
      </c>
      <c r="B502" s="18" t="s">
        <v>582</v>
      </c>
      <c r="C502" t="s">
        <v>3499</v>
      </c>
      <c r="D502" t="s">
        <v>4197</v>
      </c>
      <c r="E502" t="s">
        <v>799</v>
      </c>
      <c r="F502" s="117">
        <f t="shared" si="7"/>
        <v>22</v>
      </c>
      <c r="G502" t="s">
        <v>1205</v>
      </c>
      <c r="H502" s="103">
        <v>2</v>
      </c>
      <c r="Q502" s="37"/>
    </row>
    <row r="503" spans="1:17">
      <c r="A503" s="37">
        <v>502</v>
      </c>
      <c r="B503" s="18" t="s">
        <v>583</v>
      </c>
      <c r="C503" t="s">
        <v>3498</v>
      </c>
      <c r="D503" t="s">
        <v>4198</v>
      </c>
      <c r="E503" t="s">
        <v>1357</v>
      </c>
      <c r="F503" s="117">
        <f t="shared" si="7"/>
        <v>16</v>
      </c>
      <c r="G503" t="s">
        <v>1205</v>
      </c>
      <c r="H503" s="103">
        <v>2</v>
      </c>
      <c r="Q503" s="37"/>
    </row>
    <row r="504" spans="1:17">
      <c r="A504" s="37">
        <v>503</v>
      </c>
      <c r="B504" s="18" t="s">
        <v>584</v>
      </c>
      <c r="C504" t="s">
        <v>3497</v>
      </c>
      <c r="D504" t="s">
        <v>4199</v>
      </c>
      <c r="E504" t="s">
        <v>402</v>
      </c>
      <c r="F504" s="117">
        <f t="shared" si="7"/>
        <v>23</v>
      </c>
      <c r="G504" t="s">
        <v>1205</v>
      </c>
      <c r="H504" s="103">
        <v>2</v>
      </c>
      <c r="Q504" s="37"/>
    </row>
    <row r="505" spans="1:17">
      <c r="A505" s="37">
        <v>504</v>
      </c>
      <c r="B505" s="18" t="s">
        <v>585</v>
      </c>
      <c r="C505" t="s">
        <v>3496</v>
      </c>
      <c r="D505" t="s">
        <v>4200</v>
      </c>
      <c r="E505" t="s">
        <v>1172</v>
      </c>
      <c r="F505" s="117">
        <f t="shared" si="7"/>
        <v>24</v>
      </c>
      <c r="G505" t="s">
        <v>1205</v>
      </c>
      <c r="H505" s="103">
        <v>2</v>
      </c>
      <c r="Q505" s="37"/>
    </row>
    <row r="506" spans="1:17">
      <c r="A506" s="37">
        <v>505</v>
      </c>
      <c r="B506" s="18" t="s">
        <v>586</v>
      </c>
      <c r="C506" t="s">
        <v>3495</v>
      </c>
      <c r="D506" t="s">
        <v>4201</v>
      </c>
      <c r="E506" t="s">
        <v>125</v>
      </c>
      <c r="F506" s="117">
        <f t="shared" si="7"/>
        <v>36</v>
      </c>
      <c r="G506" t="s">
        <v>1205</v>
      </c>
      <c r="H506" s="103">
        <v>2</v>
      </c>
      <c r="Q506" s="37"/>
    </row>
    <row r="507" spans="1:17">
      <c r="A507" s="37">
        <v>506</v>
      </c>
      <c r="B507" s="18" t="s">
        <v>587</v>
      </c>
      <c r="C507" t="s">
        <v>3494</v>
      </c>
      <c r="D507" t="s">
        <v>4202</v>
      </c>
      <c r="E507" t="s">
        <v>72</v>
      </c>
      <c r="F507" s="117">
        <f t="shared" si="7"/>
        <v>46</v>
      </c>
      <c r="G507" t="s">
        <v>1205</v>
      </c>
      <c r="H507" s="103">
        <v>2</v>
      </c>
      <c r="Q507" s="37"/>
    </row>
    <row r="508" spans="1:17">
      <c r="A508" s="37">
        <v>507</v>
      </c>
      <c r="B508" s="18" t="s">
        <v>588</v>
      </c>
      <c r="C508" t="s">
        <v>3493</v>
      </c>
      <c r="D508" t="s">
        <v>3922</v>
      </c>
      <c r="E508" t="s">
        <v>402</v>
      </c>
      <c r="F508" s="117">
        <f t="shared" si="7"/>
        <v>23</v>
      </c>
      <c r="G508" t="s">
        <v>1205</v>
      </c>
      <c r="H508" s="103">
        <v>2</v>
      </c>
      <c r="Q508" s="37"/>
    </row>
    <row r="509" spans="1:17">
      <c r="A509" s="37">
        <v>508</v>
      </c>
      <c r="B509" s="18" t="s">
        <v>589</v>
      </c>
      <c r="C509" t="s">
        <v>3492</v>
      </c>
      <c r="D509" t="s">
        <v>4203</v>
      </c>
      <c r="E509" t="s">
        <v>143</v>
      </c>
      <c r="F509" s="117">
        <f t="shared" si="7"/>
        <v>45</v>
      </c>
      <c r="G509" t="s">
        <v>1205</v>
      </c>
      <c r="H509" s="103">
        <v>2</v>
      </c>
      <c r="Q509" s="37"/>
    </row>
    <row r="510" spans="1:17">
      <c r="A510" s="37">
        <v>509</v>
      </c>
      <c r="B510" s="18" t="s">
        <v>590</v>
      </c>
      <c r="C510" t="s">
        <v>3491</v>
      </c>
      <c r="D510" t="s">
        <v>4204</v>
      </c>
      <c r="E510" t="s">
        <v>402</v>
      </c>
      <c r="F510" s="117">
        <f t="shared" si="7"/>
        <v>23</v>
      </c>
      <c r="G510" t="s">
        <v>1205</v>
      </c>
      <c r="H510" s="103">
        <v>2</v>
      </c>
      <c r="Q510" s="37"/>
    </row>
    <row r="511" spans="1:17">
      <c r="A511" s="37">
        <v>510</v>
      </c>
      <c r="B511" s="18" t="s">
        <v>591</v>
      </c>
      <c r="C511" t="s">
        <v>3490</v>
      </c>
      <c r="D511" t="s">
        <v>4205</v>
      </c>
      <c r="E511" t="s">
        <v>161</v>
      </c>
      <c r="F511" s="117">
        <f t="shared" si="7"/>
        <v>33</v>
      </c>
      <c r="G511" t="s">
        <v>1205</v>
      </c>
      <c r="H511" s="103">
        <v>2</v>
      </c>
      <c r="Q511" s="37"/>
    </row>
    <row r="512" spans="1:17">
      <c r="A512" s="37">
        <v>511</v>
      </c>
      <c r="B512" s="18" t="s">
        <v>592</v>
      </c>
      <c r="C512" t="s">
        <v>3489</v>
      </c>
      <c r="D512" t="s">
        <v>1629</v>
      </c>
      <c r="E512" t="s">
        <v>402</v>
      </c>
      <c r="F512" s="117">
        <f t="shared" si="7"/>
        <v>23</v>
      </c>
      <c r="G512" t="s">
        <v>1205</v>
      </c>
      <c r="H512" s="103">
        <v>2</v>
      </c>
      <c r="Q512" s="37"/>
    </row>
    <row r="513" spans="1:17">
      <c r="A513" s="37">
        <v>512</v>
      </c>
      <c r="B513" s="18" t="s">
        <v>593</v>
      </c>
      <c r="C513" t="s">
        <v>3488</v>
      </c>
      <c r="D513" t="s">
        <v>4206</v>
      </c>
      <c r="E513" t="s">
        <v>1181</v>
      </c>
      <c r="F513" s="117">
        <f t="shared" si="7"/>
        <v>20</v>
      </c>
      <c r="G513" t="s">
        <v>1205</v>
      </c>
      <c r="H513" s="103">
        <v>2</v>
      </c>
      <c r="Q513" s="37"/>
    </row>
    <row r="514" spans="1:17">
      <c r="A514" s="37">
        <v>513</v>
      </c>
      <c r="B514" s="18" t="s">
        <v>594</v>
      </c>
      <c r="C514" t="s">
        <v>3487</v>
      </c>
      <c r="D514" t="s">
        <v>4207</v>
      </c>
      <c r="E514" t="s">
        <v>402</v>
      </c>
      <c r="F514" s="117">
        <f t="shared" si="7"/>
        <v>23</v>
      </c>
      <c r="G514" t="s">
        <v>1205</v>
      </c>
      <c r="H514" s="103">
        <v>2</v>
      </c>
      <c r="Q514" s="37"/>
    </row>
    <row r="515" spans="1:17">
      <c r="A515" s="37">
        <v>514</v>
      </c>
      <c r="B515" s="18" t="s">
        <v>595</v>
      </c>
      <c r="C515" t="s">
        <v>3486</v>
      </c>
      <c r="D515" t="s">
        <v>4208</v>
      </c>
      <c r="E515" t="s">
        <v>1183</v>
      </c>
      <c r="F515" s="117">
        <f t="shared" ref="F515:F578" si="8">VLOOKUP(E515,$N$1:$O$48,2,FALSE)</f>
        <v>18</v>
      </c>
      <c r="G515" t="s">
        <v>1205</v>
      </c>
      <c r="H515" s="103">
        <v>2</v>
      </c>
      <c r="Q515" s="37"/>
    </row>
    <row r="516" spans="1:17">
      <c r="A516" s="37">
        <v>515</v>
      </c>
      <c r="B516" s="18" t="s">
        <v>596</v>
      </c>
      <c r="C516" t="s">
        <v>3485</v>
      </c>
      <c r="D516" t="s">
        <v>4209</v>
      </c>
      <c r="E516" t="s">
        <v>163</v>
      </c>
      <c r="F516" s="117">
        <f t="shared" si="8"/>
        <v>25</v>
      </c>
      <c r="G516" t="s">
        <v>1205</v>
      </c>
      <c r="H516" s="103">
        <v>2</v>
      </c>
      <c r="Q516" s="37"/>
    </row>
    <row r="517" spans="1:17">
      <c r="A517" s="37">
        <v>516</v>
      </c>
      <c r="B517" s="18" t="s">
        <v>597</v>
      </c>
      <c r="C517" t="s">
        <v>3484</v>
      </c>
      <c r="D517" t="s">
        <v>4210</v>
      </c>
      <c r="E517" t="s">
        <v>402</v>
      </c>
      <c r="F517" s="117">
        <f t="shared" si="8"/>
        <v>23</v>
      </c>
      <c r="G517" t="s">
        <v>1205</v>
      </c>
      <c r="H517" s="103">
        <v>2</v>
      </c>
      <c r="Q517" s="37"/>
    </row>
    <row r="518" spans="1:17">
      <c r="A518" s="37">
        <v>517</v>
      </c>
      <c r="B518" s="18" t="s">
        <v>598</v>
      </c>
      <c r="C518" t="s">
        <v>3483</v>
      </c>
      <c r="D518" t="s">
        <v>4211</v>
      </c>
      <c r="E518" t="s">
        <v>393</v>
      </c>
      <c r="F518" s="117">
        <f t="shared" si="8"/>
        <v>26</v>
      </c>
      <c r="G518" t="s">
        <v>1205</v>
      </c>
      <c r="H518" s="103">
        <v>2</v>
      </c>
      <c r="Q518" s="37"/>
    </row>
    <row r="519" spans="1:17">
      <c r="A519" s="37">
        <v>518</v>
      </c>
      <c r="B519" s="18" t="s">
        <v>599</v>
      </c>
      <c r="C519" t="s">
        <v>3482</v>
      </c>
      <c r="D519" t="s">
        <v>4212</v>
      </c>
      <c r="E519" t="s">
        <v>690</v>
      </c>
      <c r="F519" s="117">
        <f t="shared" si="8"/>
        <v>15</v>
      </c>
      <c r="G519" t="s">
        <v>1205</v>
      </c>
      <c r="H519" s="103">
        <v>2</v>
      </c>
      <c r="Q519" s="37"/>
    </row>
    <row r="520" spans="1:17">
      <c r="A520" s="17">
        <v>519</v>
      </c>
      <c r="B520" s="18" t="s">
        <v>600</v>
      </c>
      <c r="C520" t="s">
        <v>3481</v>
      </c>
      <c r="D520" t="s">
        <v>4213</v>
      </c>
      <c r="E520" t="s">
        <v>402</v>
      </c>
      <c r="F520" s="117">
        <f t="shared" si="8"/>
        <v>23</v>
      </c>
      <c r="G520" t="s">
        <v>1205</v>
      </c>
      <c r="H520" s="103">
        <v>2</v>
      </c>
    </row>
    <row r="521" spans="1:17">
      <c r="A521" s="17">
        <v>520</v>
      </c>
      <c r="B521" s="18" t="s">
        <v>601</v>
      </c>
      <c r="C521" t="s">
        <v>3480</v>
      </c>
      <c r="D521" t="s">
        <v>4214</v>
      </c>
      <c r="E521" t="s">
        <v>4814</v>
      </c>
      <c r="F521" s="117">
        <f t="shared" si="8"/>
        <v>13</v>
      </c>
      <c r="G521" t="s">
        <v>1205</v>
      </c>
      <c r="H521" s="103">
        <v>2</v>
      </c>
    </row>
    <row r="522" spans="1:17">
      <c r="A522" s="17">
        <v>521</v>
      </c>
      <c r="B522" s="18" t="s">
        <v>602</v>
      </c>
      <c r="C522" t="s">
        <v>3479</v>
      </c>
      <c r="D522" t="s">
        <v>4215</v>
      </c>
      <c r="E522" t="s">
        <v>163</v>
      </c>
      <c r="F522" s="117">
        <f t="shared" si="8"/>
        <v>25</v>
      </c>
      <c r="G522" t="s">
        <v>1205</v>
      </c>
      <c r="H522" s="103">
        <v>2</v>
      </c>
    </row>
    <row r="523" spans="1:17">
      <c r="A523" s="17">
        <v>522</v>
      </c>
      <c r="B523" s="18" t="s">
        <v>603</v>
      </c>
      <c r="C523" t="s">
        <v>3478</v>
      </c>
      <c r="D523" t="s">
        <v>4216</v>
      </c>
      <c r="E523" t="s">
        <v>1172</v>
      </c>
      <c r="F523" s="117">
        <f t="shared" si="8"/>
        <v>24</v>
      </c>
      <c r="G523" t="s">
        <v>1205</v>
      </c>
      <c r="H523" s="103">
        <v>2</v>
      </c>
    </row>
    <row r="524" spans="1:17">
      <c r="A524" s="17">
        <v>523</v>
      </c>
      <c r="B524" s="18" t="s">
        <v>604</v>
      </c>
      <c r="C524" t="s">
        <v>3477</v>
      </c>
      <c r="D524" t="s">
        <v>4217</v>
      </c>
      <c r="E524" t="s">
        <v>402</v>
      </c>
      <c r="F524" s="117">
        <f t="shared" si="8"/>
        <v>23</v>
      </c>
      <c r="G524" t="s">
        <v>1205</v>
      </c>
      <c r="H524" s="103">
        <v>2</v>
      </c>
    </row>
    <row r="525" spans="1:17">
      <c r="A525" s="17">
        <v>524</v>
      </c>
      <c r="B525" s="18" t="s">
        <v>605</v>
      </c>
      <c r="C525" t="s">
        <v>3476</v>
      </c>
      <c r="D525" t="s">
        <v>4218</v>
      </c>
      <c r="E525" t="s">
        <v>1181</v>
      </c>
      <c r="F525" s="117">
        <f t="shared" si="8"/>
        <v>20</v>
      </c>
      <c r="G525" t="s">
        <v>1205</v>
      </c>
      <c r="H525" s="103">
        <v>2</v>
      </c>
    </row>
    <row r="526" spans="1:17">
      <c r="A526" s="17">
        <v>525</v>
      </c>
      <c r="B526" s="18" t="s">
        <v>606</v>
      </c>
      <c r="C526" t="s">
        <v>3475</v>
      </c>
      <c r="D526" t="s">
        <v>4219</v>
      </c>
      <c r="E526" t="s">
        <v>393</v>
      </c>
      <c r="F526" s="117">
        <f t="shared" si="8"/>
        <v>26</v>
      </c>
      <c r="G526" t="s">
        <v>1205</v>
      </c>
      <c r="H526" s="103">
        <v>2</v>
      </c>
    </row>
    <row r="527" spans="1:17">
      <c r="A527" s="17">
        <v>526</v>
      </c>
      <c r="B527" s="18" t="s">
        <v>607</v>
      </c>
      <c r="C527" t="s">
        <v>3474</v>
      </c>
      <c r="D527" t="s">
        <v>4220</v>
      </c>
      <c r="E527" t="s">
        <v>4815</v>
      </c>
      <c r="F527" s="117">
        <f t="shared" si="8"/>
        <v>11</v>
      </c>
      <c r="G527" t="s">
        <v>1205</v>
      </c>
      <c r="H527" s="103">
        <v>2</v>
      </c>
    </row>
    <row r="528" spans="1:17">
      <c r="A528" s="17">
        <v>527</v>
      </c>
      <c r="B528" s="18" t="s">
        <v>608</v>
      </c>
      <c r="C528" t="s">
        <v>3473</v>
      </c>
      <c r="D528" t="s">
        <v>4221</v>
      </c>
      <c r="E528" t="s">
        <v>402</v>
      </c>
      <c r="F528" s="117">
        <f t="shared" si="8"/>
        <v>23</v>
      </c>
      <c r="G528" t="s">
        <v>1205</v>
      </c>
      <c r="H528" s="103">
        <v>2</v>
      </c>
    </row>
    <row r="529" spans="1:8">
      <c r="A529" s="17">
        <v>528</v>
      </c>
      <c r="B529" s="18" t="s">
        <v>609</v>
      </c>
      <c r="C529" t="s">
        <v>3472</v>
      </c>
      <c r="D529" t="s">
        <v>4222</v>
      </c>
      <c r="E529" t="s">
        <v>119</v>
      </c>
      <c r="F529" s="117">
        <f t="shared" si="8"/>
        <v>42</v>
      </c>
      <c r="G529" t="s">
        <v>1205</v>
      </c>
      <c r="H529" s="103">
        <v>2</v>
      </c>
    </row>
    <row r="530" spans="1:8">
      <c r="A530" s="17">
        <v>529</v>
      </c>
      <c r="B530" s="18" t="s">
        <v>610</v>
      </c>
      <c r="C530" t="s">
        <v>3471</v>
      </c>
      <c r="D530" t="s">
        <v>4223</v>
      </c>
      <c r="E530" t="s">
        <v>402</v>
      </c>
      <c r="F530" s="117">
        <f t="shared" si="8"/>
        <v>23</v>
      </c>
      <c r="G530" t="s">
        <v>1205</v>
      </c>
      <c r="H530" s="103">
        <v>2</v>
      </c>
    </row>
    <row r="531" spans="1:8">
      <c r="A531" s="17">
        <v>530</v>
      </c>
      <c r="B531" s="18" t="s">
        <v>611</v>
      </c>
      <c r="C531" t="s">
        <v>3470</v>
      </c>
      <c r="D531" t="s">
        <v>4224</v>
      </c>
      <c r="E531" t="s">
        <v>387</v>
      </c>
      <c r="F531" s="117">
        <f t="shared" si="8"/>
        <v>28</v>
      </c>
      <c r="G531" t="s">
        <v>1205</v>
      </c>
      <c r="H531" s="103">
        <v>2</v>
      </c>
    </row>
    <row r="532" spans="1:8">
      <c r="A532" s="17">
        <v>531</v>
      </c>
      <c r="B532" s="18" t="s">
        <v>612</v>
      </c>
      <c r="C532" t="s">
        <v>3469</v>
      </c>
      <c r="D532" t="s">
        <v>4225</v>
      </c>
      <c r="E532" t="s">
        <v>4816</v>
      </c>
      <c r="F532" s="117">
        <f t="shared" si="8"/>
        <v>3</v>
      </c>
      <c r="G532" t="s">
        <v>1205</v>
      </c>
      <c r="H532" s="103">
        <v>2</v>
      </c>
    </row>
    <row r="533" spans="1:8">
      <c r="A533" s="17">
        <v>532</v>
      </c>
      <c r="B533" s="18" t="s">
        <v>613</v>
      </c>
      <c r="C533" t="s">
        <v>3468</v>
      </c>
      <c r="D533" t="s">
        <v>4226</v>
      </c>
      <c r="E533" t="s">
        <v>1181</v>
      </c>
      <c r="F533" s="117">
        <f t="shared" si="8"/>
        <v>20</v>
      </c>
      <c r="G533" t="s">
        <v>1205</v>
      </c>
      <c r="H533" s="103">
        <v>2</v>
      </c>
    </row>
    <row r="534" spans="1:8">
      <c r="A534" s="17">
        <v>533</v>
      </c>
      <c r="B534" s="18" t="s">
        <v>614</v>
      </c>
      <c r="C534" t="s">
        <v>3467</v>
      </c>
      <c r="D534" t="s">
        <v>4227</v>
      </c>
      <c r="E534" t="s">
        <v>163</v>
      </c>
      <c r="F534" s="117">
        <f t="shared" si="8"/>
        <v>25</v>
      </c>
      <c r="G534" t="s">
        <v>1205</v>
      </c>
      <c r="H534" s="103">
        <v>2</v>
      </c>
    </row>
    <row r="535" spans="1:8">
      <c r="A535" s="17">
        <v>534</v>
      </c>
      <c r="B535" s="18" t="s">
        <v>615</v>
      </c>
      <c r="C535" t="s">
        <v>3466</v>
      </c>
      <c r="D535" t="s">
        <v>4228</v>
      </c>
      <c r="E535" t="s">
        <v>141</v>
      </c>
      <c r="F535" s="117">
        <f t="shared" si="8"/>
        <v>38</v>
      </c>
      <c r="G535" t="s">
        <v>1205</v>
      </c>
      <c r="H535" s="103">
        <v>2</v>
      </c>
    </row>
    <row r="536" spans="1:8">
      <c r="A536" s="17">
        <v>535</v>
      </c>
      <c r="B536" s="18" t="s">
        <v>616</v>
      </c>
      <c r="C536" t="s">
        <v>3465</v>
      </c>
      <c r="D536" t="s">
        <v>4229</v>
      </c>
      <c r="E536" t="s">
        <v>402</v>
      </c>
      <c r="F536" s="117">
        <f t="shared" si="8"/>
        <v>23</v>
      </c>
      <c r="G536" t="s">
        <v>1205</v>
      </c>
      <c r="H536" s="103">
        <v>2</v>
      </c>
    </row>
    <row r="537" spans="1:8">
      <c r="A537" s="17">
        <v>536</v>
      </c>
      <c r="B537" s="18" t="s">
        <v>617</v>
      </c>
      <c r="C537" t="s">
        <v>3464</v>
      </c>
      <c r="D537" t="s">
        <v>4230</v>
      </c>
      <c r="E537" t="s">
        <v>402</v>
      </c>
      <c r="F537" s="117">
        <f t="shared" si="8"/>
        <v>23</v>
      </c>
      <c r="G537" t="s">
        <v>1205</v>
      </c>
      <c r="H537" s="103">
        <v>2</v>
      </c>
    </row>
    <row r="538" spans="1:8">
      <c r="A538" s="17">
        <v>537</v>
      </c>
      <c r="B538" s="18" t="s">
        <v>618</v>
      </c>
      <c r="C538" t="s">
        <v>3463</v>
      </c>
      <c r="D538" t="s">
        <v>4231</v>
      </c>
      <c r="E538" t="s">
        <v>402</v>
      </c>
      <c r="F538" s="117">
        <f t="shared" si="8"/>
        <v>23</v>
      </c>
      <c r="G538" t="s">
        <v>1205</v>
      </c>
      <c r="H538" s="103">
        <v>1</v>
      </c>
    </row>
    <row r="539" spans="1:8">
      <c r="A539" s="17">
        <v>538</v>
      </c>
      <c r="B539" s="18" t="s">
        <v>619</v>
      </c>
      <c r="C539" t="s">
        <v>3462</v>
      </c>
      <c r="D539" t="s">
        <v>4232</v>
      </c>
      <c r="E539" t="s">
        <v>402</v>
      </c>
      <c r="F539" s="117">
        <f t="shared" si="8"/>
        <v>23</v>
      </c>
      <c r="G539" t="s">
        <v>1205</v>
      </c>
      <c r="H539" s="103">
        <v>1</v>
      </c>
    </row>
    <row r="540" spans="1:8">
      <c r="A540" s="17">
        <v>539</v>
      </c>
      <c r="B540" s="18" t="s">
        <v>620</v>
      </c>
      <c r="C540" t="s">
        <v>3461</v>
      </c>
      <c r="D540" t="s">
        <v>1852</v>
      </c>
      <c r="E540" t="s">
        <v>402</v>
      </c>
      <c r="F540" s="117">
        <f t="shared" si="8"/>
        <v>23</v>
      </c>
      <c r="G540" t="s">
        <v>1205</v>
      </c>
      <c r="H540" s="103">
        <v>1</v>
      </c>
    </row>
    <row r="541" spans="1:8">
      <c r="A541" s="17">
        <v>540</v>
      </c>
      <c r="B541" s="18" t="s">
        <v>621</v>
      </c>
      <c r="C541" t="s">
        <v>3460</v>
      </c>
      <c r="D541" t="s">
        <v>4233</v>
      </c>
      <c r="E541" t="s">
        <v>1172</v>
      </c>
      <c r="F541" s="117">
        <f t="shared" si="8"/>
        <v>24</v>
      </c>
      <c r="G541" t="s">
        <v>1205</v>
      </c>
      <c r="H541" s="103">
        <v>1</v>
      </c>
    </row>
    <row r="542" spans="1:8">
      <c r="A542" s="17">
        <v>541</v>
      </c>
      <c r="B542" s="18" t="s">
        <v>622</v>
      </c>
      <c r="C542" t="s">
        <v>3459</v>
      </c>
      <c r="D542" t="s">
        <v>4234</v>
      </c>
      <c r="E542" t="s">
        <v>402</v>
      </c>
      <c r="F542" s="117">
        <f t="shared" si="8"/>
        <v>23</v>
      </c>
      <c r="G542" t="s">
        <v>1205</v>
      </c>
      <c r="H542" s="103">
        <v>1</v>
      </c>
    </row>
    <row r="543" spans="1:8">
      <c r="A543" s="17">
        <v>542</v>
      </c>
      <c r="B543" s="18" t="s">
        <v>623</v>
      </c>
      <c r="C543" t="s">
        <v>3458</v>
      </c>
      <c r="D543" t="s">
        <v>4235</v>
      </c>
      <c r="E543" t="s">
        <v>4813</v>
      </c>
      <c r="F543" s="117">
        <f t="shared" si="8"/>
        <v>7</v>
      </c>
      <c r="G543" t="s">
        <v>1205</v>
      </c>
      <c r="H543" s="103">
        <v>1</v>
      </c>
    </row>
    <row r="544" spans="1:8">
      <c r="A544" s="17">
        <v>543</v>
      </c>
      <c r="B544" s="18" t="s">
        <v>624</v>
      </c>
      <c r="C544" t="s">
        <v>3457</v>
      </c>
      <c r="D544" t="s">
        <v>4236</v>
      </c>
      <c r="E544" t="s">
        <v>1356</v>
      </c>
      <c r="F544" s="117">
        <f t="shared" si="8"/>
        <v>21</v>
      </c>
      <c r="G544" t="s">
        <v>1205</v>
      </c>
      <c r="H544" s="103">
        <v>1</v>
      </c>
    </row>
    <row r="545" spans="1:8">
      <c r="A545" s="17">
        <v>544</v>
      </c>
      <c r="B545" s="18" t="s">
        <v>625</v>
      </c>
      <c r="C545" t="s">
        <v>3456</v>
      </c>
      <c r="D545" t="s">
        <v>4237</v>
      </c>
      <c r="E545" t="s">
        <v>402</v>
      </c>
      <c r="F545" s="117">
        <f t="shared" si="8"/>
        <v>23</v>
      </c>
      <c r="G545" t="s">
        <v>1205</v>
      </c>
      <c r="H545" s="103">
        <v>1</v>
      </c>
    </row>
    <row r="546" spans="1:8">
      <c r="A546" s="17">
        <v>545</v>
      </c>
      <c r="B546" s="18" t="s">
        <v>626</v>
      </c>
      <c r="C546" t="s">
        <v>3455</v>
      </c>
      <c r="D546" t="s">
        <v>4238</v>
      </c>
      <c r="E546" t="s">
        <v>402</v>
      </c>
      <c r="F546" s="117">
        <f t="shared" si="8"/>
        <v>23</v>
      </c>
      <c r="G546" t="s">
        <v>1205</v>
      </c>
      <c r="H546" s="103">
        <v>1</v>
      </c>
    </row>
    <row r="547" spans="1:8">
      <c r="A547" s="17">
        <v>546</v>
      </c>
      <c r="B547" s="18" t="s">
        <v>627</v>
      </c>
      <c r="C547" t="s">
        <v>3454</v>
      </c>
      <c r="D547" t="s">
        <v>4239</v>
      </c>
      <c r="E547" t="s">
        <v>1181</v>
      </c>
      <c r="F547" s="117">
        <f t="shared" si="8"/>
        <v>20</v>
      </c>
      <c r="G547" t="s">
        <v>1205</v>
      </c>
      <c r="H547" s="103">
        <v>1</v>
      </c>
    </row>
    <row r="548" spans="1:8">
      <c r="A548" s="17">
        <v>547</v>
      </c>
      <c r="B548" s="18" t="s">
        <v>628</v>
      </c>
      <c r="C548" t="s">
        <v>3453</v>
      </c>
      <c r="D548" t="s">
        <v>4240</v>
      </c>
      <c r="E548" t="s">
        <v>402</v>
      </c>
      <c r="F548" s="117">
        <f t="shared" si="8"/>
        <v>23</v>
      </c>
      <c r="G548" t="s">
        <v>1205</v>
      </c>
      <c r="H548" s="103">
        <v>1</v>
      </c>
    </row>
    <row r="549" spans="1:8">
      <c r="A549" s="17">
        <v>548</v>
      </c>
      <c r="B549" s="18" t="s">
        <v>629</v>
      </c>
      <c r="C549" t="s">
        <v>3452</v>
      </c>
      <c r="D549" t="s">
        <v>4241</v>
      </c>
      <c r="E549" t="s">
        <v>1172</v>
      </c>
      <c r="F549" s="117">
        <f t="shared" si="8"/>
        <v>24</v>
      </c>
      <c r="G549" t="s">
        <v>1205</v>
      </c>
      <c r="H549" s="103">
        <v>1</v>
      </c>
    </row>
    <row r="550" spans="1:8">
      <c r="A550" s="17">
        <v>549</v>
      </c>
      <c r="B550" s="18" t="s">
        <v>630</v>
      </c>
      <c r="C550" t="s">
        <v>3451</v>
      </c>
      <c r="D550" t="s">
        <v>4242</v>
      </c>
      <c r="E550" t="s">
        <v>402</v>
      </c>
      <c r="F550" s="117">
        <f t="shared" si="8"/>
        <v>23</v>
      </c>
      <c r="G550" t="s">
        <v>1205</v>
      </c>
      <c r="H550" s="103">
        <v>1</v>
      </c>
    </row>
    <row r="551" spans="1:8">
      <c r="A551" s="17">
        <v>550</v>
      </c>
      <c r="B551" s="18" t="s">
        <v>631</v>
      </c>
      <c r="C551" t="s">
        <v>3450</v>
      </c>
      <c r="D551" t="s">
        <v>4243</v>
      </c>
      <c r="E551" t="s">
        <v>4815</v>
      </c>
      <c r="F551" s="117">
        <f t="shared" si="8"/>
        <v>11</v>
      </c>
      <c r="G551" t="s">
        <v>1205</v>
      </c>
      <c r="H551" s="103">
        <v>1</v>
      </c>
    </row>
    <row r="552" spans="1:8">
      <c r="A552" s="17">
        <v>551</v>
      </c>
      <c r="B552" s="18" t="s">
        <v>632</v>
      </c>
      <c r="C552" t="s">
        <v>3449</v>
      </c>
      <c r="D552" t="s">
        <v>4244</v>
      </c>
      <c r="E552" t="s">
        <v>402</v>
      </c>
      <c r="F552" s="117">
        <f t="shared" si="8"/>
        <v>23</v>
      </c>
      <c r="G552" t="s">
        <v>1205</v>
      </c>
      <c r="H552" s="103">
        <v>1</v>
      </c>
    </row>
    <row r="553" spans="1:8">
      <c r="A553" s="17">
        <v>552</v>
      </c>
      <c r="B553" s="18" t="s">
        <v>633</v>
      </c>
      <c r="C553" t="s">
        <v>3448</v>
      </c>
      <c r="D553" t="s">
        <v>4245</v>
      </c>
      <c r="E553" t="s">
        <v>402</v>
      </c>
      <c r="F553" s="117">
        <f t="shared" si="8"/>
        <v>23</v>
      </c>
      <c r="G553" t="s">
        <v>1205</v>
      </c>
      <c r="H553" s="103">
        <v>1</v>
      </c>
    </row>
    <row r="554" spans="1:8">
      <c r="A554" s="17">
        <v>553</v>
      </c>
      <c r="B554" s="18" t="s">
        <v>634</v>
      </c>
      <c r="C554" t="s">
        <v>3447</v>
      </c>
      <c r="D554" t="s">
        <v>4246</v>
      </c>
      <c r="E554" t="s">
        <v>402</v>
      </c>
      <c r="F554" s="117">
        <f t="shared" si="8"/>
        <v>23</v>
      </c>
      <c r="G554" t="s">
        <v>1205</v>
      </c>
      <c r="H554" s="103">
        <v>1</v>
      </c>
    </row>
    <row r="555" spans="1:8">
      <c r="A555" s="17">
        <v>554</v>
      </c>
      <c r="B555" s="18" t="s">
        <v>635</v>
      </c>
      <c r="C555" t="s">
        <v>3446</v>
      </c>
      <c r="D555" t="s">
        <v>4247</v>
      </c>
      <c r="E555" t="s">
        <v>4814</v>
      </c>
      <c r="F555" s="117">
        <f t="shared" si="8"/>
        <v>13</v>
      </c>
      <c r="G555" t="s">
        <v>1205</v>
      </c>
      <c r="H555" s="103">
        <v>1</v>
      </c>
    </row>
    <row r="556" spans="1:8">
      <c r="A556" s="17">
        <v>555</v>
      </c>
      <c r="B556" s="18" t="s">
        <v>636</v>
      </c>
      <c r="C556" t="s">
        <v>3445</v>
      </c>
      <c r="D556" t="s">
        <v>4248</v>
      </c>
      <c r="E556" t="s">
        <v>402</v>
      </c>
      <c r="F556" s="117">
        <f t="shared" si="8"/>
        <v>23</v>
      </c>
      <c r="G556" t="s">
        <v>1205</v>
      </c>
      <c r="H556" s="103">
        <v>1</v>
      </c>
    </row>
    <row r="557" spans="1:8">
      <c r="A557" s="17">
        <v>556</v>
      </c>
      <c r="B557" s="18" t="s">
        <v>637</v>
      </c>
      <c r="C557" t="s">
        <v>3444</v>
      </c>
      <c r="D557" t="s">
        <v>4249</v>
      </c>
      <c r="E557" t="s">
        <v>387</v>
      </c>
      <c r="F557" s="117">
        <f t="shared" si="8"/>
        <v>28</v>
      </c>
      <c r="G557" t="s">
        <v>1205</v>
      </c>
      <c r="H557" s="103">
        <v>1</v>
      </c>
    </row>
    <row r="558" spans="1:8">
      <c r="A558" s="17">
        <v>557</v>
      </c>
      <c r="B558" s="18" t="s">
        <v>638</v>
      </c>
      <c r="C558" t="s">
        <v>3443</v>
      </c>
      <c r="D558" t="s">
        <v>4250</v>
      </c>
      <c r="E558" t="s">
        <v>799</v>
      </c>
      <c r="F558" s="117">
        <f t="shared" si="8"/>
        <v>22</v>
      </c>
      <c r="G558" t="s">
        <v>1205</v>
      </c>
      <c r="H558" s="103">
        <v>1</v>
      </c>
    </row>
    <row r="559" spans="1:8">
      <c r="A559" s="17">
        <v>558</v>
      </c>
      <c r="B559" s="18" t="s">
        <v>639</v>
      </c>
      <c r="C559" t="s">
        <v>3442</v>
      </c>
      <c r="D559" t="s">
        <v>4251</v>
      </c>
      <c r="E559" t="s">
        <v>387</v>
      </c>
      <c r="F559" s="117">
        <f t="shared" si="8"/>
        <v>28</v>
      </c>
      <c r="G559" t="s">
        <v>1205</v>
      </c>
      <c r="H559" s="103">
        <v>1</v>
      </c>
    </row>
    <row r="560" spans="1:8">
      <c r="A560" s="17">
        <v>559</v>
      </c>
      <c r="B560" s="18" t="s">
        <v>640</v>
      </c>
      <c r="C560" t="s">
        <v>3441</v>
      </c>
      <c r="D560" t="s">
        <v>4252</v>
      </c>
      <c r="E560" t="s">
        <v>143</v>
      </c>
      <c r="F560" s="117">
        <f t="shared" si="8"/>
        <v>45</v>
      </c>
      <c r="G560" t="s">
        <v>1205</v>
      </c>
      <c r="H560" s="103">
        <v>1</v>
      </c>
    </row>
    <row r="561" spans="1:8">
      <c r="A561" s="17">
        <v>560</v>
      </c>
      <c r="B561" s="18" t="s">
        <v>641</v>
      </c>
      <c r="C561" t="s">
        <v>3440</v>
      </c>
      <c r="D561" t="s">
        <v>4253</v>
      </c>
      <c r="E561" t="s">
        <v>1356</v>
      </c>
      <c r="F561" s="117">
        <f t="shared" si="8"/>
        <v>21</v>
      </c>
      <c r="G561" t="s">
        <v>1205</v>
      </c>
      <c r="H561" s="103">
        <v>1</v>
      </c>
    </row>
    <row r="562" spans="1:8">
      <c r="A562" s="17">
        <v>561</v>
      </c>
      <c r="B562" s="18" t="s">
        <v>642</v>
      </c>
      <c r="C562" t="s">
        <v>3439</v>
      </c>
      <c r="D562" t="s">
        <v>4254</v>
      </c>
      <c r="E562" t="s">
        <v>1357</v>
      </c>
      <c r="F562" s="117">
        <f t="shared" si="8"/>
        <v>16</v>
      </c>
      <c r="G562" t="s">
        <v>1205</v>
      </c>
      <c r="H562" s="103">
        <v>1</v>
      </c>
    </row>
    <row r="563" spans="1:8">
      <c r="A563" s="17">
        <v>562</v>
      </c>
      <c r="B563" s="18" t="s">
        <v>643</v>
      </c>
      <c r="C563" t="s">
        <v>3438</v>
      </c>
      <c r="D563" t="s">
        <v>4255</v>
      </c>
      <c r="E563" t="s">
        <v>1356</v>
      </c>
      <c r="F563" s="117">
        <f t="shared" si="8"/>
        <v>21</v>
      </c>
      <c r="G563" t="s">
        <v>1205</v>
      </c>
      <c r="H563" s="103">
        <v>1</v>
      </c>
    </row>
    <row r="564" spans="1:8">
      <c r="A564" s="17">
        <v>563</v>
      </c>
      <c r="B564" s="18" t="s">
        <v>644</v>
      </c>
      <c r="C564" t="s">
        <v>3437</v>
      </c>
      <c r="D564" t="s">
        <v>4256</v>
      </c>
      <c r="E564" t="s">
        <v>799</v>
      </c>
      <c r="F564" s="117">
        <f t="shared" si="8"/>
        <v>22</v>
      </c>
      <c r="G564" t="s">
        <v>1205</v>
      </c>
      <c r="H564" s="103">
        <v>1</v>
      </c>
    </row>
    <row r="565" spans="1:8">
      <c r="A565" s="17">
        <v>564</v>
      </c>
      <c r="B565" s="18" t="s">
        <v>645</v>
      </c>
      <c r="C565" t="s">
        <v>3436</v>
      </c>
      <c r="D565" t="s">
        <v>4257</v>
      </c>
      <c r="E565" t="s">
        <v>799</v>
      </c>
      <c r="F565" s="117">
        <f t="shared" si="8"/>
        <v>22</v>
      </c>
      <c r="G565" t="s">
        <v>1205</v>
      </c>
      <c r="H565" s="103">
        <v>1</v>
      </c>
    </row>
    <row r="566" spans="1:8">
      <c r="A566" s="17">
        <v>565</v>
      </c>
      <c r="B566" s="18" t="s">
        <v>646</v>
      </c>
      <c r="C566" t="s">
        <v>1623</v>
      </c>
      <c r="D566" t="s">
        <v>1624</v>
      </c>
      <c r="E566" t="s">
        <v>402</v>
      </c>
      <c r="F566" s="117">
        <f t="shared" si="8"/>
        <v>23</v>
      </c>
      <c r="G566" t="s">
        <v>1207</v>
      </c>
      <c r="H566" s="103" t="s">
        <v>267</v>
      </c>
    </row>
    <row r="567" spans="1:8">
      <c r="A567" s="17">
        <v>566</v>
      </c>
      <c r="B567" s="18" t="s">
        <v>647</v>
      </c>
      <c r="C567" t="s">
        <v>2037</v>
      </c>
      <c r="D567" t="s">
        <v>2038</v>
      </c>
      <c r="E567" t="s">
        <v>402</v>
      </c>
      <c r="F567" s="117">
        <f t="shared" si="8"/>
        <v>23</v>
      </c>
      <c r="G567" t="s">
        <v>1207</v>
      </c>
      <c r="H567" s="103">
        <v>4</v>
      </c>
    </row>
    <row r="568" spans="1:8">
      <c r="A568" s="17">
        <v>567</v>
      </c>
      <c r="B568" s="18" t="s">
        <v>648</v>
      </c>
      <c r="C568" t="s">
        <v>1928</v>
      </c>
      <c r="D568" t="s">
        <v>1929</v>
      </c>
      <c r="E568" t="s">
        <v>402</v>
      </c>
      <c r="F568" s="117">
        <f t="shared" si="8"/>
        <v>23</v>
      </c>
      <c r="G568" t="s">
        <v>1207</v>
      </c>
      <c r="H568" s="103">
        <v>4</v>
      </c>
    </row>
    <row r="569" spans="1:8">
      <c r="A569" s="17">
        <v>568</v>
      </c>
      <c r="B569" s="18" t="s">
        <v>649</v>
      </c>
      <c r="C569" t="s">
        <v>1930</v>
      </c>
      <c r="D569" t="s">
        <v>1931</v>
      </c>
      <c r="E569" t="s">
        <v>402</v>
      </c>
      <c r="F569" s="117">
        <f t="shared" si="8"/>
        <v>23</v>
      </c>
      <c r="G569" t="s">
        <v>1207</v>
      </c>
      <c r="H569" s="103">
        <v>4</v>
      </c>
    </row>
    <row r="570" spans="1:8">
      <c r="A570" s="17">
        <v>569</v>
      </c>
      <c r="B570" s="18" t="s">
        <v>650</v>
      </c>
      <c r="C570" t="s">
        <v>2120</v>
      </c>
      <c r="D570" t="s">
        <v>2121</v>
      </c>
      <c r="E570" t="s">
        <v>402</v>
      </c>
      <c r="F570" s="117">
        <f t="shared" si="8"/>
        <v>23</v>
      </c>
      <c r="G570" t="s">
        <v>1207</v>
      </c>
      <c r="H570" s="103">
        <v>4</v>
      </c>
    </row>
    <row r="571" spans="1:8">
      <c r="A571" s="17">
        <v>570</v>
      </c>
      <c r="B571" s="18" t="s">
        <v>651</v>
      </c>
      <c r="C571" t="s">
        <v>2039</v>
      </c>
      <c r="D571" t="s">
        <v>2040</v>
      </c>
      <c r="E571" t="s">
        <v>402</v>
      </c>
      <c r="F571" s="117">
        <f t="shared" si="8"/>
        <v>23</v>
      </c>
      <c r="G571" t="s">
        <v>1207</v>
      </c>
      <c r="H571" s="103">
        <v>4</v>
      </c>
    </row>
    <row r="572" spans="1:8">
      <c r="A572" s="17">
        <v>571</v>
      </c>
      <c r="B572" s="18" t="s">
        <v>652</v>
      </c>
      <c r="C572" t="s">
        <v>3435</v>
      </c>
      <c r="D572" t="s">
        <v>4258</v>
      </c>
      <c r="E572" t="s">
        <v>402</v>
      </c>
      <c r="F572" s="117">
        <f t="shared" si="8"/>
        <v>23</v>
      </c>
      <c r="G572" t="s">
        <v>1207</v>
      </c>
      <c r="H572" s="103">
        <v>3</v>
      </c>
    </row>
    <row r="573" spans="1:8">
      <c r="A573" s="17">
        <v>572</v>
      </c>
      <c r="B573" s="18" t="s">
        <v>653</v>
      </c>
      <c r="C573" t="s">
        <v>3434</v>
      </c>
      <c r="D573" t="s">
        <v>4259</v>
      </c>
      <c r="E573" t="s">
        <v>402</v>
      </c>
      <c r="F573" s="117">
        <f t="shared" si="8"/>
        <v>23</v>
      </c>
      <c r="G573" t="s">
        <v>1207</v>
      </c>
      <c r="H573" s="103">
        <v>3</v>
      </c>
    </row>
    <row r="574" spans="1:8">
      <c r="A574" s="17">
        <v>573</v>
      </c>
      <c r="B574" s="18" t="s">
        <v>654</v>
      </c>
      <c r="C574" t="s">
        <v>3433</v>
      </c>
      <c r="D574" t="s">
        <v>4260</v>
      </c>
      <c r="E574" t="s">
        <v>1356</v>
      </c>
      <c r="F574" s="117">
        <f t="shared" si="8"/>
        <v>21</v>
      </c>
      <c r="G574" t="s">
        <v>1207</v>
      </c>
      <c r="H574" s="103">
        <v>3</v>
      </c>
    </row>
    <row r="575" spans="1:8">
      <c r="A575" s="17">
        <v>574</v>
      </c>
      <c r="B575" s="18" t="s">
        <v>655</v>
      </c>
      <c r="C575" t="s">
        <v>3432</v>
      </c>
      <c r="D575" t="s">
        <v>4261</v>
      </c>
      <c r="E575" t="s">
        <v>402</v>
      </c>
      <c r="F575" s="117">
        <f t="shared" si="8"/>
        <v>23</v>
      </c>
      <c r="G575" t="s">
        <v>1207</v>
      </c>
      <c r="H575" s="103">
        <v>3</v>
      </c>
    </row>
    <row r="576" spans="1:8">
      <c r="A576" s="17">
        <v>575</v>
      </c>
      <c r="B576" s="18" t="s">
        <v>656</v>
      </c>
      <c r="C576" t="s">
        <v>3431</v>
      </c>
      <c r="D576" t="s">
        <v>4262</v>
      </c>
      <c r="E576" t="s">
        <v>402</v>
      </c>
      <c r="F576" s="117">
        <f t="shared" si="8"/>
        <v>23</v>
      </c>
      <c r="G576" t="s">
        <v>1207</v>
      </c>
      <c r="H576" s="103">
        <v>2</v>
      </c>
    </row>
    <row r="577" spans="1:8">
      <c r="A577" s="17">
        <v>576</v>
      </c>
      <c r="B577" s="18" t="s">
        <v>657</v>
      </c>
      <c r="C577" t="s">
        <v>3430</v>
      </c>
      <c r="D577" t="s">
        <v>4263</v>
      </c>
      <c r="E577" t="s">
        <v>1356</v>
      </c>
      <c r="F577" s="117">
        <f t="shared" si="8"/>
        <v>21</v>
      </c>
      <c r="G577" t="s">
        <v>1207</v>
      </c>
      <c r="H577" s="103">
        <v>2</v>
      </c>
    </row>
    <row r="578" spans="1:8">
      <c r="A578" s="17">
        <v>577</v>
      </c>
      <c r="B578" s="18" t="s">
        <v>658</v>
      </c>
      <c r="C578" t="s">
        <v>3429</v>
      </c>
      <c r="D578" t="s">
        <v>4264</v>
      </c>
      <c r="E578" t="s">
        <v>1172</v>
      </c>
      <c r="F578" s="117">
        <f t="shared" si="8"/>
        <v>24</v>
      </c>
      <c r="G578" t="s">
        <v>1207</v>
      </c>
      <c r="H578" s="103">
        <v>2</v>
      </c>
    </row>
    <row r="579" spans="1:8">
      <c r="A579" s="17">
        <v>578</v>
      </c>
      <c r="B579" s="18" t="s">
        <v>659</v>
      </c>
      <c r="C579" t="s">
        <v>3428</v>
      </c>
      <c r="D579" t="s">
        <v>4265</v>
      </c>
      <c r="E579" t="s">
        <v>402</v>
      </c>
      <c r="F579" s="117">
        <f t="shared" ref="F579:F642" si="9">VLOOKUP(E579,$N$1:$O$48,2,FALSE)</f>
        <v>23</v>
      </c>
      <c r="G579" t="s">
        <v>1207</v>
      </c>
      <c r="H579" s="103">
        <v>2</v>
      </c>
    </row>
    <row r="580" spans="1:8">
      <c r="A580" s="17">
        <v>579</v>
      </c>
      <c r="B580" s="18" t="s">
        <v>660</v>
      </c>
      <c r="C580" t="s">
        <v>3427</v>
      </c>
      <c r="D580" t="s">
        <v>4266</v>
      </c>
      <c r="E580" t="s">
        <v>402</v>
      </c>
      <c r="F580" s="117">
        <f t="shared" si="9"/>
        <v>23</v>
      </c>
      <c r="G580" t="s">
        <v>1207</v>
      </c>
      <c r="H580" s="103">
        <v>2</v>
      </c>
    </row>
    <row r="581" spans="1:8">
      <c r="A581" s="17">
        <v>580</v>
      </c>
      <c r="B581" s="18" t="s">
        <v>661</v>
      </c>
      <c r="C581" t="s">
        <v>3426</v>
      </c>
      <c r="D581" t="s">
        <v>4267</v>
      </c>
      <c r="E581" t="s">
        <v>402</v>
      </c>
      <c r="F581" s="117">
        <f t="shared" si="9"/>
        <v>23</v>
      </c>
      <c r="G581" t="s">
        <v>1207</v>
      </c>
      <c r="H581" s="103">
        <v>2</v>
      </c>
    </row>
    <row r="582" spans="1:8">
      <c r="A582" s="17">
        <v>581</v>
      </c>
      <c r="B582" s="18" t="s">
        <v>662</v>
      </c>
      <c r="C582" t="s">
        <v>3425</v>
      </c>
      <c r="D582" t="s">
        <v>4268</v>
      </c>
      <c r="E582" t="s">
        <v>402</v>
      </c>
      <c r="F582" s="117">
        <f t="shared" si="9"/>
        <v>23</v>
      </c>
      <c r="G582" t="s">
        <v>1207</v>
      </c>
      <c r="H582" s="103">
        <v>1</v>
      </c>
    </row>
    <row r="583" spans="1:8">
      <c r="A583" s="17">
        <v>582</v>
      </c>
      <c r="B583" s="18" t="s">
        <v>663</v>
      </c>
      <c r="C583" t="s">
        <v>3424</v>
      </c>
      <c r="D583" t="s">
        <v>4269</v>
      </c>
      <c r="E583" t="s">
        <v>402</v>
      </c>
      <c r="F583" s="117">
        <f t="shared" si="9"/>
        <v>23</v>
      </c>
      <c r="G583" t="s">
        <v>1207</v>
      </c>
      <c r="H583" s="103">
        <v>1</v>
      </c>
    </row>
    <row r="584" spans="1:8">
      <c r="A584" s="17">
        <v>583</v>
      </c>
      <c r="B584" s="18" t="s">
        <v>664</v>
      </c>
      <c r="C584" t="s">
        <v>3423</v>
      </c>
      <c r="D584" t="s">
        <v>4270</v>
      </c>
      <c r="E584" t="s">
        <v>1172</v>
      </c>
      <c r="F584" s="117">
        <f t="shared" si="9"/>
        <v>24</v>
      </c>
      <c r="G584" t="s">
        <v>2156</v>
      </c>
      <c r="H584" s="103">
        <v>4</v>
      </c>
    </row>
    <row r="585" spans="1:8">
      <c r="A585" s="17">
        <v>584</v>
      </c>
      <c r="B585" s="18" t="s">
        <v>665</v>
      </c>
      <c r="C585" t="s">
        <v>1934</v>
      </c>
      <c r="D585" t="s">
        <v>1935</v>
      </c>
      <c r="E585" t="s">
        <v>799</v>
      </c>
      <c r="F585" s="117">
        <f t="shared" si="9"/>
        <v>22</v>
      </c>
      <c r="G585" t="s">
        <v>1209</v>
      </c>
      <c r="H585" s="103">
        <v>4</v>
      </c>
    </row>
    <row r="586" spans="1:8">
      <c r="A586" s="17">
        <v>585</v>
      </c>
      <c r="B586" s="18" t="s">
        <v>666</v>
      </c>
      <c r="C586" t="s">
        <v>1945</v>
      </c>
      <c r="D586" t="s">
        <v>1946</v>
      </c>
      <c r="E586" t="s">
        <v>402</v>
      </c>
      <c r="F586" s="117">
        <f t="shared" si="9"/>
        <v>23</v>
      </c>
      <c r="G586" t="s">
        <v>1209</v>
      </c>
      <c r="H586" s="103">
        <v>4</v>
      </c>
    </row>
    <row r="587" spans="1:8">
      <c r="A587" s="17">
        <v>586</v>
      </c>
      <c r="B587" s="18" t="s">
        <v>667</v>
      </c>
      <c r="C587" t="s">
        <v>1947</v>
      </c>
      <c r="D587" t="s">
        <v>1948</v>
      </c>
      <c r="E587" t="s">
        <v>402</v>
      </c>
      <c r="F587" s="117">
        <f t="shared" si="9"/>
        <v>23</v>
      </c>
      <c r="G587" t="s">
        <v>1209</v>
      </c>
      <c r="H587" s="103">
        <v>4</v>
      </c>
    </row>
    <row r="588" spans="1:8">
      <c r="A588" s="17">
        <v>587</v>
      </c>
      <c r="B588" s="18" t="s">
        <v>668</v>
      </c>
      <c r="C588" t="s">
        <v>1936</v>
      </c>
      <c r="D588" t="s">
        <v>1937</v>
      </c>
      <c r="E588" t="s">
        <v>402</v>
      </c>
      <c r="F588" s="117">
        <f t="shared" si="9"/>
        <v>23</v>
      </c>
      <c r="G588" t="s">
        <v>1209</v>
      </c>
      <c r="H588" s="103">
        <v>4</v>
      </c>
    </row>
    <row r="589" spans="1:8">
      <c r="A589" s="17">
        <v>588</v>
      </c>
      <c r="B589" s="18" t="s">
        <v>669</v>
      </c>
      <c r="C589" t="s">
        <v>1932</v>
      </c>
      <c r="D589" t="s">
        <v>1933</v>
      </c>
      <c r="E589" t="s">
        <v>402</v>
      </c>
      <c r="F589" s="117">
        <f t="shared" si="9"/>
        <v>23</v>
      </c>
      <c r="G589" t="s">
        <v>1209</v>
      </c>
      <c r="H589" s="103">
        <v>4</v>
      </c>
    </row>
    <row r="590" spans="1:8">
      <c r="A590" s="17">
        <v>589</v>
      </c>
      <c r="B590" s="18" t="s">
        <v>670</v>
      </c>
      <c r="C590" t="s">
        <v>1941</v>
      </c>
      <c r="D590" t="s">
        <v>1942</v>
      </c>
      <c r="E590" t="s">
        <v>402</v>
      </c>
      <c r="F590" s="117">
        <f t="shared" si="9"/>
        <v>23</v>
      </c>
      <c r="G590" t="s">
        <v>1209</v>
      </c>
      <c r="H590" s="103">
        <v>4</v>
      </c>
    </row>
    <row r="591" spans="1:8">
      <c r="A591" s="17">
        <v>590</v>
      </c>
      <c r="B591" s="18" t="s">
        <v>671</v>
      </c>
      <c r="C591" t="s">
        <v>1943</v>
      </c>
      <c r="D591" t="s">
        <v>1944</v>
      </c>
      <c r="E591" t="s">
        <v>402</v>
      </c>
      <c r="F591" s="117">
        <f t="shared" si="9"/>
        <v>23</v>
      </c>
      <c r="G591" t="s">
        <v>1209</v>
      </c>
      <c r="H591" s="103">
        <v>4</v>
      </c>
    </row>
    <row r="592" spans="1:8">
      <c r="A592" s="17">
        <v>591</v>
      </c>
      <c r="B592" s="18" t="s">
        <v>672</v>
      </c>
      <c r="C592" t="s">
        <v>3422</v>
      </c>
      <c r="D592" t="s">
        <v>4271</v>
      </c>
      <c r="E592" t="s">
        <v>799</v>
      </c>
      <c r="F592" s="117">
        <f t="shared" si="9"/>
        <v>22</v>
      </c>
      <c r="G592" t="s">
        <v>1209</v>
      </c>
      <c r="H592" s="103">
        <v>4</v>
      </c>
    </row>
    <row r="593" spans="1:8">
      <c r="A593" s="17">
        <v>592</v>
      </c>
      <c r="B593" s="18" t="s">
        <v>673</v>
      </c>
      <c r="C593" t="s">
        <v>3421</v>
      </c>
      <c r="D593" t="s">
        <v>1938</v>
      </c>
      <c r="E593" t="s">
        <v>402</v>
      </c>
      <c r="F593" s="117">
        <f t="shared" si="9"/>
        <v>23</v>
      </c>
      <c r="G593" t="s">
        <v>1209</v>
      </c>
      <c r="H593" s="103">
        <v>4</v>
      </c>
    </row>
    <row r="594" spans="1:8">
      <c r="A594" s="17">
        <v>593</v>
      </c>
      <c r="B594" s="18" t="s">
        <v>674</v>
      </c>
      <c r="C594" t="s">
        <v>1949</v>
      </c>
      <c r="D594" t="s">
        <v>1950</v>
      </c>
      <c r="E594" t="s">
        <v>402</v>
      </c>
      <c r="F594" s="117">
        <f t="shared" si="9"/>
        <v>23</v>
      </c>
      <c r="G594" t="s">
        <v>1209</v>
      </c>
      <c r="H594" s="103">
        <v>4</v>
      </c>
    </row>
    <row r="595" spans="1:8">
      <c r="A595" s="17">
        <v>594</v>
      </c>
      <c r="B595" s="18" t="s">
        <v>675</v>
      </c>
      <c r="C595" t="s">
        <v>2041</v>
      </c>
      <c r="D595" t="s">
        <v>2042</v>
      </c>
      <c r="E595" t="s">
        <v>1172</v>
      </c>
      <c r="F595" s="117">
        <f t="shared" si="9"/>
        <v>24</v>
      </c>
      <c r="G595" t="s">
        <v>1209</v>
      </c>
      <c r="H595" s="103">
        <v>4</v>
      </c>
    </row>
    <row r="596" spans="1:8">
      <c r="A596" s="17">
        <v>595</v>
      </c>
      <c r="B596" s="18" t="s">
        <v>676</v>
      </c>
      <c r="C596" t="s">
        <v>1939</v>
      </c>
      <c r="D596" t="s">
        <v>1940</v>
      </c>
      <c r="E596" t="s">
        <v>402</v>
      </c>
      <c r="F596" s="117">
        <f t="shared" si="9"/>
        <v>23</v>
      </c>
      <c r="G596" t="s">
        <v>1209</v>
      </c>
      <c r="H596" s="103">
        <v>4</v>
      </c>
    </row>
    <row r="597" spans="1:8">
      <c r="A597" s="17">
        <v>596</v>
      </c>
      <c r="B597" s="18" t="s">
        <v>677</v>
      </c>
      <c r="C597" t="s">
        <v>2043</v>
      </c>
      <c r="D597" t="s">
        <v>2044</v>
      </c>
      <c r="E597" t="s">
        <v>402</v>
      </c>
      <c r="F597" s="117">
        <f t="shared" si="9"/>
        <v>23</v>
      </c>
      <c r="G597" t="s">
        <v>1209</v>
      </c>
      <c r="H597" s="103">
        <v>4</v>
      </c>
    </row>
    <row r="598" spans="1:8">
      <c r="A598" s="17">
        <v>597</v>
      </c>
      <c r="B598" s="18" t="s">
        <v>678</v>
      </c>
      <c r="C598" t="s">
        <v>1576</v>
      </c>
      <c r="D598" t="s">
        <v>1577</v>
      </c>
      <c r="E598" t="s">
        <v>402</v>
      </c>
      <c r="F598" s="117">
        <f t="shared" si="9"/>
        <v>23</v>
      </c>
      <c r="G598" t="s">
        <v>1209</v>
      </c>
      <c r="H598" s="103">
        <v>3</v>
      </c>
    </row>
    <row r="599" spans="1:8">
      <c r="A599" s="17">
        <v>598</v>
      </c>
      <c r="B599" s="18" t="s">
        <v>679</v>
      </c>
      <c r="C599" t="s">
        <v>3420</v>
      </c>
      <c r="D599" t="s">
        <v>4272</v>
      </c>
      <c r="E599" t="s">
        <v>402</v>
      </c>
      <c r="F599" s="117">
        <f t="shared" si="9"/>
        <v>23</v>
      </c>
      <c r="G599" t="s">
        <v>1209</v>
      </c>
      <c r="H599" s="103">
        <v>3</v>
      </c>
    </row>
    <row r="600" spans="1:8">
      <c r="A600" s="17">
        <v>599</v>
      </c>
      <c r="B600" s="18" t="s">
        <v>680</v>
      </c>
      <c r="C600" t="s">
        <v>3419</v>
      </c>
      <c r="D600" t="s">
        <v>4273</v>
      </c>
      <c r="E600" t="s">
        <v>402</v>
      </c>
      <c r="F600" s="117">
        <f t="shared" si="9"/>
        <v>23</v>
      </c>
      <c r="G600" t="s">
        <v>1209</v>
      </c>
      <c r="H600" s="103">
        <v>3</v>
      </c>
    </row>
    <row r="601" spans="1:8">
      <c r="A601" s="17">
        <v>600</v>
      </c>
      <c r="B601" s="18" t="s">
        <v>681</v>
      </c>
      <c r="C601" t="s">
        <v>3418</v>
      </c>
      <c r="D601" t="s">
        <v>4274</v>
      </c>
      <c r="E601" t="s">
        <v>402</v>
      </c>
      <c r="F601" s="117">
        <f t="shared" si="9"/>
        <v>23</v>
      </c>
      <c r="G601" t="s">
        <v>1209</v>
      </c>
      <c r="H601" s="103">
        <v>3</v>
      </c>
    </row>
    <row r="602" spans="1:8">
      <c r="A602" s="17">
        <v>601</v>
      </c>
      <c r="B602" s="18" t="s">
        <v>682</v>
      </c>
      <c r="C602" t="s">
        <v>5031</v>
      </c>
      <c r="D602" t="s">
        <v>4275</v>
      </c>
      <c r="E602" t="s">
        <v>402</v>
      </c>
      <c r="F602" s="117">
        <f t="shared" si="9"/>
        <v>23</v>
      </c>
      <c r="G602" t="s">
        <v>1209</v>
      </c>
      <c r="H602" s="103">
        <v>3</v>
      </c>
    </row>
    <row r="603" spans="1:8">
      <c r="A603" s="17">
        <v>602</v>
      </c>
      <c r="B603" s="18" t="s">
        <v>683</v>
      </c>
      <c r="C603" t="s">
        <v>3417</v>
      </c>
      <c r="D603" t="s">
        <v>4276</v>
      </c>
      <c r="E603" t="s">
        <v>402</v>
      </c>
      <c r="F603" s="117">
        <f t="shared" si="9"/>
        <v>23</v>
      </c>
      <c r="G603" t="s">
        <v>1209</v>
      </c>
      <c r="H603" s="103">
        <v>3</v>
      </c>
    </row>
    <row r="604" spans="1:8">
      <c r="A604" s="17">
        <v>603</v>
      </c>
      <c r="B604" s="18" t="s">
        <v>684</v>
      </c>
      <c r="C604" t="s">
        <v>3416</v>
      </c>
      <c r="D604" t="s">
        <v>4277</v>
      </c>
      <c r="E604" t="s">
        <v>402</v>
      </c>
      <c r="F604" s="117">
        <f t="shared" si="9"/>
        <v>23</v>
      </c>
      <c r="G604" t="s">
        <v>1209</v>
      </c>
      <c r="H604" s="103">
        <v>3</v>
      </c>
    </row>
    <row r="605" spans="1:8">
      <c r="A605" s="17">
        <v>604</v>
      </c>
      <c r="B605" s="18" t="s">
        <v>685</v>
      </c>
      <c r="C605" t="s">
        <v>3415</v>
      </c>
      <c r="D605" t="s">
        <v>4278</v>
      </c>
      <c r="E605" t="s">
        <v>1172</v>
      </c>
      <c r="F605" s="117">
        <f t="shared" si="9"/>
        <v>24</v>
      </c>
      <c r="G605" t="s">
        <v>1209</v>
      </c>
      <c r="H605" s="103">
        <v>3</v>
      </c>
    </row>
    <row r="606" spans="1:8">
      <c r="A606" s="17">
        <v>605</v>
      </c>
      <c r="B606" s="18" t="s">
        <v>686</v>
      </c>
      <c r="C606" t="s">
        <v>3414</v>
      </c>
      <c r="D606" t="s">
        <v>4279</v>
      </c>
      <c r="E606" t="s">
        <v>1172</v>
      </c>
      <c r="F606" s="117">
        <f t="shared" si="9"/>
        <v>24</v>
      </c>
      <c r="G606" t="s">
        <v>1209</v>
      </c>
      <c r="H606" s="103">
        <v>3</v>
      </c>
    </row>
    <row r="607" spans="1:8">
      <c r="A607" s="17">
        <v>606</v>
      </c>
      <c r="B607" s="18" t="s">
        <v>687</v>
      </c>
      <c r="C607" t="s">
        <v>3413</v>
      </c>
      <c r="D607" t="s">
        <v>4280</v>
      </c>
      <c r="E607" t="s">
        <v>402</v>
      </c>
      <c r="F607" s="117">
        <f t="shared" si="9"/>
        <v>23</v>
      </c>
      <c r="G607" t="s">
        <v>1209</v>
      </c>
      <c r="H607" s="103">
        <v>3</v>
      </c>
    </row>
    <row r="608" spans="1:8">
      <c r="A608" s="17">
        <v>607</v>
      </c>
      <c r="B608" s="18" t="s">
        <v>688</v>
      </c>
      <c r="C608" t="s">
        <v>3412</v>
      </c>
      <c r="D608" t="s">
        <v>4281</v>
      </c>
      <c r="E608" t="s">
        <v>402</v>
      </c>
      <c r="F608" s="117">
        <f t="shared" si="9"/>
        <v>23</v>
      </c>
      <c r="G608" t="s">
        <v>1209</v>
      </c>
      <c r="H608" s="103">
        <v>3</v>
      </c>
    </row>
    <row r="609" spans="1:8">
      <c r="A609" s="17">
        <v>608</v>
      </c>
      <c r="B609" s="18" t="s">
        <v>689</v>
      </c>
      <c r="C609" t="s">
        <v>1588</v>
      </c>
      <c r="D609" t="s">
        <v>1589</v>
      </c>
      <c r="E609" t="s">
        <v>402</v>
      </c>
      <c r="F609" s="117">
        <f t="shared" si="9"/>
        <v>23</v>
      </c>
      <c r="G609" t="s">
        <v>1209</v>
      </c>
      <c r="H609" s="103">
        <v>3</v>
      </c>
    </row>
    <row r="610" spans="1:8">
      <c r="A610" s="17">
        <v>609</v>
      </c>
      <c r="B610" s="18" t="s">
        <v>691</v>
      </c>
      <c r="C610" t="s">
        <v>3411</v>
      </c>
      <c r="D610" t="s">
        <v>4282</v>
      </c>
      <c r="E610" t="s">
        <v>402</v>
      </c>
      <c r="F610" s="117">
        <f t="shared" si="9"/>
        <v>23</v>
      </c>
      <c r="G610" t="s">
        <v>1209</v>
      </c>
      <c r="H610" s="103">
        <v>3</v>
      </c>
    </row>
    <row r="611" spans="1:8">
      <c r="A611" s="17">
        <v>610</v>
      </c>
      <c r="B611" s="18" t="s">
        <v>692</v>
      </c>
      <c r="C611" t="s">
        <v>3410</v>
      </c>
      <c r="D611" t="s">
        <v>4283</v>
      </c>
      <c r="E611" t="s">
        <v>402</v>
      </c>
      <c r="F611" s="117">
        <f t="shared" si="9"/>
        <v>23</v>
      </c>
      <c r="G611" t="s">
        <v>1209</v>
      </c>
      <c r="H611" s="103">
        <v>3</v>
      </c>
    </row>
    <row r="612" spans="1:8">
      <c r="A612" s="17">
        <v>611</v>
      </c>
      <c r="B612" s="18" t="s">
        <v>693</v>
      </c>
      <c r="C612" t="s">
        <v>3409</v>
      </c>
      <c r="D612" t="s">
        <v>4284</v>
      </c>
      <c r="E612" t="s">
        <v>402</v>
      </c>
      <c r="F612" s="117">
        <f t="shared" si="9"/>
        <v>23</v>
      </c>
      <c r="G612" t="s">
        <v>1209</v>
      </c>
      <c r="H612" s="103">
        <v>3</v>
      </c>
    </row>
    <row r="613" spans="1:8">
      <c r="A613" s="17">
        <v>612</v>
      </c>
      <c r="B613" s="18" t="s">
        <v>694</v>
      </c>
      <c r="C613" t="s">
        <v>3408</v>
      </c>
      <c r="D613" t="s">
        <v>1616</v>
      </c>
      <c r="E613" t="s">
        <v>402</v>
      </c>
      <c r="F613" s="117">
        <f t="shared" si="9"/>
        <v>23</v>
      </c>
      <c r="G613" t="s">
        <v>1209</v>
      </c>
      <c r="H613" s="103">
        <v>3</v>
      </c>
    </row>
    <row r="614" spans="1:8">
      <c r="A614" s="17">
        <v>613</v>
      </c>
      <c r="B614" s="18" t="s">
        <v>695</v>
      </c>
      <c r="C614" t="s">
        <v>3407</v>
      </c>
      <c r="D614" t="s">
        <v>4285</v>
      </c>
      <c r="E614" t="s">
        <v>402</v>
      </c>
      <c r="F614" s="117">
        <f t="shared" si="9"/>
        <v>23</v>
      </c>
      <c r="G614" t="s">
        <v>1209</v>
      </c>
      <c r="H614" s="103">
        <v>3</v>
      </c>
    </row>
    <row r="615" spans="1:8">
      <c r="A615" s="17">
        <v>614</v>
      </c>
      <c r="B615" s="18" t="s">
        <v>696</v>
      </c>
      <c r="C615" t="s">
        <v>3406</v>
      </c>
      <c r="D615" t="s">
        <v>4286</v>
      </c>
      <c r="E615" t="s">
        <v>402</v>
      </c>
      <c r="F615" s="117">
        <f t="shared" si="9"/>
        <v>23</v>
      </c>
      <c r="G615" t="s">
        <v>1209</v>
      </c>
      <c r="H615" s="103">
        <v>2</v>
      </c>
    </row>
    <row r="616" spans="1:8">
      <c r="A616" s="17">
        <v>615</v>
      </c>
      <c r="B616" s="18" t="s">
        <v>697</v>
      </c>
      <c r="C616" t="s">
        <v>3405</v>
      </c>
      <c r="D616" t="s">
        <v>4287</v>
      </c>
      <c r="E616" t="s">
        <v>1172</v>
      </c>
      <c r="F616" s="117">
        <f t="shared" si="9"/>
        <v>24</v>
      </c>
      <c r="G616" t="s">
        <v>1209</v>
      </c>
      <c r="H616" s="103">
        <v>2</v>
      </c>
    </row>
    <row r="617" spans="1:8">
      <c r="A617" s="17">
        <v>616</v>
      </c>
      <c r="B617" s="18" t="s">
        <v>698</v>
      </c>
      <c r="C617" t="s">
        <v>3404</v>
      </c>
      <c r="D617" t="s">
        <v>4288</v>
      </c>
      <c r="E617" t="s">
        <v>402</v>
      </c>
      <c r="F617" s="117">
        <f t="shared" si="9"/>
        <v>23</v>
      </c>
      <c r="G617" t="s">
        <v>1209</v>
      </c>
      <c r="H617" s="103">
        <v>2</v>
      </c>
    </row>
    <row r="618" spans="1:8">
      <c r="A618" s="17">
        <v>617</v>
      </c>
      <c r="B618" s="18" t="s">
        <v>699</v>
      </c>
      <c r="C618" t="s">
        <v>3403</v>
      </c>
      <c r="D618" t="s">
        <v>4289</v>
      </c>
      <c r="E618" t="s">
        <v>402</v>
      </c>
      <c r="F618" s="117">
        <f t="shared" si="9"/>
        <v>23</v>
      </c>
      <c r="G618" t="s">
        <v>1209</v>
      </c>
      <c r="H618" s="103">
        <v>2</v>
      </c>
    </row>
    <row r="619" spans="1:8">
      <c r="A619" s="17">
        <v>618</v>
      </c>
      <c r="B619" s="18" t="s">
        <v>700</v>
      </c>
      <c r="C619" t="s">
        <v>3402</v>
      </c>
      <c r="D619" t="s">
        <v>4290</v>
      </c>
      <c r="E619" t="s">
        <v>402</v>
      </c>
      <c r="F619" s="117">
        <f t="shared" si="9"/>
        <v>23</v>
      </c>
      <c r="G619" t="s">
        <v>1209</v>
      </c>
      <c r="H619" s="103">
        <v>2</v>
      </c>
    </row>
    <row r="620" spans="1:8">
      <c r="A620" s="17">
        <v>619</v>
      </c>
      <c r="B620" s="18" t="s">
        <v>701</v>
      </c>
      <c r="C620" t="s">
        <v>3401</v>
      </c>
      <c r="D620" t="s">
        <v>4291</v>
      </c>
      <c r="E620" t="s">
        <v>402</v>
      </c>
      <c r="F620" s="117">
        <f t="shared" si="9"/>
        <v>23</v>
      </c>
      <c r="G620" t="s">
        <v>1209</v>
      </c>
      <c r="H620" s="103">
        <v>2</v>
      </c>
    </row>
    <row r="621" spans="1:8">
      <c r="A621" s="17">
        <v>620</v>
      </c>
      <c r="B621" s="18" t="s">
        <v>702</v>
      </c>
      <c r="C621" t="s">
        <v>3400</v>
      </c>
      <c r="D621" t="s">
        <v>4292</v>
      </c>
      <c r="E621" t="s">
        <v>402</v>
      </c>
      <c r="F621" s="117">
        <f t="shared" si="9"/>
        <v>23</v>
      </c>
      <c r="G621" t="s">
        <v>1209</v>
      </c>
      <c r="H621" s="103">
        <v>2</v>
      </c>
    </row>
    <row r="622" spans="1:8">
      <c r="A622" s="17">
        <v>621</v>
      </c>
      <c r="B622" s="18" t="s">
        <v>703</v>
      </c>
      <c r="C622" t="s">
        <v>3399</v>
      </c>
      <c r="D622" t="s">
        <v>4293</v>
      </c>
      <c r="E622" t="s">
        <v>402</v>
      </c>
      <c r="F622" s="117">
        <f t="shared" si="9"/>
        <v>23</v>
      </c>
      <c r="G622" t="s">
        <v>1209</v>
      </c>
      <c r="H622" s="103">
        <v>2</v>
      </c>
    </row>
    <row r="623" spans="1:8">
      <c r="A623" s="17">
        <v>622</v>
      </c>
      <c r="B623" s="18" t="s">
        <v>704</v>
      </c>
      <c r="C623" t="s">
        <v>3398</v>
      </c>
      <c r="D623" t="s">
        <v>4294</v>
      </c>
      <c r="E623" t="s">
        <v>402</v>
      </c>
      <c r="F623" s="117">
        <f t="shared" si="9"/>
        <v>23</v>
      </c>
      <c r="G623" t="s">
        <v>1209</v>
      </c>
      <c r="H623" s="103">
        <v>2</v>
      </c>
    </row>
    <row r="624" spans="1:8">
      <c r="A624" s="17">
        <v>623</v>
      </c>
      <c r="B624" s="18" t="s">
        <v>705</v>
      </c>
      <c r="C624" t="s">
        <v>3397</v>
      </c>
      <c r="D624" t="s">
        <v>3877</v>
      </c>
      <c r="E624" t="s">
        <v>402</v>
      </c>
      <c r="F624" s="117">
        <f t="shared" si="9"/>
        <v>23</v>
      </c>
      <c r="G624" t="s">
        <v>1209</v>
      </c>
      <c r="H624" s="103">
        <v>2</v>
      </c>
    </row>
    <row r="625" spans="1:8">
      <c r="A625" s="17">
        <v>624</v>
      </c>
      <c r="B625" s="18" t="s">
        <v>706</v>
      </c>
      <c r="C625" t="s">
        <v>3396</v>
      </c>
      <c r="D625" t="s">
        <v>4295</v>
      </c>
      <c r="E625" t="s">
        <v>1356</v>
      </c>
      <c r="F625" s="117">
        <f t="shared" si="9"/>
        <v>21</v>
      </c>
      <c r="G625" t="s">
        <v>1209</v>
      </c>
      <c r="H625" s="103">
        <v>2</v>
      </c>
    </row>
    <row r="626" spans="1:8">
      <c r="A626" s="17">
        <v>625</v>
      </c>
      <c r="B626" s="18" t="s">
        <v>707</v>
      </c>
      <c r="C626" t="s">
        <v>3395</v>
      </c>
      <c r="D626" t="s">
        <v>4296</v>
      </c>
      <c r="E626" t="s">
        <v>402</v>
      </c>
      <c r="F626" s="117">
        <f t="shared" si="9"/>
        <v>23</v>
      </c>
      <c r="G626" t="s">
        <v>1209</v>
      </c>
      <c r="H626" s="103">
        <v>2</v>
      </c>
    </row>
    <row r="627" spans="1:8">
      <c r="A627" s="17">
        <v>626</v>
      </c>
      <c r="B627" s="18" t="s">
        <v>708</v>
      </c>
      <c r="C627" t="s">
        <v>3394</v>
      </c>
      <c r="D627" t="s">
        <v>4297</v>
      </c>
      <c r="E627" t="s">
        <v>402</v>
      </c>
      <c r="F627" s="117">
        <f t="shared" si="9"/>
        <v>23</v>
      </c>
      <c r="G627" t="s">
        <v>1209</v>
      </c>
      <c r="H627" s="103">
        <v>2</v>
      </c>
    </row>
    <row r="628" spans="1:8">
      <c r="A628" s="17">
        <v>627</v>
      </c>
      <c r="B628" s="18" t="s">
        <v>709</v>
      </c>
      <c r="C628" t="s">
        <v>3393</v>
      </c>
      <c r="D628" t="s">
        <v>4298</v>
      </c>
      <c r="E628" t="s">
        <v>402</v>
      </c>
      <c r="F628" s="117">
        <f t="shared" si="9"/>
        <v>23</v>
      </c>
      <c r="G628" t="s">
        <v>1209</v>
      </c>
      <c r="H628" s="103">
        <v>2</v>
      </c>
    </row>
    <row r="629" spans="1:8">
      <c r="A629" s="17">
        <v>628</v>
      </c>
      <c r="B629" s="18" t="s">
        <v>710</v>
      </c>
      <c r="C629" t="s">
        <v>2057</v>
      </c>
      <c r="D629" t="s">
        <v>2058</v>
      </c>
      <c r="E629" t="s">
        <v>402</v>
      </c>
      <c r="F629" s="117">
        <f t="shared" si="9"/>
        <v>23</v>
      </c>
      <c r="G629" t="s">
        <v>1216</v>
      </c>
      <c r="H629" s="103">
        <v>4</v>
      </c>
    </row>
    <row r="630" spans="1:8">
      <c r="A630" s="17">
        <v>629</v>
      </c>
      <c r="B630" s="18" t="s">
        <v>711</v>
      </c>
      <c r="C630" t="s">
        <v>3392</v>
      </c>
      <c r="D630" t="s">
        <v>2059</v>
      </c>
      <c r="E630" t="s">
        <v>402</v>
      </c>
      <c r="F630" s="117">
        <f t="shared" si="9"/>
        <v>23</v>
      </c>
      <c r="G630" t="s">
        <v>1216</v>
      </c>
      <c r="H630" s="103">
        <v>4</v>
      </c>
    </row>
    <row r="631" spans="1:8">
      <c r="A631" s="17">
        <v>630</v>
      </c>
      <c r="B631" s="18" t="s">
        <v>712</v>
      </c>
      <c r="C631" t="s">
        <v>2045</v>
      </c>
      <c r="D631" t="s">
        <v>2046</v>
      </c>
      <c r="E631" t="s">
        <v>402</v>
      </c>
      <c r="F631" s="117">
        <f t="shared" si="9"/>
        <v>23</v>
      </c>
      <c r="G631" t="s">
        <v>1216</v>
      </c>
      <c r="H631" s="103">
        <v>4</v>
      </c>
    </row>
    <row r="632" spans="1:8">
      <c r="A632" s="17">
        <v>631</v>
      </c>
      <c r="B632" s="18" t="s">
        <v>713</v>
      </c>
      <c r="C632" t="s">
        <v>2053</v>
      </c>
      <c r="D632" t="s">
        <v>2054</v>
      </c>
      <c r="E632" t="s">
        <v>402</v>
      </c>
      <c r="F632" s="117">
        <f t="shared" si="9"/>
        <v>23</v>
      </c>
      <c r="G632" t="s">
        <v>1216</v>
      </c>
      <c r="H632" s="103">
        <v>4</v>
      </c>
    </row>
    <row r="633" spans="1:8">
      <c r="A633" s="17">
        <v>632</v>
      </c>
      <c r="B633" s="18" t="s">
        <v>714</v>
      </c>
      <c r="C633" t="s">
        <v>3391</v>
      </c>
      <c r="D633" t="s">
        <v>4299</v>
      </c>
      <c r="E633" t="s">
        <v>402</v>
      </c>
      <c r="F633" s="117">
        <f t="shared" si="9"/>
        <v>23</v>
      </c>
      <c r="G633" t="s">
        <v>1216</v>
      </c>
      <c r="H633" s="103">
        <v>3</v>
      </c>
    </row>
    <row r="634" spans="1:8">
      <c r="A634" s="17">
        <v>633</v>
      </c>
      <c r="B634" s="18" t="s">
        <v>715</v>
      </c>
      <c r="C634" t="s">
        <v>3390</v>
      </c>
      <c r="D634" t="s">
        <v>4300</v>
      </c>
      <c r="E634" t="s">
        <v>402</v>
      </c>
      <c r="F634" s="117">
        <f t="shared" si="9"/>
        <v>23</v>
      </c>
      <c r="G634" t="s">
        <v>1216</v>
      </c>
      <c r="H634" s="103">
        <v>3</v>
      </c>
    </row>
    <row r="635" spans="1:8">
      <c r="A635" s="17">
        <v>634</v>
      </c>
      <c r="B635" s="18" t="s">
        <v>716</v>
      </c>
      <c r="C635" t="s">
        <v>3389</v>
      </c>
      <c r="D635" t="s">
        <v>1580</v>
      </c>
      <c r="E635" t="s">
        <v>402</v>
      </c>
      <c r="F635" s="117">
        <f t="shared" si="9"/>
        <v>23</v>
      </c>
      <c r="G635" t="s">
        <v>1216</v>
      </c>
      <c r="H635" s="103">
        <v>3</v>
      </c>
    </row>
    <row r="636" spans="1:8">
      <c r="A636" s="17">
        <v>635</v>
      </c>
      <c r="B636" s="18" t="s">
        <v>717</v>
      </c>
      <c r="C636" t="s">
        <v>3388</v>
      </c>
      <c r="D636" t="s">
        <v>4301</v>
      </c>
      <c r="E636" t="s">
        <v>402</v>
      </c>
      <c r="F636" s="117">
        <f t="shared" si="9"/>
        <v>23</v>
      </c>
      <c r="G636" t="s">
        <v>1216</v>
      </c>
      <c r="H636" s="103">
        <v>3</v>
      </c>
    </row>
    <row r="637" spans="1:8">
      <c r="A637" s="17">
        <v>636</v>
      </c>
      <c r="B637" s="18" t="s">
        <v>718</v>
      </c>
      <c r="C637" t="s">
        <v>3387</v>
      </c>
      <c r="D637" t="s">
        <v>4302</v>
      </c>
      <c r="E637" t="s">
        <v>402</v>
      </c>
      <c r="F637" s="117">
        <f t="shared" si="9"/>
        <v>23</v>
      </c>
      <c r="G637" t="s">
        <v>1216</v>
      </c>
      <c r="H637" s="103">
        <v>3</v>
      </c>
    </row>
    <row r="638" spans="1:8">
      <c r="A638" s="17">
        <v>637</v>
      </c>
      <c r="B638" s="18" t="s">
        <v>719</v>
      </c>
      <c r="C638" t="s">
        <v>3386</v>
      </c>
      <c r="D638" t="s">
        <v>4303</v>
      </c>
      <c r="E638" t="s">
        <v>402</v>
      </c>
      <c r="F638" s="117">
        <f t="shared" si="9"/>
        <v>23</v>
      </c>
      <c r="G638" t="s">
        <v>1216</v>
      </c>
      <c r="H638" s="103">
        <v>3</v>
      </c>
    </row>
    <row r="639" spans="1:8">
      <c r="A639" s="17">
        <v>638</v>
      </c>
      <c r="B639" s="18" t="s">
        <v>720</v>
      </c>
      <c r="C639" t="s">
        <v>3385</v>
      </c>
      <c r="D639" t="s">
        <v>4304</v>
      </c>
      <c r="E639" t="s">
        <v>402</v>
      </c>
      <c r="F639" s="117">
        <f t="shared" si="9"/>
        <v>23</v>
      </c>
      <c r="G639" t="s">
        <v>1216</v>
      </c>
      <c r="H639" s="103">
        <v>3</v>
      </c>
    </row>
    <row r="640" spans="1:8">
      <c r="A640" s="17">
        <v>639</v>
      </c>
      <c r="B640" s="18" t="s">
        <v>721</v>
      </c>
      <c r="C640" t="s">
        <v>2051</v>
      </c>
      <c r="D640" t="s">
        <v>2052</v>
      </c>
      <c r="E640" t="s">
        <v>402</v>
      </c>
      <c r="F640" s="117">
        <f t="shared" si="9"/>
        <v>23</v>
      </c>
      <c r="G640" t="s">
        <v>1216</v>
      </c>
      <c r="H640" s="103">
        <v>4</v>
      </c>
    </row>
    <row r="641" spans="1:8">
      <c r="A641" s="17">
        <v>640</v>
      </c>
      <c r="B641" s="18" t="s">
        <v>722</v>
      </c>
      <c r="C641" t="s">
        <v>2049</v>
      </c>
      <c r="D641" t="s">
        <v>2050</v>
      </c>
      <c r="E641" t="s">
        <v>402</v>
      </c>
      <c r="F641" s="117">
        <f t="shared" si="9"/>
        <v>23</v>
      </c>
      <c r="G641" t="s">
        <v>1216</v>
      </c>
      <c r="H641" s="103">
        <v>4</v>
      </c>
    </row>
    <row r="642" spans="1:8">
      <c r="A642" s="17">
        <v>641</v>
      </c>
      <c r="B642" s="18" t="s">
        <v>723</v>
      </c>
      <c r="C642" t="s">
        <v>2047</v>
      </c>
      <c r="D642" t="s">
        <v>2048</v>
      </c>
      <c r="E642" t="s">
        <v>402</v>
      </c>
      <c r="F642" s="117">
        <f t="shared" si="9"/>
        <v>23</v>
      </c>
      <c r="G642" t="s">
        <v>1216</v>
      </c>
      <c r="H642" s="103">
        <v>4</v>
      </c>
    </row>
    <row r="643" spans="1:8">
      <c r="A643" s="17">
        <v>642</v>
      </c>
      <c r="B643" s="18" t="s">
        <v>724</v>
      </c>
      <c r="C643" t="s">
        <v>2055</v>
      </c>
      <c r="D643" t="s">
        <v>2056</v>
      </c>
      <c r="E643" t="s">
        <v>402</v>
      </c>
      <c r="F643" s="117">
        <f t="shared" ref="F643:F706" si="10">VLOOKUP(E643,$N$1:$O$48,2,FALSE)</f>
        <v>23</v>
      </c>
      <c r="G643" t="s">
        <v>1216</v>
      </c>
      <c r="H643" s="103">
        <v>4</v>
      </c>
    </row>
    <row r="644" spans="1:8">
      <c r="A644" s="17">
        <v>643</v>
      </c>
      <c r="B644" s="18" t="s">
        <v>725</v>
      </c>
      <c r="C644" t="s">
        <v>3384</v>
      </c>
      <c r="D644" t="s">
        <v>4305</v>
      </c>
      <c r="E644" t="s">
        <v>402</v>
      </c>
      <c r="F644" s="117">
        <f t="shared" si="10"/>
        <v>23</v>
      </c>
      <c r="G644" t="s">
        <v>1216</v>
      </c>
      <c r="H644" s="103">
        <v>4</v>
      </c>
    </row>
    <row r="645" spans="1:8">
      <c r="A645" s="17">
        <v>644</v>
      </c>
      <c r="B645" s="18" t="s">
        <v>726</v>
      </c>
      <c r="C645" t="s">
        <v>2134</v>
      </c>
      <c r="D645" t="s">
        <v>2135</v>
      </c>
      <c r="E645" t="s">
        <v>402</v>
      </c>
      <c r="F645" s="117">
        <f t="shared" si="10"/>
        <v>23</v>
      </c>
      <c r="G645" t="s">
        <v>1216</v>
      </c>
      <c r="H645" s="103">
        <v>4</v>
      </c>
    </row>
    <row r="646" spans="1:8">
      <c r="A646" s="17">
        <v>645</v>
      </c>
      <c r="B646" s="18" t="s">
        <v>727</v>
      </c>
      <c r="C646" t="s">
        <v>3383</v>
      </c>
      <c r="D646" t="s">
        <v>4306</v>
      </c>
      <c r="E646" t="s">
        <v>402</v>
      </c>
      <c r="F646" s="117">
        <f t="shared" si="10"/>
        <v>23</v>
      </c>
      <c r="G646" t="s">
        <v>1216</v>
      </c>
      <c r="H646" s="103">
        <v>3</v>
      </c>
    </row>
    <row r="647" spans="1:8">
      <c r="A647" s="17">
        <v>646</v>
      </c>
      <c r="B647" s="18" t="s">
        <v>728</v>
      </c>
      <c r="C647" t="s">
        <v>3382</v>
      </c>
      <c r="D647" t="s">
        <v>4307</v>
      </c>
      <c r="E647" t="s">
        <v>1357</v>
      </c>
      <c r="F647" s="117">
        <f t="shared" si="10"/>
        <v>16</v>
      </c>
      <c r="G647" t="s">
        <v>1216</v>
      </c>
      <c r="H647" s="103">
        <v>2</v>
      </c>
    </row>
    <row r="648" spans="1:8">
      <c r="A648" s="17">
        <v>647</v>
      </c>
      <c r="B648" s="18" t="s">
        <v>729</v>
      </c>
      <c r="C648" t="s">
        <v>3381</v>
      </c>
      <c r="D648" t="s">
        <v>4308</v>
      </c>
      <c r="E648" t="s">
        <v>402</v>
      </c>
      <c r="F648" s="117">
        <f t="shared" si="10"/>
        <v>23</v>
      </c>
      <c r="G648" t="s">
        <v>1216</v>
      </c>
      <c r="H648" s="103">
        <v>2</v>
      </c>
    </row>
    <row r="649" spans="1:8">
      <c r="A649" s="17">
        <v>648</v>
      </c>
      <c r="B649" s="18" t="s">
        <v>730</v>
      </c>
      <c r="C649" t="s">
        <v>3380</v>
      </c>
      <c r="D649" t="s">
        <v>4309</v>
      </c>
      <c r="E649" t="s">
        <v>402</v>
      </c>
      <c r="F649" s="117">
        <f t="shared" si="10"/>
        <v>23</v>
      </c>
      <c r="G649" t="s">
        <v>1216</v>
      </c>
      <c r="H649" s="103">
        <v>2</v>
      </c>
    </row>
    <row r="650" spans="1:8">
      <c r="A650" s="17">
        <v>649</v>
      </c>
      <c r="B650" s="18" t="s">
        <v>731</v>
      </c>
      <c r="C650" t="s">
        <v>3379</v>
      </c>
      <c r="D650" t="s">
        <v>4310</v>
      </c>
      <c r="E650" t="s">
        <v>402</v>
      </c>
      <c r="F650" s="117">
        <f t="shared" si="10"/>
        <v>23</v>
      </c>
      <c r="G650" t="s">
        <v>1216</v>
      </c>
      <c r="H650" s="103">
        <v>3</v>
      </c>
    </row>
    <row r="651" spans="1:8">
      <c r="A651" s="17">
        <v>650</v>
      </c>
      <c r="B651" s="18" t="s">
        <v>732</v>
      </c>
      <c r="C651" t="s">
        <v>3378</v>
      </c>
      <c r="D651" t="s">
        <v>4311</v>
      </c>
      <c r="E651" t="s">
        <v>402</v>
      </c>
      <c r="F651" s="117">
        <f t="shared" si="10"/>
        <v>23</v>
      </c>
      <c r="G651" t="s">
        <v>1216</v>
      </c>
      <c r="H651" s="103">
        <v>2</v>
      </c>
    </row>
    <row r="652" spans="1:8">
      <c r="A652" s="17">
        <v>651</v>
      </c>
      <c r="B652" s="18" t="s">
        <v>733</v>
      </c>
      <c r="C652" t="s">
        <v>3377</v>
      </c>
      <c r="D652" t="s">
        <v>4312</v>
      </c>
      <c r="E652" t="s">
        <v>1356</v>
      </c>
      <c r="F652" s="117">
        <f t="shared" si="10"/>
        <v>21</v>
      </c>
      <c r="G652" t="s">
        <v>1216</v>
      </c>
      <c r="H652" s="103">
        <v>2</v>
      </c>
    </row>
    <row r="653" spans="1:8">
      <c r="A653" s="17">
        <v>652</v>
      </c>
      <c r="B653" s="18" t="s">
        <v>734</v>
      </c>
      <c r="C653" t="s">
        <v>3376</v>
      </c>
      <c r="D653" t="s">
        <v>4313</v>
      </c>
      <c r="E653" t="s">
        <v>1172</v>
      </c>
      <c r="F653" s="117">
        <f t="shared" si="10"/>
        <v>24</v>
      </c>
      <c r="G653" t="s">
        <v>1216</v>
      </c>
      <c r="H653" s="103">
        <v>2</v>
      </c>
    </row>
    <row r="654" spans="1:8">
      <c r="A654" s="17">
        <v>653</v>
      </c>
      <c r="B654" s="18" t="s">
        <v>735</v>
      </c>
      <c r="C654" t="s">
        <v>3375</v>
      </c>
      <c r="D654" t="s">
        <v>4314</v>
      </c>
      <c r="E654" t="s">
        <v>402</v>
      </c>
      <c r="F654" s="117">
        <f t="shared" si="10"/>
        <v>23</v>
      </c>
      <c r="G654" t="s">
        <v>1216</v>
      </c>
      <c r="H654" s="103">
        <v>2</v>
      </c>
    </row>
    <row r="655" spans="1:8">
      <c r="A655" s="17">
        <v>654</v>
      </c>
      <c r="B655" s="18" t="s">
        <v>736</v>
      </c>
      <c r="C655" t="s">
        <v>3374</v>
      </c>
      <c r="D655" t="s">
        <v>4315</v>
      </c>
      <c r="E655" t="s">
        <v>402</v>
      </c>
      <c r="F655" s="117">
        <f t="shared" si="10"/>
        <v>23</v>
      </c>
      <c r="G655" t="s">
        <v>1216</v>
      </c>
      <c r="H655" s="103">
        <v>2</v>
      </c>
    </row>
    <row r="656" spans="1:8">
      <c r="A656" s="17">
        <v>655</v>
      </c>
      <c r="B656" s="18" t="s">
        <v>737</v>
      </c>
      <c r="C656" t="s">
        <v>3373</v>
      </c>
      <c r="D656" t="s">
        <v>4316</v>
      </c>
      <c r="E656" t="s">
        <v>402</v>
      </c>
      <c r="F656" s="117">
        <f t="shared" si="10"/>
        <v>23</v>
      </c>
      <c r="G656" t="s">
        <v>1216</v>
      </c>
      <c r="H656" s="103">
        <v>3</v>
      </c>
    </row>
    <row r="657" spans="1:8">
      <c r="A657" s="17">
        <v>656</v>
      </c>
      <c r="B657" s="18" t="s">
        <v>738</v>
      </c>
      <c r="C657" t="s">
        <v>3372</v>
      </c>
      <c r="D657" t="s">
        <v>4317</v>
      </c>
      <c r="E657" t="s">
        <v>402</v>
      </c>
      <c r="F657" s="117">
        <f t="shared" si="10"/>
        <v>23</v>
      </c>
      <c r="G657" t="s">
        <v>1216</v>
      </c>
      <c r="H657" s="103">
        <v>3</v>
      </c>
    </row>
    <row r="658" spans="1:8">
      <c r="A658" s="17">
        <v>657</v>
      </c>
      <c r="B658" s="18" t="s">
        <v>739</v>
      </c>
      <c r="C658" t="s">
        <v>1861</v>
      </c>
      <c r="D658" t="s">
        <v>1862</v>
      </c>
      <c r="E658" t="s">
        <v>799</v>
      </c>
      <c r="F658" s="117">
        <f t="shared" si="10"/>
        <v>22</v>
      </c>
      <c r="G658" t="s">
        <v>1218</v>
      </c>
      <c r="H658" s="103">
        <v>6</v>
      </c>
    </row>
    <row r="659" spans="1:8">
      <c r="A659" s="17">
        <v>658</v>
      </c>
      <c r="B659" s="18" t="s">
        <v>740</v>
      </c>
      <c r="C659" t="s">
        <v>3371</v>
      </c>
      <c r="D659" t="s">
        <v>4318</v>
      </c>
      <c r="E659" t="s">
        <v>799</v>
      </c>
      <c r="F659" s="117">
        <f t="shared" si="10"/>
        <v>22</v>
      </c>
      <c r="G659" t="s">
        <v>1218</v>
      </c>
      <c r="H659" s="103">
        <v>3</v>
      </c>
    </row>
    <row r="660" spans="1:8">
      <c r="A660" s="17">
        <v>659</v>
      </c>
      <c r="B660" s="18" t="s">
        <v>741</v>
      </c>
      <c r="C660" t="s">
        <v>3370</v>
      </c>
      <c r="D660" t="s">
        <v>4319</v>
      </c>
      <c r="E660" t="s">
        <v>799</v>
      </c>
      <c r="F660" s="117">
        <f t="shared" si="10"/>
        <v>22</v>
      </c>
      <c r="G660" t="s">
        <v>1218</v>
      </c>
      <c r="H660" s="103">
        <v>3</v>
      </c>
    </row>
    <row r="661" spans="1:8">
      <c r="A661" s="17">
        <v>660</v>
      </c>
      <c r="B661" s="18" t="s">
        <v>742</v>
      </c>
      <c r="C661" t="s">
        <v>3369</v>
      </c>
      <c r="D661" t="s">
        <v>4320</v>
      </c>
      <c r="E661" t="s">
        <v>402</v>
      </c>
      <c r="F661" s="117">
        <f t="shared" si="10"/>
        <v>23</v>
      </c>
      <c r="G661" t="s">
        <v>1211</v>
      </c>
      <c r="H661" s="103">
        <v>4</v>
      </c>
    </row>
    <row r="662" spans="1:8">
      <c r="A662" s="17">
        <v>661</v>
      </c>
      <c r="B662" s="18" t="s">
        <v>743</v>
      </c>
      <c r="C662" t="s">
        <v>3368</v>
      </c>
      <c r="D662" t="s">
        <v>4321</v>
      </c>
      <c r="E662" t="s">
        <v>402</v>
      </c>
      <c r="F662" s="117">
        <f t="shared" si="10"/>
        <v>23</v>
      </c>
      <c r="G662" t="s">
        <v>1211</v>
      </c>
      <c r="H662" s="103" t="s">
        <v>273</v>
      </c>
    </row>
    <row r="663" spans="1:8">
      <c r="A663" s="17">
        <v>662</v>
      </c>
      <c r="B663" s="18" t="s">
        <v>744</v>
      </c>
      <c r="C663" t="s">
        <v>3367</v>
      </c>
      <c r="D663" t="s">
        <v>4322</v>
      </c>
      <c r="E663" t="s">
        <v>402</v>
      </c>
      <c r="F663" s="117">
        <f t="shared" si="10"/>
        <v>23</v>
      </c>
      <c r="G663" t="s">
        <v>1210</v>
      </c>
      <c r="H663" s="103">
        <v>5</v>
      </c>
    </row>
    <row r="664" spans="1:8">
      <c r="A664" s="17">
        <v>663</v>
      </c>
      <c r="B664" s="18" t="s">
        <v>745</v>
      </c>
      <c r="C664" t="s">
        <v>3366</v>
      </c>
      <c r="D664" t="s">
        <v>4323</v>
      </c>
      <c r="E664" t="s">
        <v>402</v>
      </c>
      <c r="F664" s="117">
        <f t="shared" si="10"/>
        <v>23</v>
      </c>
      <c r="G664" t="s">
        <v>1210</v>
      </c>
      <c r="H664" s="103">
        <v>5</v>
      </c>
    </row>
    <row r="665" spans="1:8">
      <c r="A665" s="17">
        <v>664</v>
      </c>
      <c r="B665" s="18" t="s">
        <v>746</v>
      </c>
      <c r="C665" t="s">
        <v>3365</v>
      </c>
      <c r="D665" t="s">
        <v>4324</v>
      </c>
      <c r="E665" t="s">
        <v>402</v>
      </c>
      <c r="F665" s="117">
        <f t="shared" si="10"/>
        <v>23</v>
      </c>
      <c r="G665" t="s">
        <v>1210</v>
      </c>
      <c r="H665" s="103">
        <v>5</v>
      </c>
    </row>
    <row r="666" spans="1:8">
      <c r="A666" s="17">
        <v>665</v>
      </c>
      <c r="B666" s="18" t="s">
        <v>747</v>
      </c>
      <c r="C666" t="s">
        <v>3364</v>
      </c>
      <c r="D666" t="s">
        <v>4325</v>
      </c>
      <c r="E666" t="s">
        <v>402</v>
      </c>
      <c r="F666" s="117">
        <f t="shared" si="10"/>
        <v>23</v>
      </c>
      <c r="G666" t="s">
        <v>1210</v>
      </c>
      <c r="H666" s="103">
        <v>5</v>
      </c>
    </row>
    <row r="667" spans="1:8">
      <c r="A667" s="17">
        <v>666</v>
      </c>
      <c r="B667" s="18" t="s">
        <v>748</v>
      </c>
      <c r="C667" t="s">
        <v>3363</v>
      </c>
      <c r="D667" t="s">
        <v>4326</v>
      </c>
      <c r="E667" t="s">
        <v>402</v>
      </c>
      <c r="F667" s="117">
        <f t="shared" si="10"/>
        <v>23</v>
      </c>
      <c r="G667" t="s">
        <v>1210</v>
      </c>
      <c r="H667" s="103">
        <v>5</v>
      </c>
    </row>
    <row r="668" spans="1:8">
      <c r="A668" s="17">
        <v>667</v>
      </c>
      <c r="B668" s="18" t="s">
        <v>749</v>
      </c>
      <c r="C668" t="s">
        <v>3362</v>
      </c>
      <c r="D668" t="s">
        <v>4327</v>
      </c>
      <c r="E668" t="s">
        <v>402</v>
      </c>
      <c r="F668" s="117">
        <f t="shared" si="10"/>
        <v>23</v>
      </c>
      <c r="G668" t="s">
        <v>1210</v>
      </c>
      <c r="H668" s="103">
        <v>4</v>
      </c>
    </row>
    <row r="669" spans="1:8">
      <c r="A669" s="17">
        <v>668</v>
      </c>
      <c r="B669" s="18" t="s">
        <v>750</v>
      </c>
      <c r="C669" t="s">
        <v>3361</v>
      </c>
      <c r="D669" t="s">
        <v>4328</v>
      </c>
      <c r="E669" t="s">
        <v>402</v>
      </c>
      <c r="F669" s="117">
        <f t="shared" si="10"/>
        <v>23</v>
      </c>
      <c r="G669" t="s">
        <v>1210</v>
      </c>
      <c r="H669" s="103">
        <v>4</v>
      </c>
    </row>
    <row r="670" spans="1:8">
      <c r="A670" s="17">
        <v>669</v>
      </c>
      <c r="B670" s="18" t="s">
        <v>751</v>
      </c>
      <c r="C670" t="s">
        <v>3360</v>
      </c>
      <c r="D670" t="s">
        <v>1744</v>
      </c>
      <c r="E670" t="s">
        <v>402</v>
      </c>
      <c r="F670" s="117">
        <f t="shared" si="10"/>
        <v>23</v>
      </c>
      <c r="G670" t="s">
        <v>1210</v>
      </c>
      <c r="H670" s="103">
        <v>4</v>
      </c>
    </row>
    <row r="671" spans="1:8">
      <c r="A671" s="17">
        <v>670</v>
      </c>
      <c r="B671" s="18" t="s">
        <v>752</v>
      </c>
      <c r="C671" t="s">
        <v>3359</v>
      </c>
      <c r="D671" t="s">
        <v>4329</v>
      </c>
      <c r="E671" t="s">
        <v>402</v>
      </c>
      <c r="F671" s="117">
        <f t="shared" si="10"/>
        <v>23</v>
      </c>
      <c r="G671" t="s">
        <v>1210</v>
      </c>
      <c r="H671" s="103">
        <v>4</v>
      </c>
    </row>
    <row r="672" spans="1:8">
      <c r="A672" s="17">
        <v>671</v>
      </c>
      <c r="B672" s="18" t="s">
        <v>753</v>
      </c>
      <c r="C672" t="s">
        <v>3358</v>
      </c>
      <c r="D672" t="s">
        <v>4330</v>
      </c>
      <c r="E672" t="s">
        <v>402</v>
      </c>
      <c r="F672" s="117">
        <f t="shared" si="10"/>
        <v>23</v>
      </c>
      <c r="G672" t="s">
        <v>1210</v>
      </c>
      <c r="H672" s="103">
        <v>4</v>
      </c>
    </row>
    <row r="673" spans="1:8">
      <c r="A673" s="17">
        <v>672</v>
      </c>
      <c r="B673" s="18" t="s">
        <v>754</v>
      </c>
      <c r="C673" t="s">
        <v>3357</v>
      </c>
      <c r="D673" t="s">
        <v>4331</v>
      </c>
      <c r="E673" t="s">
        <v>402</v>
      </c>
      <c r="F673" s="117">
        <f t="shared" si="10"/>
        <v>23</v>
      </c>
      <c r="G673" t="s">
        <v>1210</v>
      </c>
      <c r="H673" s="103">
        <v>4</v>
      </c>
    </row>
    <row r="674" spans="1:8">
      <c r="A674" s="17">
        <v>673</v>
      </c>
      <c r="B674" s="18" t="s">
        <v>755</v>
      </c>
      <c r="C674" t="s">
        <v>3356</v>
      </c>
      <c r="D674" t="s">
        <v>4332</v>
      </c>
      <c r="E674" t="s">
        <v>402</v>
      </c>
      <c r="F674" s="117">
        <f t="shared" si="10"/>
        <v>23</v>
      </c>
      <c r="G674" t="s">
        <v>1210</v>
      </c>
      <c r="H674" s="103">
        <v>4</v>
      </c>
    </row>
    <row r="675" spans="1:8">
      <c r="A675" s="17">
        <v>674</v>
      </c>
      <c r="B675" s="18" t="s">
        <v>756</v>
      </c>
      <c r="C675" t="s">
        <v>3355</v>
      </c>
      <c r="D675" t="s">
        <v>1951</v>
      </c>
      <c r="E675" t="s">
        <v>799</v>
      </c>
      <c r="F675" s="117">
        <f t="shared" si="10"/>
        <v>22</v>
      </c>
      <c r="G675" t="s">
        <v>1213</v>
      </c>
      <c r="H675" s="103">
        <v>4</v>
      </c>
    </row>
    <row r="676" spans="1:8">
      <c r="A676" s="17">
        <v>675</v>
      </c>
      <c r="B676" s="18" t="s">
        <v>757</v>
      </c>
      <c r="C676" t="s">
        <v>1984</v>
      </c>
      <c r="D676" t="s">
        <v>1985</v>
      </c>
      <c r="E676" t="s">
        <v>402</v>
      </c>
      <c r="F676" s="117">
        <f t="shared" si="10"/>
        <v>23</v>
      </c>
      <c r="G676" t="s">
        <v>1213</v>
      </c>
      <c r="H676" s="103">
        <v>4</v>
      </c>
    </row>
    <row r="677" spans="1:8">
      <c r="A677" s="17">
        <v>676</v>
      </c>
      <c r="B677" s="18" t="s">
        <v>758</v>
      </c>
      <c r="C677" t="s">
        <v>3354</v>
      </c>
      <c r="D677" t="s">
        <v>4333</v>
      </c>
      <c r="E677" t="s">
        <v>799</v>
      </c>
      <c r="F677" s="117">
        <f t="shared" si="10"/>
        <v>22</v>
      </c>
      <c r="G677" t="s">
        <v>1213</v>
      </c>
      <c r="H677" s="103">
        <v>3</v>
      </c>
    </row>
    <row r="678" spans="1:8">
      <c r="A678" s="17">
        <v>677</v>
      </c>
      <c r="B678" s="18" t="s">
        <v>759</v>
      </c>
      <c r="C678" t="s">
        <v>3353</v>
      </c>
      <c r="D678" t="s">
        <v>4334</v>
      </c>
      <c r="E678" t="s">
        <v>402</v>
      </c>
      <c r="F678" s="117">
        <f t="shared" si="10"/>
        <v>23</v>
      </c>
      <c r="G678" t="s">
        <v>1213</v>
      </c>
      <c r="H678" s="103">
        <v>3</v>
      </c>
    </row>
    <row r="679" spans="1:8">
      <c r="A679" s="17">
        <v>678</v>
      </c>
      <c r="B679" s="18" t="s">
        <v>760</v>
      </c>
      <c r="C679" t="s">
        <v>3352</v>
      </c>
      <c r="D679" t="s">
        <v>4335</v>
      </c>
      <c r="E679" t="s">
        <v>1172</v>
      </c>
      <c r="F679" s="117">
        <f t="shared" si="10"/>
        <v>24</v>
      </c>
      <c r="G679" t="s">
        <v>1213</v>
      </c>
      <c r="H679" s="103">
        <v>3</v>
      </c>
    </row>
    <row r="680" spans="1:8">
      <c r="A680" s="17">
        <v>679</v>
      </c>
      <c r="B680" s="18" t="s">
        <v>761</v>
      </c>
      <c r="C680" t="s">
        <v>1549</v>
      </c>
      <c r="D680" t="s">
        <v>1550</v>
      </c>
      <c r="E680" t="s">
        <v>402</v>
      </c>
      <c r="F680" s="117">
        <f t="shared" si="10"/>
        <v>23</v>
      </c>
      <c r="G680" t="s">
        <v>1213</v>
      </c>
      <c r="H680" s="103">
        <v>3</v>
      </c>
    </row>
    <row r="681" spans="1:8">
      <c r="A681" s="17">
        <v>680</v>
      </c>
      <c r="B681" s="18" t="s">
        <v>762</v>
      </c>
      <c r="C681" t="s">
        <v>3351</v>
      </c>
      <c r="D681" t="s">
        <v>4336</v>
      </c>
      <c r="E681" t="s">
        <v>1172</v>
      </c>
      <c r="F681" s="117">
        <f t="shared" si="10"/>
        <v>24</v>
      </c>
      <c r="G681" t="s">
        <v>1213</v>
      </c>
      <c r="H681" s="103">
        <v>3</v>
      </c>
    </row>
    <row r="682" spans="1:8">
      <c r="A682" s="17">
        <v>681</v>
      </c>
      <c r="B682" s="18" t="s">
        <v>763</v>
      </c>
      <c r="C682" t="s">
        <v>3350</v>
      </c>
      <c r="D682" t="s">
        <v>4337</v>
      </c>
      <c r="E682" t="s">
        <v>402</v>
      </c>
      <c r="F682" s="117">
        <f t="shared" si="10"/>
        <v>23</v>
      </c>
      <c r="G682" t="s">
        <v>1213</v>
      </c>
      <c r="H682" s="103">
        <v>2</v>
      </c>
    </row>
    <row r="683" spans="1:8">
      <c r="A683" s="17">
        <v>682</v>
      </c>
      <c r="B683" s="18" t="s">
        <v>764</v>
      </c>
      <c r="C683" t="s">
        <v>3349</v>
      </c>
      <c r="D683" t="s">
        <v>4338</v>
      </c>
      <c r="E683" t="s">
        <v>1356</v>
      </c>
      <c r="F683" s="117">
        <f t="shared" si="10"/>
        <v>21</v>
      </c>
      <c r="G683" t="s">
        <v>1213</v>
      </c>
      <c r="H683" s="103">
        <v>2</v>
      </c>
    </row>
    <row r="684" spans="1:8">
      <c r="A684" s="17">
        <v>683</v>
      </c>
      <c r="B684" s="18" t="s">
        <v>765</v>
      </c>
      <c r="C684" t="s">
        <v>3348</v>
      </c>
      <c r="D684" t="s">
        <v>4339</v>
      </c>
      <c r="E684" t="s">
        <v>207</v>
      </c>
      <c r="F684" s="117">
        <f t="shared" si="10"/>
        <v>31</v>
      </c>
      <c r="G684" t="s">
        <v>1213</v>
      </c>
      <c r="H684" s="103">
        <v>2</v>
      </c>
    </row>
    <row r="685" spans="1:8">
      <c r="A685" s="17">
        <v>684</v>
      </c>
      <c r="B685" s="18" t="s">
        <v>766</v>
      </c>
      <c r="C685" t="s">
        <v>3347</v>
      </c>
      <c r="D685" t="s">
        <v>4340</v>
      </c>
      <c r="E685" t="s">
        <v>402</v>
      </c>
      <c r="F685" s="117">
        <f t="shared" si="10"/>
        <v>23</v>
      </c>
      <c r="G685" t="s">
        <v>1213</v>
      </c>
      <c r="H685" s="103">
        <v>2</v>
      </c>
    </row>
    <row r="686" spans="1:8">
      <c r="A686" s="17">
        <v>685</v>
      </c>
      <c r="B686" s="18" t="s">
        <v>767</v>
      </c>
      <c r="C686" t="s">
        <v>3346</v>
      </c>
      <c r="D686" t="s">
        <v>4341</v>
      </c>
      <c r="E686" t="s">
        <v>402</v>
      </c>
      <c r="F686" s="117">
        <f t="shared" si="10"/>
        <v>23</v>
      </c>
      <c r="G686" t="s">
        <v>1213</v>
      </c>
      <c r="H686" s="103">
        <v>2</v>
      </c>
    </row>
    <row r="687" spans="1:8">
      <c r="A687" s="17">
        <v>686</v>
      </c>
      <c r="B687" s="18" t="s">
        <v>768</v>
      </c>
      <c r="C687" t="s">
        <v>3345</v>
      </c>
      <c r="D687" t="s">
        <v>4342</v>
      </c>
      <c r="E687" t="s">
        <v>1172</v>
      </c>
      <c r="F687" s="117">
        <f t="shared" si="10"/>
        <v>24</v>
      </c>
      <c r="G687" t="s">
        <v>1213</v>
      </c>
      <c r="H687" s="103">
        <v>2</v>
      </c>
    </row>
    <row r="688" spans="1:8">
      <c r="A688" s="17">
        <v>687</v>
      </c>
      <c r="B688" s="18" t="s">
        <v>769</v>
      </c>
      <c r="C688" t="s">
        <v>3344</v>
      </c>
      <c r="D688" t="s">
        <v>4343</v>
      </c>
      <c r="E688" t="s">
        <v>1172</v>
      </c>
      <c r="F688" s="117">
        <f t="shared" si="10"/>
        <v>24</v>
      </c>
      <c r="G688" t="s">
        <v>1213</v>
      </c>
      <c r="H688" s="103">
        <v>2</v>
      </c>
    </row>
    <row r="689" spans="1:8">
      <c r="A689" s="17">
        <v>688</v>
      </c>
      <c r="B689" s="18" t="s">
        <v>770</v>
      </c>
      <c r="C689" t="s">
        <v>1634</v>
      </c>
      <c r="D689" t="s">
        <v>1635</v>
      </c>
      <c r="E689" t="s">
        <v>402</v>
      </c>
      <c r="F689" s="117">
        <f t="shared" si="10"/>
        <v>23</v>
      </c>
      <c r="G689" t="s">
        <v>1214</v>
      </c>
      <c r="H689" s="103" t="s">
        <v>267</v>
      </c>
    </row>
    <row r="690" spans="1:8">
      <c r="A690" s="17">
        <v>689</v>
      </c>
      <c r="B690" s="18" t="s">
        <v>771</v>
      </c>
      <c r="C690" t="s">
        <v>1632</v>
      </c>
      <c r="D690" t="s">
        <v>1633</v>
      </c>
      <c r="E690" t="s">
        <v>402</v>
      </c>
      <c r="F690" s="117">
        <f t="shared" si="10"/>
        <v>23</v>
      </c>
      <c r="G690" t="s">
        <v>1214</v>
      </c>
      <c r="H690" s="103" t="s">
        <v>267</v>
      </c>
    </row>
    <row r="691" spans="1:8">
      <c r="A691" s="17">
        <v>690</v>
      </c>
      <c r="B691" s="18" t="s">
        <v>772</v>
      </c>
      <c r="C691" t="s">
        <v>1636</v>
      </c>
      <c r="D691" t="s">
        <v>1637</v>
      </c>
      <c r="E691" t="s">
        <v>402</v>
      </c>
      <c r="F691" s="117">
        <f t="shared" si="10"/>
        <v>23</v>
      </c>
      <c r="G691" t="s">
        <v>1214</v>
      </c>
      <c r="H691" s="103" t="s">
        <v>273</v>
      </c>
    </row>
    <row r="692" spans="1:8">
      <c r="A692" s="17">
        <v>691</v>
      </c>
      <c r="B692" s="18" t="s">
        <v>773</v>
      </c>
      <c r="C692" t="s">
        <v>1952</v>
      </c>
      <c r="D692" t="s">
        <v>1953</v>
      </c>
      <c r="E692" t="s">
        <v>402</v>
      </c>
      <c r="F692" s="117">
        <f t="shared" si="10"/>
        <v>23</v>
      </c>
      <c r="G692" t="s">
        <v>1214</v>
      </c>
      <c r="H692" s="103">
        <v>4</v>
      </c>
    </row>
    <row r="693" spans="1:8">
      <c r="A693" s="17">
        <v>692</v>
      </c>
      <c r="B693" s="18" t="s">
        <v>774</v>
      </c>
      <c r="C693" t="s">
        <v>2132</v>
      </c>
      <c r="D693" t="s">
        <v>2133</v>
      </c>
      <c r="E693" t="s">
        <v>402</v>
      </c>
      <c r="F693" s="117">
        <f t="shared" si="10"/>
        <v>23</v>
      </c>
      <c r="G693" t="s">
        <v>1214</v>
      </c>
      <c r="H693" s="103">
        <v>4</v>
      </c>
    </row>
    <row r="694" spans="1:8">
      <c r="A694" s="17">
        <v>693</v>
      </c>
      <c r="B694" s="18" t="s">
        <v>775</v>
      </c>
      <c r="C694" t="s">
        <v>3343</v>
      </c>
      <c r="D694" t="s">
        <v>4344</v>
      </c>
      <c r="E694" t="s">
        <v>402</v>
      </c>
      <c r="F694" s="117">
        <f t="shared" si="10"/>
        <v>23</v>
      </c>
      <c r="G694" t="s">
        <v>1214</v>
      </c>
      <c r="H694" s="103">
        <v>4</v>
      </c>
    </row>
    <row r="695" spans="1:8">
      <c r="A695" s="17">
        <v>694</v>
      </c>
      <c r="B695" s="18" t="s">
        <v>776</v>
      </c>
      <c r="C695" t="s">
        <v>1954</v>
      </c>
      <c r="D695" t="s">
        <v>1955</v>
      </c>
      <c r="E695" t="s">
        <v>402</v>
      </c>
      <c r="F695" s="117">
        <f t="shared" si="10"/>
        <v>23</v>
      </c>
      <c r="G695" t="s">
        <v>1214</v>
      </c>
      <c r="H695" s="103">
        <v>4</v>
      </c>
    </row>
    <row r="696" spans="1:8">
      <c r="A696" s="17">
        <v>695</v>
      </c>
      <c r="B696" s="18" t="s">
        <v>777</v>
      </c>
      <c r="C696" t="s">
        <v>3342</v>
      </c>
      <c r="D696" t="s">
        <v>4345</v>
      </c>
      <c r="E696" t="s">
        <v>402</v>
      </c>
      <c r="F696" s="117">
        <f t="shared" si="10"/>
        <v>23</v>
      </c>
      <c r="G696" t="s">
        <v>1214</v>
      </c>
      <c r="H696" s="103">
        <v>3</v>
      </c>
    </row>
    <row r="697" spans="1:8">
      <c r="A697" s="17">
        <v>696</v>
      </c>
      <c r="B697" s="18" t="s">
        <v>778</v>
      </c>
      <c r="C697" t="s">
        <v>3341</v>
      </c>
      <c r="D697" t="s">
        <v>4346</v>
      </c>
      <c r="E697" t="s">
        <v>402</v>
      </c>
      <c r="F697" s="117">
        <f t="shared" si="10"/>
        <v>23</v>
      </c>
      <c r="G697" t="s">
        <v>1214</v>
      </c>
      <c r="H697" s="103">
        <v>3</v>
      </c>
    </row>
    <row r="698" spans="1:8">
      <c r="A698" s="17">
        <v>697</v>
      </c>
      <c r="B698" s="18" t="s">
        <v>780</v>
      </c>
      <c r="C698" t="s">
        <v>3340</v>
      </c>
      <c r="D698" t="s">
        <v>4347</v>
      </c>
      <c r="E698" t="s">
        <v>402</v>
      </c>
      <c r="F698" s="117">
        <f t="shared" si="10"/>
        <v>23</v>
      </c>
      <c r="G698" t="s">
        <v>1214</v>
      </c>
      <c r="H698" s="103">
        <v>3</v>
      </c>
    </row>
    <row r="699" spans="1:8">
      <c r="A699" s="17">
        <v>698</v>
      </c>
      <c r="B699" s="18" t="s">
        <v>781</v>
      </c>
      <c r="C699" t="s">
        <v>3339</v>
      </c>
      <c r="D699" t="s">
        <v>4348</v>
      </c>
      <c r="E699" t="s">
        <v>402</v>
      </c>
      <c r="F699" s="117">
        <f t="shared" si="10"/>
        <v>23</v>
      </c>
      <c r="G699" t="s">
        <v>1214</v>
      </c>
      <c r="H699" s="103">
        <v>3</v>
      </c>
    </row>
    <row r="700" spans="1:8">
      <c r="A700" s="17">
        <v>699</v>
      </c>
      <c r="B700" s="18" t="s">
        <v>782</v>
      </c>
      <c r="C700" t="s">
        <v>3338</v>
      </c>
      <c r="D700" t="s">
        <v>4349</v>
      </c>
      <c r="E700" t="s">
        <v>402</v>
      </c>
      <c r="F700" s="117">
        <f t="shared" si="10"/>
        <v>23</v>
      </c>
      <c r="G700" t="s">
        <v>1214</v>
      </c>
      <c r="H700" s="103">
        <v>3</v>
      </c>
    </row>
    <row r="701" spans="1:8">
      <c r="A701" s="17">
        <v>700</v>
      </c>
      <c r="B701" s="18" t="s">
        <v>783</v>
      </c>
      <c r="C701" t="s">
        <v>3337</v>
      </c>
      <c r="D701" t="s">
        <v>4350</v>
      </c>
      <c r="E701" t="s">
        <v>402</v>
      </c>
      <c r="F701" s="117">
        <f t="shared" si="10"/>
        <v>23</v>
      </c>
      <c r="G701" t="s">
        <v>1214</v>
      </c>
      <c r="H701" s="103">
        <v>3</v>
      </c>
    </row>
    <row r="702" spans="1:8">
      <c r="A702" s="17">
        <v>701</v>
      </c>
      <c r="B702" s="18" t="s">
        <v>784</v>
      </c>
      <c r="C702" t="s">
        <v>3336</v>
      </c>
      <c r="D702" t="s">
        <v>4351</v>
      </c>
      <c r="E702" t="s">
        <v>402</v>
      </c>
      <c r="F702" s="117">
        <f t="shared" si="10"/>
        <v>23</v>
      </c>
      <c r="G702" t="s">
        <v>1214</v>
      </c>
      <c r="H702" s="103">
        <v>3</v>
      </c>
    </row>
    <row r="703" spans="1:8">
      <c r="A703" s="17">
        <v>702</v>
      </c>
      <c r="B703" s="18" t="s">
        <v>785</v>
      </c>
      <c r="C703" t="s">
        <v>3335</v>
      </c>
      <c r="D703" t="s">
        <v>4352</v>
      </c>
      <c r="E703" t="s">
        <v>402</v>
      </c>
      <c r="F703" s="117">
        <f t="shared" si="10"/>
        <v>23</v>
      </c>
      <c r="G703" t="s">
        <v>1214</v>
      </c>
      <c r="H703" s="103">
        <v>3</v>
      </c>
    </row>
    <row r="704" spans="1:8">
      <c r="A704" s="17">
        <v>703</v>
      </c>
      <c r="B704" s="18" t="s">
        <v>786</v>
      </c>
      <c r="C704" t="s">
        <v>3334</v>
      </c>
      <c r="D704" t="s">
        <v>4353</v>
      </c>
      <c r="E704" t="s">
        <v>402</v>
      </c>
      <c r="F704" s="117">
        <f t="shared" si="10"/>
        <v>23</v>
      </c>
      <c r="G704" t="s">
        <v>1214</v>
      </c>
      <c r="H704" s="103">
        <v>3</v>
      </c>
    </row>
    <row r="705" spans="1:8">
      <c r="A705" s="17">
        <v>704</v>
      </c>
      <c r="B705" s="18" t="s">
        <v>787</v>
      </c>
      <c r="C705" t="s">
        <v>3333</v>
      </c>
      <c r="D705" t="s">
        <v>4354</v>
      </c>
      <c r="E705" t="s">
        <v>402</v>
      </c>
      <c r="F705" s="117">
        <f t="shared" si="10"/>
        <v>23</v>
      </c>
      <c r="G705" t="s">
        <v>1214</v>
      </c>
      <c r="H705" s="103">
        <v>3</v>
      </c>
    </row>
    <row r="706" spans="1:8">
      <c r="A706" s="17">
        <v>705</v>
      </c>
      <c r="B706" s="18" t="s">
        <v>788</v>
      </c>
      <c r="C706" t="s">
        <v>3332</v>
      </c>
      <c r="D706" t="s">
        <v>4355</v>
      </c>
      <c r="E706" t="s">
        <v>402</v>
      </c>
      <c r="F706" s="117">
        <f t="shared" si="10"/>
        <v>23</v>
      </c>
      <c r="G706" t="s">
        <v>1214</v>
      </c>
      <c r="H706" s="103">
        <v>3</v>
      </c>
    </row>
    <row r="707" spans="1:8">
      <c r="A707" s="17">
        <v>706</v>
      </c>
      <c r="B707" s="18" t="s">
        <v>789</v>
      </c>
      <c r="C707" t="s">
        <v>3331</v>
      </c>
      <c r="D707" t="s">
        <v>4356</v>
      </c>
      <c r="E707" t="s">
        <v>402</v>
      </c>
      <c r="F707" s="117">
        <f t="shared" ref="F707:F770" si="11">VLOOKUP(E707,$N$1:$O$48,2,FALSE)</f>
        <v>23</v>
      </c>
      <c r="G707" t="s">
        <v>1214</v>
      </c>
      <c r="H707" s="103">
        <v>3</v>
      </c>
    </row>
    <row r="708" spans="1:8">
      <c r="A708" s="17">
        <v>707</v>
      </c>
      <c r="B708" s="18" t="s">
        <v>790</v>
      </c>
      <c r="C708" t="s">
        <v>3330</v>
      </c>
      <c r="D708" t="s">
        <v>4357</v>
      </c>
      <c r="E708" t="s">
        <v>402</v>
      </c>
      <c r="F708" s="117">
        <f t="shared" si="11"/>
        <v>23</v>
      </c>
      <c r="G708" t="s">
        <v>1214</v>
      </c>
      <c r="H708" s="103">
        <v>2</v>
      </c>
    </row>
    <row r="709" spans="1:8">
      <c r="A709" s="17">
        <v>708</v>
      </c>
      <c r="B709" s="18" t="s">
        <v>791</v>
      </c>
      <c r="C709" t="s">
        <v>3329</v>
      </c>
      <c r="D709" t="s">
        <v>4358</v>
      </c>
      <c r="E709" t="s">
        <v>402</v>
      </c>
      <c r="F709" s="117">
        <f t="shared" si="11"/>
        <v>23</v>
      </c>
      <c r="G709" t="s">
        <v>1214</v>
      </c>
      <c r="H709" s="103">
        <v>2</v>
      </c>
    </row>
    <row r="710" spans="1:8">
      <c r="A710" s="17">
        <v>709</v>
      </c>
      <c r="B710" s="18" t="s">
        <v>792</v>
      </c>
      <c r="C710" t="s">
        <v>3328</v>
      </c>
      <c r="D710" t="s">
        <v>4359</v>
      </c>
      <c r="E710" t="s">
        <v>402</v>
      </c>
      <c r="F710" s="117">
        <f t="shared" si="11"/>
        <v>23</v>
      </c>
      <c r="G710" t="s">
        <v>1214</v>
      </c>
      <c r="H710" s="103">
        <v>2</v>
      </c>
    </row>
    <row r="711" spans="1:8">
      <c r="A711" s="17">
        <v>710</v>
      </c>
      <c r="B711" s="18" t="s">
        <v>793</v>
      </c>
      <c r="C711" t="s">
        <v>3327</v>
      </c>
      <c r="D711" t="s">
        <v>4015</v>
      </c>
      <c r="E711" t="s">
        <v>402</v>
      </c>
      <c r="F711" s="117">
        <f t="shared" si="11"/>
        <v>23</v>
      </c>
      <c r="G711" t="s">
        <v>1214</v>
      </c>
      <c r="H711" s="103">
        <v>2</v>
      </c>
    </row>
    <row r="712" spans="1:8">
      <c r="A712" s="17">
        <v>711</v>
      </c>
      <c r="B712" s="18" t="s">
        <v>794</v>
      </c>
      <c r="C712" t="s">
        <v>3326</v>
      </c>
      <c r="D712" t="s">
        <v>4360</v>
      </c>
      <c r="E712" t="s">
        <v>402</v>
      </c>
      <c r="F712" s="117">
        <f t="shared" si="11"/>
        <v>23</v>
      </c>
      <c r="G712" t="s">
        <v>1214</v>
      </c>
      <c r="H712" s="103">
        <v>2</v>
      </c>
    </row>
    <row r="713" spans="1:8">
      <c r="A713" s="17">
        <v>712</v>
      </c>
      <c r="B713" s="18" t="s">
        <v>795</v>
      </c>
      <c r="C713" t="s">
        <v>3325</v>
      </c>
      <c r="D713" t="s">
        <v>4361</v>
      </c>
      <c r="E713" t="s">
        <v>402</v>
      </c>
      <c r="F713" s="117">
        <f t="shared" si="11"/>
        <v>23</v>
      </c>
      <c r="G713" t="s">
        <v>1214</v>
      </c>
      <c r="H713" s="103">
        <v>2</v>
      </c>
    </row>
    <row r="714" spans="1:8">
      <c r="A714" s="17">
        <v>713</v>
      </c>
      <c r="B714" s="18" t="s">
        <v>796</v>
      </c>
      <c r="C714" t="s">
        <v>3324</v>
      </c>
      <c r="D714" t="s">
        <v>4362</v>
      </c>
      <c r="E714" t="s">
        <v>402</v>
      </c>
      <c r="F714" s="117">
        <f t="shared" si="11"/>
        <v>23</v>
      </c>
      <c r="G714" t="s">
        <v>1214</v>
      </c>
      <c r="H714" s="103">
        <v>2</v>
      </c>
    </row>
    <row r="715" spans="1:8">
      <c r="A715" s="17">
        <v>714</v>
      </c>
      <c r="B715" s="18" t="s">
        <v>797</v>
      </c>
      <c r="C715" t="s">
        <v>3323</v>
      </c>
      <c r="D715" t="s">
        <v>4363</v>
      </c>
      <c r="E715" t="s">
        <v>402</v>
      </c>
      <c r="F715" s="117">
        <f t="shared" si="11"/>
        <v>23</v>
      </c>
      <c r="G715" t="s">
        <v>1214</v>
      </c>
      <c r="H715" s="103">
        <v>2</v>
      </c>
    </row>
    <row r="716" spans="1:8">
      <c r="A716" s="17">
        <v>715</v>
      </c>
      <c r="B716" s="18" t="s">
        <v>798</v>
      </c>
      <c r="C716" t="s">
        <v>3322</v>
      </c>
      <c r="D716" t="s">
        <v>4364</v>
      </c>
      <c r="E716" t="s">
        <v>402</v>
      </c>
      <c r="F716" s="117">
        <f t="shared" si="11"/>
        <v>23</v>
      </c>
      <c r="G716" t="s">
        <v>1214</v>
      </c>
      <c r="H716" s="103">
        <v>2</v>
      </c>
    </row>
    <row r="717" spans="1:8">
      <c r="A717" s="17">
        <v>716</v>
      </c>
      <c r="B717" s="18" t="s">
        <v>800</v>
      </c>
      <c r="C717" t="s">
        <v>3321</v>
      </c>
      <c r="D717" t="s">
        <v>4365</v>
      </c>
      <c r="E717" t="s">
        <v>402</v>
      </c>
      <c r="F717" s="117">
        <f t="shared" si="11"/>
        <v>23</v>
      </c>
      <c r="G717" t="s">
        <v>1214</v>
      </c>
      <c r="H717" s="103">
        <v>2</v>
      </c>
    </row>
    <row r="718" spans="1:8">
      <c r="A718" s="17">
        <v>717</v>
      </c>
      <c r="B718" s="18" t="s">
        <v>801</v>
      </c>
      <c r="C718" t="s">
        <v>3320</v>
      </c>
      <c r="D718" t="s">
        <v>4366</v>
      </c>
      <c r="E718" t="s">
        <v>402</v>
      </c>
      <c r="F718" s="117">
        <f t="shared" si="11"/>
        <v>23</v>
      </c>
      <c r="G718" t="s">
        <v>1214</v>
      </c>
      <c r="H718" s="103">
        <v>2</v>
      </c>
    </row>
    <row r="719" spans="1:8">
      <c r="A719" s="17">
        <v>718</v>
      </c>
      <c r="B719" s="18" t="s">
        <v>802</v>
      </c>
      <c r="C719" t="s">
        <v>3319</v>
      </c>
      <c r="D719" t="s">
        <v>4367</v>
      </c>
      <c r="E719" t="s">
        <v>402</v>
      </c>
      <c r="F719" s="117">
        <f t="shared" si="11"/>
        <v>23</v>
      </c>
      <c r="G719" t="s">
        <v>1214</v>
      </c>
      <c r="H719" s="103">
        <v>2</v>
      </c>
    </row>
    <row r="720" spans="1:8">
      <c r="A720" s="17">
        <v>719</v>
      </c>
      <c r="B720" s="18" t="s">
        <v>803</v>
      </c>
      <c r="C720" t="s">
        <v>1857</v>
      </c>
      <c r="D720" t="s">
        <v>1858</v>
      </c>
      <c r="E720" t="s">
        <v>402</v>
      </c>
      <c r="F720" s="117">
        <f t="shared" si="11"/>
        <v>23</v>
      </c>
      <c r="G720" t="s">
        <v>1215</v>
      </c>
      <c r="H720" s="103">
        <v>4</v>
      </c>
    </row>
    <row r="721" spans="1:8">
      <c r="A721" s="17">
        <v>720</v>
      </c>
      <c r="B721" s="18" t="s">
        <v>804</v>
      </c>
      <c r="C721" t="s">
        <v>3318</v>
      </c>
      <c r="D721" t="s">
        <v>4368</v>
      </c>
      <c r="E721" t="s">
        <v>402</v>
      </c>
      <c r="F721" s="117">
        <f t="shared" si="11"/>
        <v>23</v>
      </c>
      <c r="G721" t="s">
        <v>1215</v>
      </c>
      <c r="H721" s="103">
        <v>3</v>
      </c>
    </row>
    <row r="722" spans="1:8">
      <c r="A722" s="17">
        <v>721</v>
      </c>
      <c r="B722" s="18" t="s">
        <v>805</v>
      </c>
      <c r="C722" t="s">
        <v>3317</v>
      </c>
      <c r="D722" t="s">
        <v>4369</v>
      </c>
      <c r="E722" t="s">
        <v>402</v>
      </c>
      <c r="F722" s="117">
        <f t="shared" si="11"/>
        <v>23</v>
      </c>
      <c r="G722" t="s">
        <v>1215</v>
      </c>
      <c r="H722" s="103">
        <v>3</v>
      </c>
    </row>
    <row r="723" spans="1:8">
      <c r="A723" s="17">
        <v>722</v>
      </c>
      <c r="B723" s="18" t="s">
        <v>806</v>
      </c>
      <c r="C723" t="s">
        <v>3316</v>
      </c>
      <c r="D723" t="s">
        <v>4370</v>
      </c>
      <c r="E723" t="s">
        <v>402</v>
      </c>
      <c r="F723" s="117">
        <f t="shared" si="11"/>
        <v>23</v>
      </c>
      <c r="G723" t="s">
        <v>1215</v>
      </c>
      <c r="H723" s="103">
        <v>3</v>
      </c>
    </row>
    <row r="724" spans="1:8">
      <c r="A724" s="17">
        <v>723</v>
      </c>
      <c r="B724" s="18" t="s">
        <v>807</v>
      </c>
      <c r="C724" t="s">
        <v>3315</v>
      </c>
      <c r="D724" t="s">
        <v>4371</v>
      </c>
      <c r="E724" t="s">
        <v>402</v>
      </c>
      <c r="F724" s="117">
        <f t="shared" si="11"/>
        <v>23</v>
      </c>
      <c r="G724" t="s">
        <v>1215</v>
      </c>
      <c r="H724" s="103">
        <v>2</v>
      </c>
    </row>
    <row r="725" spans="1:8">
      <c r="A725" s="17">
        <v>724</v>
      </c>
      <c r="B725" s="18" t="s">
        <v>808</v>
      </c>
      <c r="C725" t="s">
        <v>3314</v>
      </c>
      <c r="D725" t="s">
        <v>4372</v>
      </c>
      <c r="E725" t="s">
        <v>402</v>
      </c>
      <c r="F725" s="117">
        <f t="shared" si="11"/>
        <v>23</v>
      </c>
      <c r="G725" t="s">
        <v>1215</v>
      </c>
      <c r="H725" s="103">
        <v>2</v>
      </c>
    </row>
    <row r="726" spans="1:8">
      <c r="A726" s="17">
        <v>725</v>
      </c>
      <c r="B726" s="18" t="s">
        <v>810</v>
      </c>
      <c r="C726" t="s">
        <v>3313</v>
      </c>
      <c r="D726" t="s">
        <v>4373</v>
      </c>
      <c r="E726" t="s">
        <v>402</v>
      </c>
      <c r="F726" s="117">
        <f t="shared" si="11"/>
        <v>23</v>
      </c>
      <c r="G726" t="s">
        <v>1215</v>
      </c>
      <c r="H726" s="103">
        <v>2</v>
      </c>
    </row>
    <row r="727" spans="1:8">
      <c r="A727" s="17">
        <v>726</v>
      </c>
      <c r="B727" s="18" t="s">
        <v>811</v>
      </c>
      <c r="C727" t="s">
        <v>3312</v>
      </c>
      <c r="D727" t="s">
        <v>4374</v>
      </c>
      <c r="E727" t="s">
        <v>402</v>
      </c>
      <c r="F727" s="117">
        <f t="shared" si="11"/>
        <v>23</v>
      </c>
      <c r="G727" t="s">
        <v>1215</v>
      </c>
      <c r="H727" s="103">
        <v>2</v>
      </c>
    </row>
    <row r="728" spans="1:8">
      <c r="A728" s="17">
        <v>727</v>
      </c>
      <c r="B728" s="18" t="s">
        <v>812</v>
      </c>
      <c r="C728" t="s">
        <v>3311</v>
      </c>
      <c r="D728" t="s">
        <v>4375</v>
      </c>
      <c r="E728" t="s">
        <v>402</v>
      </c>
      <c r="F728" s="117">
        <f t="shared" si="11"/>
        <v>23</v>
      </c>
      <c r="G728" t="s">
        <v>1215</v>
      </c>
      <c r="H728" s="103">
        <v>2</v>
      </c>
    </row>
    <row r="729" spans="1:8">
      <c r="A729" s="17">
        <v>728</v>
      </c>
      <c r="B729" s="18" t="s">
        <v>813</v>
      </c>
      <c r="C729" t="s">
        <v>3310</v>
      </c>
      <c r="D729" t="s">
        <v>4376</v>
      </c>
      <c r="E729" t="s">
        <v>402</v>
      </c>
      <c r="F729" s="117">
        <f t="shared" si="11"/>
        <v>23</v>
      </c>
      <c r="G729" t="s">
        <v>1215</v>
      </c>
      <c r="H729" s="103">
        <v>3</v>
      </c>
    </row>
    <row r="730" spans="1:8">
      <c r="A730" s="17">
        <v>729</v>
      </c>
      <c r="B730" s="18" t="s">
        <v>814</v>
      </c>
      <c r="C730" t="s">
        <v>1673</v>
      </c>
      <c r="D730" t="s">
        <v>1674</v>
      </c>
      <c r="E730" t="s">
        <v>402</v>
      </c>
      <c r="F730" s="117">
        <f t="shared" si="11"/>
        <v>23</v>
      </c>
      <c r="G730" t="s">
        <v>1212</v>
      </c>
      <c r="H730" s="103">
        <v>4</v>
      </c>
    </row>
    <row r="731" spans="1:8">
      <c r="A731" s="17">
        <v>730</v>
      </c>
      <c r="B731" s="18" t="s">
        <v>815</v>
      </c>
      <c r="C731" t="s">
        <v>2076</v>
      </c>
      <c r="D731" t="s">
        <v>2077</v>
      </c>
      <c r="E731" t="s">
        <v>402</v>
      </c>
      <c r="F731" s="117">
        <f t="shared" si="11"/>
        <v>23</v>
      </c>
      <c r="G731" t="s">
        <v>1212</v>
      </c>
      <c r="H731" s="103">
        <v>4</v>
      </c>
    </row>
    <row r="732" spans="1:8">
      <c r="A732" s="17">
        <v>731</v>
      </c>
      <c r="B732" s="18" t="s">
        <v>816</v>
      </c>
      <c r="C732" t="s">
        <v>3309</v>
      </c>
      <c r="D732" t="s">
        <v>4377</v>
      </c>
      <c r="E732" t="s">
        <v>402</v>
      </c>
      <c r="F732" s="117">
        <f t="shared" si="11"/>
        <v>23</v>
      </c>
      <c r="G732" t="s">
        <v>1212</v>
      </c>
      <c r="H732" s="103">
        <v>3</v>
      </c>
    </row>
    <row r="733" spans="1:8">
      <c r="A733" s="17">
        <v>732</v>
      </c>
      <c r="B733" s="18" t="s">
        <v>817</v>
      </c>
      <c r="C733" t="s">
        <v>1638</v>
      </c>
      <c r="D733" t="s">
        <v>1639</v>
      </c>
      <c r="E733" t="s">
        <v>402</v>
      </c>
      <c r="F733" s="117">
        <f t="shared" si="11"/>
        <v>23</v>
      </c>
      <c r="G733" t="s">
        <v>1212</v>
      </c>
      <c r="H733" s="103" t="s">
        <v>267</v>
      </c>
    </row>
    <row r="734" spans="1:8">
      <c r="A734" s="17">
        <v>733</v>
      </c>
      <c r="B734" s="18" t="s">
        <v>818</v>
      </c>
      <c r="C734" t="s">
        <v>1640</v>
      </c>
      <c r="D734" t="s">
        <v>1641</v>
      </c>
      <c r="E734" t="s">
        <v>163</v>
      </c>
      <c r="F734" s="117">
        <f t="shared" si="11"/>
        <v>25</v>
      </c>
      <c r="G734" t="s">
        <v>1212</v>
      </c>
      <c r="H734" s="103" t="s">
        <v>273</v>
      </c>
    </row>
    <row r="735" spans="1:8">
      <c r="A735" s="17">
        <v>734</v>
      </c>
      <c r="B735" s="18" t="s">
        <v>819</v>
      </c>
      <c r="C735" t="s">
        <v>3308</v>
      </c>
      <c r="D735" t="s">
        <v>4378</v>
      </c>
      <c r="E735" t="s">
        <v>4817</v>
      </c>
      <c r="F735" s="117">
        <f t="shared" si="11"/>
        <v>10</v>
      </c>
      <c r="G735" t="s">
        <v>1212</v>
      </c>
      <c r="H735" s="103">
        <v>2</v>
      </c>
    </row>
    <row r="736" spans="1:8">
      <c r="A736" s="17">
        <v>735</v>
      </c>
      <c r="B736" s="18" t="s">
        <v>820</v>
      </c>
      <c r="C736" t="s">
        <v>3307</v>
      </c>
      <c r="D736" t="s">
        <v>4379</v>
      </c>
      <c r="E736" t="s">
        <v>311</v>
      </c>
      <c r="F736" s="117">
        <f t="shared" si="11"/>
        <v>1</v>
      </c>
      <c r="G736" t="s">
        <v>1212</v>
      </c>
      <c r="H736" s="103">
        <v>2</v>
      </c>
    </row>
    <row r="737" spans="1:8">
      <c r="A737" s="17">
        <v>736</v>
      </c>
      <c r="B737" s="18" t="s">
        <v>821</v>
      </c>
      <c r="C737" t="s">
        <v>1642</v>
      </c>
      <c r="D737" t="s">
        <v>1643</v>
      </c>
      <c r="E737" t="s">
        <v>402</v>
      </c>
      <c r="F737" s="117">
        <f t="shared" si="11"/>
        <v>23</v>
      </c>
      <c r="G737" t="s">
        <v>1212</v>
      </c>
      <c r="H737" s="103" t="s">
        <v>4811</v>
      </c>
    </row>
    <row r="738" spans="1:8">
      <c r="A738" s="17">
        <v>737</v>
      </c>
      <c r="B738" s="18" t="s">
        <v>822</v>
      </c>
      <c r="C738" t="s">
        <v>1644</v>
      </c>
      <c r="D738" t="s">
        <v>1645</v>
      </c>
      <c r="E738" t="s">
        <v>402</v>
      </c>
      <c r="F738" s="117">
        <f t="shared" si="11"/>
        <v>23</v>
      </c>
      <c r="G738" t="s">
        <v>1212</v>
      </c>
      <c r="H738" s="103" t="s">
        <v>2157</v>
      </c>
    </row>
    <row r="739" spans="1:8">
      <c r="A739" s="17">
        <v>738</v>
      </c>
      <c r="B739" s="18" t="s">
        <v>823</v>
      </c>
      <c r="C739" t="s">
        <v>1650</v>
      </c>
      <c r="D739" t="s">
        <v>1651</v>
      </c>
      <c r="E739" t="s">
        <v>1356</v>
      </c>
      <c r="F739" s="117">
        <f t="shared" si="11"/>
        <v>21</v>
      </c>
      <c r="G739" t="s">
        <v>1212</v>
      </c>
      <c r="H739" s="103" t="s">
        <v>267</v>
      </c>
    </row>
    <row r="740" spans="1:8">
      <c r="A740" s="17">
        <v>739</v>
      </c>
      <c r="B740" s="18" t="s">
        <v>824</v>
      </c>
      <c r="C740" t="s">
        <v>1646</v>
      </c>
      <c r="D740" t="s">
        <v>1647</v>
      </c>
      <c r="E740" t="s">
        <v>402</v>
      </c>
      <c r="F740" s="117">
        <f t="shared" si="11"/>
        <v>23</v>
      </c>
      <c r="G740" t="s">
        <v>1212</v>
      </c>
      <c r="H740" s="103" t="s">
        <v>267</v>
      </c>
    </row>
    <row r="741" spans="1:8">
      <c r="A741" s="17">
        <v>740</v>
      </c>
      <c r="B741" s="18" t="s">
        <v>825</v>
      </c>
      <c r="C741" t="s">
        <v>1652</v>
      </c>
      <c r="D741" t="s">
        <v>1653</v>
      </c>
      <c r="E741" t="s">
        <v>402</v>
      </c>
      <c r="F741" s="117">
        <f t="shared" si="11"/>
        <v>23</v>
      </c>
      <c r="G741" t="s">
        <v>1212</v>
      </c>
      <c r="H741" s="103" t="s">
        <v>267</v>
      </c>
    </row>
    <row r="742" spans="1:8">
      <c r="A742" s="17">
        <v>741</v>
      </c>
      <c r="B742" s="18" t="s">
        <v>826</v>
      </c>
      <c r="C742" t="s">
        <v>1659</v>
      </c>
      <c r="D742" t="s">
        <v>1660</v>
      </c>
      <c r="E742" t="s">
        <v>402</v>
      </c>
      <c r="F742" s="117">
        <f t="shared" si="11"/>
        <v>23</v>
      </c>
      <c r="G742" t="s">
        <v>1212</v>
      </c>
      <c r="H742" s="103" t="s">
        <v>273</v>
      </c>
    </row>
    <row r="743" spans="1:8">
      <c r="A743" s="17">
        <v>742</v>
      </c>
      <c r="B743" s="18" t="s">
        <v>827</v>
      </c>
      <c r="C743" t="s">
        <v>1648</v>
      </c>
      <c r="D743" t="s">
        <v>1649</v>
      </c>
      <c r="E743" t="s">
        <v>1172</v>
      </c>
      <c r="F743" s="117">
        <f t="shared" si="11"/>
        <v>24</v>
      </c>
      <c r="G743" t="s">
        <v>1212</v>
      </c>
      <c r="H743" s="103" t="s">
        <v>267</v>
      </c>
    </row>
    <row r="744" spans="1:8">
      <c r="A744" s="17">
        <v>743</v>
      </c>
      <c r="B744" s="18" t="s">
        <v>828</v>
      </c>
      <c r="C744" t="s">
        <v>1663</v>
      </c>
      <c r="D744" t="s">
        <v>1664</v>
      </c>
      <c r="E744" t="s">
        <v>402</v>
      </c>
      <c r="F744" s="117">
        <f t="shared" si="11"/>
        <v>23</v>
      </c>
      <c r="G744" t="s">
        <v>1212</v>
      </c>
      <c r="H744" s="103" t="s">
        <v>273</v>
      </c>
    </row>
    <row r="745" spans="1:8">
      <c r="A745" s="17">
        <v>744</v>
      </c>
      <c r="B745" s="18" t="s">
        <v>829</v>
      </c>
      <c r="C745" t="s">
        <v>1665</v>
      </c>
      <c r="D745" t="s">
        <v>1666</v>
      </c>
      <c r="E745" t="s">
        <v>402</v>
      </c>
      <c r="F745" s="117">
        <f t="shared" si="11"/>
        <v>23</v>
      </c>
      <c r="G745" t="s">
        <v>1212</v>
      </c>
      <c r="H745" s="103" t="s">
        <v>273</v>
      </c>
    </row>
    <row r="746" spans="1:8">
      <c r="A746" s="17">
        <v>745</v>
      </c>
      <c r="B746" s="18" t="s">
        <v>830</v>
      </c>
      <c r="C746" t="s">
        <v>1667</v>
      </c>
      <c r="D746" t="s">
        <v>1668</v>
      </c>
      <c r="E746" t="s">
        <v>402</v>
      </c>
      <c r="F746" s="117">
        <f t="shared" si="11"/>
        <v>23</v>
      </c>
      <c r="G746" t="s">
        <v>1212</v>
      </c>
      <c r="H746" s="103" t="s">
        <v>273</v>
      </c>
    </row>
    <row r="747" spans="1:8">
      <c r="A747" s="17">
        <v>746</v>
      </c>
      <c r="B747" s="18" t="s">
        <v>831</v>
      </c>
      <c r="C747" t="s">
        <v>1654</v>
      </c>
      <c r="D747" t="s">
        <v>1655</v>
      </c>
      <c r="E747" t="s">
        <v>1181</v>
      </c>
      <c r="F747" s="117">
        <f t="shared" si="11"/>
        <v>20</v>
      </c>
      <c r="G747" t="s">
        <v>1212</v>
      </c>
      <c r="H747" s="103" t="s">
        <v>273</v>
      </c>
    </row>
    <row r="748" spans="1:8">
      <c r="A748" s="17">
        <v>747</v>
      </c>
      <c r="B748" s="18" t="s">
        <v>832</v>
      </c>
      <c r="C748" t="s">
        <v>1669</v>
      </c>
      <c r="D748" t="s">
        <v>1670</v>
      </c>
      <c r="E748" t="s">
        <v>402</v>
      </c>
      <c r="F748" s="117">
        <f t="shared" si="11"/>
        <v>23</v>
      </c>
      <c r="G748" t="s">
        <v>1212</v>
      </c>
      <c r="H748" s="103" t="s">
        <v>273</v>
      </c>
    </row>
    <row r="749" spans="1:8">
      <c r="A749" s="17">
        <v>748</v>
      </c>
      <c r="B749" s="18" t="s">
        <v>834</v>
      </c>
      <c r="C749" t="s">
        <v>2066</v>
      </c>
      <c r="D749" t="s">
        <v>2067</v>
      </c>
      <c r="E749" t="s">
        <v>1172</v>
      </c>
      <c r="F749" s="117">
        <f t="shared" si="11"/>
        <v>24</v>
      </c>
      <c r="G749" t="s">
        <v>1212</v>
      </c>
      <c r="H749" s="103">
        <v>4</v>
      </c>
    </row>
    <row r="750" spans="1:8">
      <c r="A750" s="17">
        <v>749</v>
      </c>
      <c r="B750" s="18" t="s">
        <v>835</v>
      </c>
      <c r="C750" t="s">
        <v>2068</v>
      </c>
      <c r="D750" t="s">
        <v>2069</v>
      </c>
      <c r="E750" t="s">
        <v>402</v>
      </c>
      <c r="F750" s="117">
        <f t="shared" si="11"/>
        <v>23</v>
      </c>
      <c r="G750" t="s">
        <v>1212</v>
      </c>
      <c r="H750" s="103">
        <v>4</v>
      </c>
    </row>
    <row r="751" spans="1:8">
      <c r="A751" s="17">
        <v>750</v>
      </c>
      <c r="B751" s="18" t="s">
        <v>836</v>
      </c>
      <c r="C751" t="s">
        <v>1958</v>
      </c>
      <c r="D751" t="s">
        <v>1959</v>
      </c>
      <c r="E751" t="s">
        <v>402</v>
      </c>
      <c r="F751" s="117">
        <f t="shared" si="11"/>
        <v>23</v>
      </c>
      <c r="G751" t="s">
        <v>1212</v>
      </c>
      <c r="H751" s="103">
        <v>4</v>
      </c>
    </row>
    <row r="752" spans="1:8">
      <c r="A752" s="17">
        <v>751</v>
      </c>
      <c r="B752" s="18" t="s">
        <v>837</v>
      </c>
      <c r="C752" t="s">
        <v>2070</v>
      </c>
      <c r="D752" t="s">
        <v>2071</v>
      </c>
      <c r="E752" t="s">
        <v>402</v>
      </c>
      <c r="F752" s="117">
        <f t="shared" si="11"/>
        <v>23</v>
      </c>
      <c r="G752" t="s">
        <v>1212</v>
      </c>
      <c r="H752" s="103">
        <v>4</v>
      </c>
    </row>
    <row r="753" spans="1:8">
      <c r="A753" s="17">
        <v>752</v>
      </c>
      <c r="B753" s="18" t="s">
        <v>838</v>
      </c>
      <c r="C753" t="s">
        <v>2072</v>
      </c>
      <c r="D753" t="s">
        <v>2073</v>
      </c>
      <c r="E753" t="s">
        <v>402</v>
      </c>
      <c r="F753" s="117">
        <f t="shared" si="11"/>
        <v>23</v>
      </c>
      <c r="G753" t="s">
        <v>1212</v>
      </c>
      <c r="H753" s="103">
        <v>4</v>
      </c>
    </row>
    <row r="754" spans="1:8">
      <c r="A754" s="17">
        <v>753</v>
      </c>
      <c r="B754" s="18" t="s">
        <v>839</v>
      </c>
      <c r="C754" t="s">
        <v>2074</v>
      </c>
      <c r="D754" t="s">
        <v>2075</v>
      </c>
      <c r="E754" t="s">
        <v>1356</v>
      </c>
      <c r="F754" s="117">
        <f t="shared" si="11"/>
        <v>21</v>
      </c>
      <c r="G754" t="s">
        <v>1212</v>
      </c>
      <c r="H754" s="103">
        <v>4</v>
      </c>
    </row>
    <row r="755" spans="1:8">
      <c r="A755" s="17">
        <v>754</v>
      </c>
      <c r="B755" s="18" t="s">
        <v>840</v>
      </c>
      <c r="C755" t="s">
        <v>2078</v>
      </c>
      <c r="D755" t="s">
        <v>2079</v>
      </c>
      <c r="E755" t="s">
        <v>402</v>
      </c>
      <c r="F755" s="117">
        <f t="shared" si="11"/>
        <v>23</v>
      </c>
      <c r="G755" t="s">
        <v>1212</v>
      </c>
      <c r="H755" s="103">
        <v>4</v>
      </c>
    </row>
    <row r="756" spans="1:8">
      <c r="A756" s="17">
        <v>755</v>
      </c>
      <c r="B756" s="18" t="s">
        <v>841</v>
      </c>
      <c r="C756" t="s">
        <v>2080</v>
      </c>
      <c r="D756" t="s">
        <v>2081</v>
      </c>
      <c r="E756" t="s">
        <v>1181</v>
      </c>
      <c r="F756" s="117">
        <f t="shared" si="11"/>
        <v>20</v>
      </c>
      <c r="G756" t="s">
        <v>1212</v>
      </c>
      <c r="H756" s="103">
        <v>4</v>
      </c>
    </row>
    <row r="757" spans="1:8">
      <c r="A757" s="17">
        <v>756</v>
      </c>
      <c r="B757" s="18" t="s">
        <v>842</v>
      </c>
      <c r="C757" t="s">
        <v>2082</v>
      </c>
      <c r="D757" t="s">
        <v>2083</v>
      </c>
      <c r="E757" t="s">
        <v>402</v>
      </c>
      <c r="F757" s="117">
        <f t="shared" si="11"/>
        <v>23</v>
      </c>
      <c r="G757" t="s">
        <v>1212</v>
      </c>
      <c r="H757" s="103">
        <v>4</v>
      </c>
    </row>
    <row r="758" spans="1:8">
      <c r="A758" s="17">
        <v>757</v>
      </c>
      <c r="B758" s="18" t="s">
        <v>843</v>
      </c>
      <c r="C758" t="s">
        <v>1960</v>
      </c>
      <c r="D758" t="s">
        <v>1961</v>
      </c>
      <c r="E758" t="s">
        <v>402</v>
      </c>
      <c r="F758" s="117">
        <f t="shared" si="11"/>
        <v>23</v>
      </c>
      <c r="G758" t="s">
        <v>1212</v>
      </c>
      <c r="H758" s="103">
        <v>4</v>
      </c>
    </row>
    <row r="759" spans="1:8">
      <c r="A759" s="17">
        <v>758</v>
      </c>
      <c r="B759" s="18" t="s">
        <v>844</v>
      </c>
      <c r="C759" t="s">
        <v>2084</v>
      </c>
      <c r="D759" t="s">
        <v>2085</v>
      </c>
      <c r="E759" t="s">
        <v>402</v>
      </c>
      <c r="F759" s="117">
        <f t="shared" si="11"/>
        <v>23</v>
      </c>
      <c r="G759" t="s">
        <v>1212</v>
      </c>
      <c r="H759" s="103">
        <v>4</v>
      </c>
    </row>
    <row r="760" spans="1:8">
      <c r="A760" s="17">
        <v>759</v>
      </c>
      <c r="B760" s="18" t="s">
        <v>845</v>
      </c>
      <c r="C760" t="s">
        <v>2126</v>
      </c>
      <c r="D760" t="s">
        <v>2127</v>
      </c>
      <c r="E760" t="s">
        <v>161</v>
      </c>
      <c r="F760" s="117">
        <f t="shared" si="11"/>
        <v>33</v>
      </c>
      <c r="G760" t="s">
        <v>1212</v>
      </c>
      <c r="H760" s="103">
        <v>4</v>
      </c>
    </row>
    <row r="761" spans="1:8">
      <c r="A761" s="17">
        <v>760</v>
      </c>
      <c r="B761" s="18" t="s">
        <v>846</v>
      </c>
      <c r="C761" t="s">
        <v>2086</v>
      </c>
      <c r="D761" t="s">
        <v>2087</v>
      </c>
      <c r="E761" t="s">
        <v>402</v>
      </c>
      <c r="F761" s="117">
        <f t="shared" si="11"/>
        <v>23</v>
      </c>
      <c r="G761" t="s">
        <v>1212</v>
      </c>
      <c r="H761" s="103">
        <v>4</v>
      </c>
    </row>
    <row r="762" spans="1:8">
      <c r="A762" s="17">
        <v>761</v>
      </c>
      <c r="B762" s="18" t="s">
        <v>847</v>
      </c>
      <c r="C762" t="s">
        <v>1962</v>
      </c>
      <c r="D762" t="s">
        <v>1963</v>
      </c>
      <c r="E762" t="s">
        <v>799</v>
      </c>
      <c r="F762" s="117">
        <f t="shared" si="11"/>
        <v>22</v>
      </c>
      <c r="G762" t="s">
        <v>1212</v>
      </c>
      <c r="H762" s="103">
        <v>4</v>
      </c>
    </row>
    <row r="763" spans="1:8">
      <c r="A763" s="17">
        <v>762</v>
      </c>
      <c r="B763" s="18" t="s">
        <v>848</v>
      </c>
      <c r="C763" t="s">
        <v>2088</v>
      </c>
      <c r="D763" t="s">
        <v>2089</v>
      </c>
      <c r="E763" t="s">
        <v>4817</v>
      </c>
      <c r="F763" s="117">
        <f t="shared" si="11"/>
        <v>10</v>
      </c>
      <c r="G763" t="s">
        <v>1212</v>
      </c>
      <c r="H763" s="103">
        <v>4</v>
      </c>
    </row>
    <row r="764" spans="1:8">
      <c r="A764" s="17">
        <v>763</v>
      </c>
      <c r="B764" s="18" t="s">
        <v>849</v>
      </c>
      <c r="C764" t="s">
        <v>2128</v>
      </c>
      <c r="D764" t="s">
        <v>2129</v>
      </c>
      <c r="E764" t="s">
        <v>402</v>
      </c>
      <c r="F764" s="117">
        <f t="shared" si="11"/>
        <v>23</v>
      </c>
      <c r="G764" t="s">
        <v>1212</v>
      </c>
      <c r="H764" s="103">
        <v>4</v>
      </c>
    </row>
    <row r="765" spans="1:8">
      <c r="A765" s="17">
        <v>764</v>
      </c>
      <c r="B765" s="18" t="s">
        <v>850</v>
      </c>
      <c r="C765" t="s">
        <v>1874</v>
      </c>
      <c r="D765" t="s">
        <v>1875</v>
      </c>
      <c r="E765" t="s">
        <v>402</v>
      </c>
      <c r="F765" s="117">
        <f t="shared" si="11"/>
        <v>23</v>
      </c>
      <c r="G765" t="s">
        <v>1212</v>
      </c>
      <c r="H765" s="103">
        <v>4</v>
      </c>
    </row>
    <row r="766" spans="1:8">
      <c r="A766" s="17">
        <v>765</v>
      </c>
      <c r="B766" s="18" t="s">
        <v>851</v>
      </c>
      <c r="C766" t="s">
        <v>2130</v>
      </c>
      <c r="D766" t="s">
        <v>2131</v>
      </c>
      <c r="E766" t="s">
        <v>402</v>
      </c>
      <c r="F766" s="117">
        <f t="shared" si="11"/>
        <v>23</v>
      </c>
      <c r="G766" t="s">
        <v>1212</v>
      </c>
      <c r="H766" s="103">
        <v>4</v>
      </c>
    </row>
    <row r="767" spans="1:8">
      <c r="A767" s="17">
        <v>766</v>
      </c>
      <c r="B767" s="18" t="s">
        <v>852</v>
      </c>
      <c r="C767" t="s">
        <v>1964</v>
      </c>
      <c r="D767" t="s">
        <v>1965</v>
      </c>
      <c r="E767" t="s">
        <v>402</v>
      </c>
      <c r="F767" s="117">
        <f t="shared" si="11"/>
        <v>23</v>
      </c>
      <c r="G767" t="s">
        <v>1212</v>
      </c>
      <c r="H767" s="103">
        <v>4</v>
      </c>
    </row>
    <row r="768" spans="1:8">
      <c r="A768" s="17">
        <v>767</v>
      </c>
      <c r="B768" s="18" t="s">
        <v>853</v>
      </c>
      <c r="C768" t="s">
        <v>2092</v>
      </c>
      <c r="D768" t="s">
        <v>2093</v>
      </c>
      <c r="E768" t="s">
        <v>1181</v>
      </c>
      <c r="F768" s="117">
        <f t="shared" si="11"/>
        <v>20</v>
      </c>
      <c r="G768" t="s">
        <v>1212</v>
      </c>
      <c r="H768" s="103">
        <v>4</v>
      </c>
    </row>
    <row r="769" spans="1:8">
      <c r="A769" s="17">
        <v>768</v>
      </c>
      <c r="B769" s="18" t="s">
        <v>854</v>
      </c>
      <c r="C769" t="s">
        <v>3306</v>
      </c>
      <c r="D769" t="s">
        <v>4380</v>
      </c>
      <c r="E769" t="s">
        <v>1183</v>
      </c>
      <c r="F769" s="117">
        <f t="shared" si="11"/>
        <v>18</v>
      </c>
      <c r="G769" t="s">
        <v>1212</v>
      </c>
      <c r="H769" s="103">
        <v>3</v>
      </c>
    </row>
    <row r="770" spans="1:8">
      <c r="A770" s="17">
        <v>769</v>
      </c>
      <c r="B770" s="18" t="s">
        <v>855</v>
      </c>
      <c r="C770" t="s">
        <v>3305</v>
      </c>
      <c r="D770" t="s">
        <v>4381</v>
      </c>
      <c r="E770" t="s">
        <v>402</v>
      </c>
      <c r="F770" s="117">
        <f t="shared" si="11"/>
        <v>23</v>
      </c>
      <c r="G770" t="s">
        <v>1212</v>
      </c>
      <c r="H770" s="103">
        <v>3</v>
      </c>
    </row>
    <row r="771" spans="1:8">
      <c r="A771" s="17">
        <v>770</v>
      </c>
      <c r="B771" s="18" t="s">
        <v>856</v>
      </c>
      <c r="C771" t="s">
        <v>3304</v>
      </c>
      <c r="D771" t="s">
        <v>4382</v>
      </c>
      <c r="E771" t="s">
        <v>402</v>
      </c>
      <c r="F771" s="117">
        <f t="shared" ref="F771:F834" si="12">VLOOKUP(E771,$N$1:$O$48,2,FALSE)</f>
        <v>23</v>
      </c>
      <c r="G771" t="s">
        <v>1212</v>
      </c>
      <c r="H771" s="103">
        <v>3</v>
      </c>
    </row>
    <row r="772" spans="1:8">
      <c r="A772" s="17">
        <v>771</v>
      </c>
      <c r="B772" s="18" t="s">
        <v>857</v>
      </c>
      <c r="C772" t="s">
        <v>3303</v>
      </c>
      <c r="D772" t="s">
        <v>4383</v>
      </c>
      <c r="E772" t="s">
        <v>402</v>
      </c>
      <c r="F772" s="117">
        <f t="shared" si="12"/>
        <v>23</v>
      </c>
      <c r="G772" t="s">
        <v>1212</v>
      </c>
      <c r="H772" s="103">
        <v>3</v>
      </c>
    </row>
    <row r="773" spans="1:8">
      <c r="A773" s="17">
        <v>772</v>
      </c>
      <c r="B773" s="18" t="s">
        <v>858</v>
      </c>
      <c r="C773" t="s">
        <v>3302</v>
      </c>
      <c r="D773" t="s">
        <v>4384</v>
      </c>
      <c r="E773" t="s">
        <v>402</v>
      </c>
      <c r="F773" s="117">
        <f t="shared" si="12"/>
        <v>23</v>
      </c>
      <c r="G773" t="s">
        <v>1212</v>
      </c>
      <c r="H773" s="103">
        <v>3</v>
      </c>
    </row>
    <row r="774" spans="1:8">
      <c r="A774" s="17">
        <v>773</v>
      </c>
      <c r="B774" s="18" t="s">
        <v>859</v>
      </c>
      <c r="C774" t="s">
        <v>3301</v>
      </c>
      <c r="D774" t="s">
        <v>4385</v>
      </c>
      <c r="E774" t="s">
        <v>402</v>
      </c>
      <c r="F774" s="117">
        <f t="shared" si="12"/>
        <v>23</v>
      </c>
      <c r="G774" t="s">
        <v>1212</v>
      </c>
      <c r="H774" s="103">
        <v>3</v>
      </c>
    </row>
    <row r="775" spans="1:8">
      <c r="A775" s="17">
        <v>774</v>
      </c>
      <c r="B775" s="18" t="s">
        <v>860</v>
      </c>
      <c r="C775" t="s">
        <v>3300</v>
      </c>
      <c r="D775" t="s">
        <v>4386</v>
      </c>
      <c r="E775" t="s">
        <v>402</v>
      </c>
      <c r="F775" s="117">
        <f t="shared" si="12"/>
        <v>23</v>
      </c>
      <c r="G775" t="s">
        <v>1212</v>
      </c>
      <c r="H775" s="103">
        <v>3</v>
      </c>
    </row>
    <row r="776" spans="1:8">
      <c r="A776" s="17">
        <v>775</v>
      </c>
      <c r="B776" s="18" t="s">
        <v>861</v>
      </c>
      <c r="C776" t="s">
        <v>3299</v>
      </c>
      <c r="D776" t="s">
        <v>4387</v>
      </c>
      <c r="E776" t="s">
        <v>402</v>
      </c>
      <c r="F776" s="117">
        <f t="shared" si="12"/>
        <v>23</v>
      </c>
      <c r="G776" t="s">
        <v>1212</v>
      </c>
      <c r="H776" s="103">
        <v>3</v>
      </c>
    </row>
    <row r="777" spans="1:8">
      <c r="A777" s="17">
        <v>776</v>
      </c>
      <c r="B777" s="18" t="s">
        <v>862</v>
      </c>
      <c r="C777" t="s">
        <v>3298</v>
      </c>
      <c r="D777" t="s">
        <v>4388</v>
      </c>
      <c r="E777" t="s">
        <v>402</v>
      </c>
      <c r="F777" s="117">
        <f t="shared" si="12"/>
        <v>23</v>
      </c>
      <c r="G777" t="s">
        <v>1212</v>
      </c>
      <c r="H777" s="103">
        <v>3</v>
      </c>
    </row>
    <row r="778" spans="1:8">
      <c r="A778" s="17">
        <v>777</v>
      </c>
      <c r="B778" s="18" t="s">
        <v>863</v>
      </c>
      <c r="C778" t="s">
        <v>3297</v>
      </c>
      <c r="D778" t="s">
        <v>4389</v>
      </c>
      <c r="E778" t="s">
        <v>402</v>
      </c>
      <c r="F778" s="117">
        <f t="shared" si="12"/>
        <v>23</v>
      </c>
      <c r="G778" t="s">
        <v>1212</v>
      </c>
      <c r="H778" s="103">
        <v>3</v>
      </c>
    </row>
    <row r="779" spans="1:8">
      <c r="A779" s="17">
        <v>778</v>
      </c>
      <c r="B779" s="18" t="s">
        <v>864</v>
      </c>
      <c r="C779" t="s">
        <v>3296</v>
      </c>
      <c r="D779" t="s">
        <v>4390</v>
      </c>
      <c r="E779" t="s">
        <v>402</v>
      </c>
      <c r="F779" s="117">
        <f t="shared" si="12"/>
        <v>23</v>
      </c>
      <c r="G779" t="s">
        <v>1212</v>
      </c>
      <c r="H779" s="103">
        <v>3</v>
      </c>
    </row>
    <row r="780" spans="1:8">
      <c r="A780" s="17">
        <v>779</v>
      </c>
      <c r="B780" s="18" t="s">
        <v>865</v>
      </c>
      <c r="C780" t="s">
        <v>3295</v>
      </c>
      <c r="D780" t="s">
        <v>4391</v>
      </c>
      <c r="E780" t="s">
        <v>402</v>
      </c>
      <c r="F780" s="117">
        <f t="shared" si="12"/>
        <v>23</v>
      </c>
      <c r="G780" t="s">
        <v>1212</v>
      </c>
      <c r="H780" s="103">
        <v>3</v>
      </c>
    </row>
    <row r="781" spans="1:8">
      <c r="A781" s="17">
        <v>780</v>
      </c>
      <c r="B781" s="18" t="s">
        <v>866</v>
      </c>
      <c r="C781" t="s">
        <v>3294</v>
      </c>
      <c r="D781" t="s">
        <v>4392</v>
      </c>
      <c r="E781" t="s">
        <v>402</v>
      </c>
      <c r="F781" s="117">
        <f t="shared" si="12"/>
        <v>23</v>
      </c>
      <c r="G781" t="s">
        <v>1212</v>
      </c>
      <c r="H781" s="103">
        <v>3</v>
      </c>
    </row>
    <row r="782" spans="1:8">
      <c r="A782" s="17">
        <v>781</v>
      </c>
      <c r="B782" s="18" t="s">
        <v>867</v>
      </c>
      <c r="C782" t="s">
        <v>3293</v>
      </c>
      <c r="D782" t="s">
        <v>4393</v>
      </c>
      <c r="E782" t="s">
        <v>402</v>
      </c>
      <c r="F782" s="117">
        <f t="shared" si="12"/>
        <v>23</v>
      </c>
      <c r="G782" t="s">
        <v>1212</v>
      </c>
      <c r="H782" s="103">
        <v>3</v>
      </c>
    </row>
    <row r="783" spans="1:8">
      <c r="A783" s="17">
        <v>782</v>
      </c>
      <c r="B783" s="18" t="s">
        <v>868</v>
      </c>
      <c r="C783" t="s">
        <v>3292</v>
      </c>
      <c r="D783" t="s">
        <v>4394</v>
      </c>
      <c r="E783" t="s">
        <v>402</v>
      </c>
      <c r="F783" s="117">
        <f t="shared" si="12"/>
        <v>23</v>
      </c>
      <c r="G783" t="s">
        <v>1212</v>
      </c>
      <c r="H783" s="103">
        <v>3</v>
      </c>
    </row>
    <row r="784" spans="1:8">
      <c r="A784" s="17">
        <v>783</v>
      </c>
      <c r="B784" s="18" t="s">
        <v>869</v>
      </c>
      <c r="C784" t="s">
        <v>3291</v>
      </c>
      <c r="D784" t="s">
        <v>4395</v>
      </c>
      <c r="E784" t="s">
        <v>402</v>
      </c>
      <c r="F784" s="117">
        <f t="shared" si="12"/>
        <v>23</v>
      </c>
      <c r="G784" t="s">
        <v>1212</v>
      </c>
      <c r="H784" s="103">
        <v>3</v>
      </c>
    </row>
    <row r="785" spans="1:8">
      <c r="A785" s="17">
        <v>784</v>
      </c>
      <c r="B785" s="18" t="s">
        <v>870</v>
      </c>
      <c r="C785" t="s">
        <v>3290</v>
      </c>
      <c r="D785" t="s">
        <v>4396</v>
      </c>
      <c r="E785" t="s">
        <v>402</v>
      </c>
      <c r="F785" s="117">
        <f t="shared" si="12"/>
        <v>23</v>
      </c>
      <c r="G785" t="s">
        <v>1212</v>
      </c>
      <c r="H785" s="103">
        <v>3</v>
      </c>
    </row>
    <row r="786" spans="1:8">
      <c r="A786" s="17">
        <v>785</v>
      </c>
      <c r="B786" s="18" t="s">
        <v>871</v>
      </c>
      <c r="C786" t="s">
        <v>3289</v>
      </c>
      <c r="D786" t="s">
        <v>4397</v>
      </c>
      <c r="E786" t="s">
        <v>1356</v>
      </c>
      <c r="F786" s="117">
        <f t="shared" si="12"/>
        <v>21</v>
      </c>
      <c r="G786" t="s">
        <v>1212</v>
      </c>
      <c r="H786" s="103">
        <v>3</v>
      </c>
    </row>
    <row r="787" spans="1:8">
      <c r="A787" s="17">
        <v>786</v>
      </c>
      <c r="B787" s="18" t="s">
        <v>872</v>
      </c>
      <c r="C787" t="s">
        <v>3288</v>
      </c>
      <c r="D787" t="s">
        <v>4398</v>
      </c>
      <c r="E787" t="s">
        <v>1356</v>
      </c>
      <c r="F787" s="117">
        <f t="shared" si="12"/>
        <v>21</v>
      </c>
      <c r="G787" t="s">
        <v>1212</v>
      </c>
      <c r="H787" s="103">
        <v>2</v>
      </c>
    </row>
    <row r="788" spans="1:8">
      <c r="A788" s="17">
        <v>787</v>
      </c>
      <c r="B788" s="18" t="s">
        <v>873</v>
      </c>
      <c r="C788" t="s">
        <v>3287</v>
      </c>
      <c r="D788" t="s">
        <v>4399</v>
      </c>
      <c r="E788" t="s">
        <v>402</v>
      </c>
      <c r="F788" s="117">
        <f t="shared" si="12"/>
        <v>23</v>
      </c>
      <c r="G788" t="s">
        <v>1212</v>
      </c>
      <c r="H788" s="103">
        <v>2</v>
      </c>
    </row>
    <row r="789" spans="1:8">
      <c r="A789" s="17">
        <v>788</v>
      </c>
      <c r="B789" s="18" t="s">
        <v>874</v>
      </c>
      <c r="C789" t="s">
        <v>3286</v>
      </c>
      <c r="D789" t="s">
        <v>4400</v>
      </c>
      <c r="E789" t="s">
        <v>402</v>
      </c>
      <c r="F789" s="117">
        <f t="shared" si="12"/>
        <v>23</v>
      </c>
      <c r="G789" t="s">
        <v>1212</v>
      </c>
      <c r="H789" s="103">
        <v>2</v>
      </c>
    </row>
    <row r="790" spans="1:8">
      <c r="A790" s="17">
        <v>789</v>
      </c>
      <c r="B790" s="18" t="s">
        <v>875</v>
      </c>
      <c r="C790" t="s">
        <v>3285</v>
      </c>
      <c r="D790" t="s">
        <v>4401</v>
      </c>
      <c r="E790" t="s">
        <v>402</v>
      </c>
      <c r="F790" s="117">
        <f t="shared" si="12"/>
        <v>23</v>
      </c>
      <c r="G790" t="s">
        <v>1212</v>
      </c>
      <c r="H790" s="103">
        <v>2</v>
      </c>
    </row>
    <row r="791" spans="1:8">
      <c r="A791" s="17">
        <v>790</v>
      </c>
      <c r="B791" s="18" t="s">
        <v>876</v>
      </c>
      <c r="C791" t="s">
        <v>3284</v>
      </c>
      <c r="D791" t="s">
        <v>4402</v>
      </c>
      <c r="E791" t="s">
        <v>128</v>
      </c>
      <c r="F791" s="117">
        <f t="shared" si="12"/>
        <v>34</v>
      </c>
      <c r="G791" t="s">
        <v>1212</v>
      </c>
      <c r="H791" s="103">
        <v>2</v>
      </c>
    </row>
    <row r="792" spans="1:8">
      <c r="A792" s="17">
        <v>791</v>
      </c>
      <c r="B792" s="18" t="s">
        <v>877</v>
      </c>
      <c r="C792" t="s">
        <v>3283</v>
      </c>
      <c r="D792" t="s">
        <v>4403</v>
      </c>
      <c r="E792" t="s">
        <v>402</v>
      </c>
      <c r="F792" s="117">
        <f t="shared" si="12"/>
        <v>23</v>
      </c>
      <c r="G792" t="s">
        <v>1212</v>
      </c>
      <c r="H792" s="103">
        <v>2</v>
      </c>
    </row>
    <row r="793" spans="1:8">
      <c r="A793" s="17">
        <v>792</v>
      </c>
      <c r="B793" s="18" t="s">
        <v>878</v>
      </c>
      <c r="C793" t="s">
        <v>3282</v>
      </c>
      <c r="D793" t="s">
        <v>4404</v>
      </c>
      <c r="E793" t="s">
        <v>402</v>
      </c>
      <c r="F793" s="117">
        <f t="shared" si="12"/>
        <v>23</v>
      </c>
      <c r="G793" t="s">
        <v>1212</v>
      </c>
      <c r="H793" s="103">
        <v>2</v>
      </c>
    </row>
    <row r="794" spans="1:8">
      <c r="A794" s="17">
        <v>793</v>
      </c>
      <c r="B794" s="18" t="s">
        <v>879</v>
      </c>
      <c r="C794" t="s">
        <v>3281</v>
      </c>
      <c r="D794" t="s">
        <v>4405</v>
      </c>
      <c r="E794" t="s">
        <v>1183</v>
      </c>
      <c r="F794" s="117">
        <f t="shared" si="12"/>
        <v>18</v>
      </c>
      <c r="G794" t="s">
        <v>1212</v>
      </c>
      <c r="H794" s="103">
        <v>2</v>
      </c>
    </row>
    <row r="795" spans="1:8">
      <c r="A795" s="17">
        <v>794</v>
      </c>
      <c r="B795" s="18" t="s">
        <v>880</v>
      </c>
      <c r="C795" t="s">
        <v>3280</v>
      </c>
      <c r="D795" t="s">
        <v>4406</v>
      </c>
      <c r="E795" t="s">
        <v>402</v>
      </c>
      <c r="F795" s="117">
        <f t="shared" si="12"/>
        <v>23</v>
      </c>
      <c r="G795" t="s">
        <v>1212</v>
      </c>
      <c r="H795" s="103">
        <v>2</v>
      </c>
    </row>
    <row r="796" spans="1:8">
      <c r="A796" s="17">
        <v>795</v>
      </c>
      <c r="B796" s="18" t="s">
        <v>881</v>
      </c>
      <c r="C796" t="s">
        <v>3279</v>
      </c>
      <c r="D796" t="s">
        <v>4407</v>
      </c>
      <c r="E796" t="s">
        <v>1172</v>
      </c>
      <c r="F796" s="117">
        <f t="shared" si="12"/>
        <v>24</v>
      </c>
      <c r="G796" t="s">
        <v>1212</v>
      </c>
      <c r="H796" s="103">
        <v>2</v>
      </c>
    </row>
    <row r="797" spans="1:8">
      <c r="A797" s="17">
        <v>796</v>
      </c>
      <c r="B797" s="18" t="s">
        <v>882</v>
      </c>
      <c r="C797" t="s">
        <v>3278</v>
      </c>
      <c r="D797" t="s">
        <v>4408</v>
      </c>
      <c r="E797" t="s">
        <v>402</v>
      </c>
      <c r="F797" s="117">
        <f t="shared" si="12"/>
        <v>23</v>
      </c>
      <c r="G797" t="s">
        <v>1212</v>
      </c>
      <c r="H797" s="103">
        <v>2</v>
      </c>
    </row>
    <row r="798" spans="1:8">
      <c r="A798" s="17">
        <v>797</v>
      </c>
      <c r="B798" s="18" t="s">
        <v>883</v>
      </c>
      <c r="C798" t="s">
        <v>3277</v>
      </c>
      <c r="D798" t="s">
        <v>4409</v>
      </c>
      <c r="E798" t="s">
        <v>402</v>
      </c>
      <c r="F798" s="117">
        <f t="shared" si="12"/>
        <v>23</v>
      </c>
      <c r="G798" t="s">
        <v>1212</v>
      </c>
      <c r="H798" s="103">
        <v>2</v>
      </c>
    </row>
    <row r="799" spans="1:8">
      <c r="A799" s="17">
        <v>798</v>
      </c>
      <c r="B799" s="18" t="s">
        <v>884</v>
      </c>
      <c r="C799" t="s">
        <v>3276</v>
      </c>
      <c r="D799" t="s">
        <v>4410</v>
      </c>
      <c r="E799" t="s">
        <v>1172</v>
      </c>
      <c r="F799" s="117">
        <f t="shared" si="12"/>
        <v>24</v>
      </c>
      <c r="G799" t="s">
        <v>1212</v>
      </c>
      <c r="H799" s="103">
        <v>2</v>
      </c>
    </row>
    <row r="800" spans="1:8">
      <c r="A800" s="17">
        <v>799</v>
      </c>
      <c r="B800" s="18" t="s">
        <v>885</v>
      </c>
      <c r="C800" t="s">
        <v>3275</v>
      </c>
      <c r="D800" t="s">
        <v>4411</v>
      </c>
      <c r="E800" t="s">
        <v>1359</v>
      </c>
      <c r="F800" s="117">
        <f t="shared" si="12"/>
        <v>12</v>
      </c>
      <c r="G800" t="s">
        <v>1212</v>
      </c>
      <c r="H800" s="103">
        <v>2</v>
      </c>
    </row>
    <row r="801" spans="1:8">
      <c r="A801" s="17">
        <v>800</v>
      </c>
      <c r="B801" s="18" t="s">
        <v>886</v>
      </c>
      <c r="C801" t="s">
        <v>3274</v>
      </c>
      <c r="D801" t="s">
        <v>4412</v>
      </c>
      <c r="E801" t="s">
        <v>1172</v>
      </c>
      <c r="F801" s="117">
        <f t="shared" si="12"/>
        <v>24</v>
      </c>
      <c r="G801" t="s">
        <v>1212</v>
      </c>
      <c r="H801" s="103">
        <v>2</v>
      </c>
    </row>
    <row r="802" spans="1:8">
      <c r="A802" s="17">
        <v>801</v>
      </c>
      <c r="B802" s="18" t="s">
        <v>887</v>
      </c>
      <c r="C802" t="s">
        <v>3273</v>
      </c>
      <c r="D802" t="s">
        <v>4413</v>
      </c>
      <c r="E802" t="s">
        <v>402</v>
      </c>
      <c r="F802" s="117">
        <f t="shared" si="12"/>
        <v>23</v>
      </c>
      <c r="G802" t="s">
        <v>1212</v>
      </c>
      <c r="H802" s="103">
        <v>1</v>
      </c>
    </row>
    <row r="803" spans="1:8">
      <c r="A803" s="17">
        <v>802</v>
      </c>
      <c r="B803" s="18" t="s">
        <v>888</v>
      </c>
      <c r="C803" t="s">
        <v>3272</v>
      </c>
      <c r="D803" t="s">
        <v>4414</v>
      </c>
      <c r="E803" t="s">
        <v>402</v>
      </c>
      <c r="F803" s="117">
        <f t="shared" si="12"/>
        <v>23</v>
      </c>
      <c r="G803" t="s">
        <v>1212</v>
      </c>
      <c r="H803" s="103">
        <v>2</v>
      </c>
    </row>
    <row r="804" spans="1:8">
      <c r="A804" s="17">
        <v>803</v>
      </c>
      <c r="B804" s="18" t="s">
        <v>889</v>
      </c>
      <c r="C804" t="s">
        <v>1970</v>
      </c>
      <c r="D804" t="s">
        <v>1971</v>
      </c>
      <c r="E804" t="s">
        <v>402</v>
      </c>
      <c r="F804" s="117">
        <f t="shared" si="12"/>
        <v>23</v>
      </c>
      <c r="G804" t="s">
        <v>1221</v>
      </c>
      <c r="H804" s="103">
        <v>4</v>
      </c>
    </row>
    <row r="805" spans="1:8">
      <c r="A805" s="17">
        <v>804</v>
      </c>
      <c r="B805" s="18" t="s">
        <v>890</v>
      </c>
      <c r="C805" t="s">
        <v>3271</v>
      </c>
      <c r="D805" t="s">
        <v>4415</v>
      </c>
      <c r="E805" t="s">
        <v>402</v>
      </c>
      <c r="F805" s="117">
        <f t="shared" si="12"/>
        <v>23</v>
      </c>
      <c r="G805" t="s">
        <v>1221</v>
      </c>
      <c r="H805" s="103">
        <v>4</v>
      </c>
    </row>
    <row r="806" spans="1:8">
      <c r="A806" s="17">
        <v>805</v>
      </c>
      <c r="B806" s="18" t="s">
        <v>891</v>
      </c>
      <c r="C806" t="s">
        <v>1968</v>
      </c>
      <c r="D806" t="s">
        <v>1969</v>
      </c>
      <c r="E806" t="s">
        <v>1172</v>
      </c>
      <c r="F806" s="117">
        <f t="shared" si="12"/>
        <v>24</v>
      </c>
      <c r="G806" t="s">
        <v>1221</v>
      </c>
      <c r="H806" s="103">
        <v>4</v>
      </c>
    </row>
    <row r="807" spans="1:8">
      <c r="A807" s="17">
        <v>806</v>
      </c>
      <c r="B807" s="18" t="s">
        <v>892</v>
      </c>
      <c r="C807" t="s">
        <v>1456</v>
      </c>
      <c r="D807" t="s">
        <v>1457</v>
      </c>
      <c r="E807" t="s">
        <v>402</v>
      </c>
      <c r="F807" s="117">
        <f t="shared" si="12"/>
        <v>23</v>
      </c>
      <c r="G807" t="s">
        <v>1221</v>
      </c>
      <c r="H807" s="103">
        <v>4</v>
      </c>
    </row>
    <row r="808" spans="1:8">
      <c r="A808" s="17">
        <v>807</v>
      </c>
      <c r="B808" s="18" t="s">
        <v>893</v>
      </c>
      <c r="C808" t="s">
        <v>1869</v>
      </c>
      <c r="D808" t="s">
        <v>1870</v>
      </c>
      <c r="E808" t="s">
        <v>402</v>
      </c>
      <c r="F808" s="117">
        <f t="shared" si="12"/>
        <v>23</v>
      </c>
      <c r="G808" t="s">
        <v>1221</v>
      </c>
      <c r="H808" s="103">
        <v>4</v>
      </c>
    </row>
    <row r="809" spans="1:8">
      <c r="A809" s="17">
        <v>808</v>
      </c>
      <c r="B809" s="18" t="s">
        <v>894</v>
      </c>
      <c r="C809" t="s">
        <v>1976</v>
      </c>
      <c r="D809" t="s">
        <v>1977</v>
      </c>
      <c r="E809" t="s">
        <v>402</v>
      </c>
      <c r="F809" s="117">
        <f t="shared" si="12"/>
        <v>23</v>
      </c>
      <c r="G809" t="s">
        <v>1221</v>
      </c>
      <c r="H809" s="103">
        <v>4</v>
      </c>
    </row>
    <row r="810" spans="1:8">
      <c r="A810" s="17">
        <v>809</v>
      </c>
      <c r="B810" s="18" t="s">
        <v>895</v>
      </c>
      <c r="C810" t="s">
        <v>2062</v>
      </c>
      <c r="D810" t="s">
        <v>2063</v>
      </c>
      <c r="E810" t="s">
        <v>1181</v>
      </c>
      <c r="F810" s="117">
        <f t="shared" si="12"/>
        <v>20</v>
      </c>
      <c r="G810" t="s">
        <v>1221</v>
      </c>
      <c r="H810" s="103">
        <v>4</v>
      </c>
    </row>
    <row r="811" spans="1:8">
      <c r="A811" s="17">
        <v>810</v>
      </c>
      <c r="B811" s="18" t="s">
        <v>896</v>
      </c>
      <c r="C811" t="s">
        <v>1978</v>
      </c>
      <c r="D811" t="s">
        <v>1979</v>
      </c>
      <c r="E811" t="s">
        <v>402</v>
      </c>
      <c r="F811" s="117">
        <f t="shared" si="12"/>
        <v>23</v>
      </c>
      <c r="G811" t="s">
        <v>1221</v>
      </c>
      <c r="H811" s="103">
        <v>4</v>
      </c>
    </row>
    <row r="812" spans="1:8">
      <c r="A812" s="17">
        <v>811</v>
      </c>
      <c r="B812" s="18" t="s">
        <v>897</v>
      </c>
      <c r="C812" t="s">
        <v>2136</v>
      </c>
      <c r="D812" t="s">
        <v>2137</v>
      </c>
      <c r="E812" t="s">
        <v>1356</v>
      </c>
      <c r="F812" s="117">
        <f t="shared" si="12"/>
        <v>21</v>
      </c>
      <c r="G812" t="s">
        <v>1221</v>
      </c>
      <c r="H812" s="103">
        <v>4</v>
      </c>
    </row>
    <row r="813" spans="1:8">
      <c r="A813" s="17">
        <v>812</v>
      </c>
      <c r="B813" s="18" t="s">
        <v>898</v>
      </c>
      <c r="C813" t="s">
        <v>2138</v>
      </c>
      <c r="D813" t="s">
        <v>2139</v>
      </c>
      <c r="E813" t="s">
        <v>402</v>
      </c>
      <c r="F813" s="117">
        <f t="shared" si="12"/>
        <v>23</v>
      </c>
      <c r="G813" t="s">
        <v>1221</v>
      </c>
      <c r="H813" s="103">
        <v>4</v>
      </c>
    </row>
    <row r="814" spans="1:8">
      <c r="A814" s="17">
        <v>813</v>
      </c>
      <c r="B814" s="18" t="s">
        <v>899</v>
      </c>
      <c r="C814" t="s">
        <v>1974</v>
      </c>
      <c r="D814" t="s">
        <v>1975</v>
      </c>
      <c r="E814" t="s">
        <v>402</v>
      </c>
      <c r="F814" s="117">
        <f t="shared" si="12"/>
        <v>23</v>
      </c>
      <c r="G814" t="s">
        <v>1221</v>
      </c>
      <c r="H814" s="103">
        <v>4</v>
      </c>
    </row>
    <row r="815" spans="1:8">
      <c r="A815" s="17">
        <v>814</v>
      </c>
      <c r="B815" s="18" t="s">
        <v>900</v>
      </c>
      <c r="C815" t="s">
        <v>3270</v>
      </c>
      <c r="D815" t="s">
        <v>4416</v>
      </c>
      <c r="E815" t="s">
        <v>402</v>
      </c>
      <c r="F815" s="117">
        <f t="shared" si="12"/>
        <v>23</v>
      </c>
      <c r="G815" t="s">
        <v>1221</v>
      </c>
      <c r="H815" s="103">
        <v>4</v>
      </c>
    </row>
    <row r="816" spans="1:8">
      <c r="A816" s="17">
        <v>815</v>
      </c>
      <c r="B816" s="18" t="s">
        <v>901</v>
      </c>
      <c r="C816" t="s">
        <v>2064</v>
      </c>
      <c r="D816" t="s">
        <v>2065</v>
      </c>
      <c r="E816" t="s">
        <v>402</v>
      </c>
      <c r="F816" s="117">
        <f t="shared" si="12"/>
        <v>23</v>
      </c>
      <c r="G816" t="s">
        <v>1221</v>
      </c>
      <c r="H816" s="103">
        <v>4</v>
      </c>
    </row>
    <row r="817" spans="1:8">
      <c r="A817" s="17">
        <v>816</v>
      </c>
      <c r="B817" s="18" t="s">
        <v>902</v>
      </c>
      <c r="C817" t="s">
        <v>1972</v>
      </c>
      <c r="D817" t="s">
        <v>1973</v>
      </c>
      <c r="E817" t="s">
        <v>402</v>
      </c>
      <c r="F817" s="117">
        <f t="shared" si="12"/>
        <v>23</v>
      </c>
      <c r="G817" t="s">
        <v>1221</v>
      </c>
      <c r="H817" s="103">
        <v>4</v>
      </c>
    </row>
    <row r="818" spans="1:8">
      <c r="A818" s="17">
        <v>817</v>
      </c>
      <c r="B818" s="18" t="s">
        <v>903</v>
      </c>
      <c r="C818" t="s">
        <v>3269</v>
      </c>
      <c r="D818" t="s">
        <v>4417</v>
      </c>
      <c r="E818" t="s">
        <v>402</v>
      </c>
      <c r="F818" s="117">
        <f t="shared" si="12"/>
        <v>23</v>
      </c>
      <c r="G818" t="s">
        <v>1221</v>
      </c>
      <c r="H818" s="103">
        <v>4</v>
      </c>
    </row>
    <row r="819" spans="1:8">
      <c r="A819" s="17">
        <v>818</v>
      </c>
      <c r="B819" s="18" t="s">
        <v>904</v>
      </c>
      <c r="C819" t="s">
        <v>2140</v>
      </c>
      <c r="D819" t="s">
        <v>2141</v>
      </c>
      <c r="E819" t="s">
        <v>402</v>
      </c>
      <c r="F819" s="117">
        <f t="shared" si="12"/>
        <v>23</v>
      </c>
      <c r="G819" t="s">
        <v>1221</v>
      </c>
      <c r="H819" s="103">
        <v>4</v>
      </c>
    </row>
    <row r="820" spans="1:8">
      <c r="A820" s="17">
        <v>819</v>
      </c>
      <c r="B820" s="18" t="s">
        <v>905</v>
      </c>
      <c r="C820" t="s">
        <v>1966</v>
      </c>
      <c r="D820" t="s">
        <v>1967</v>
      </c>
      <c r="E820" t="s">
        <v>1356</v>
      </c>
      <c r="F820" s="117">
        <f t="shared" si="12"/>
        <v>21</v>
      </c>
      <c r="G820" t="s">
        <v>1221</v>
      </c>
      <c r="H820" s="103">
        <v>4</v>
      </c>
    </row>
    <row r="821" spans="1:8">
      <c r="A821" s="17">
        <v>820</v>
      </c>
      <c r="B821" s="18" t="s">
        <v>906</v>
      </c>
      <c r="C821" t="s">
        <v>3268</v>
      </c>
      <c r="D821" t="s">
        <v>4418</v>
      </c>
      <c r="E821" t="s">
        <v>402</v>
      </c>
      <c r="F821" s="117">
        <f t="shared" si="12"/>
        <v>23</v>
      </c>
      <c r="G821" t="s">
        <v>1221</v>
      </c>
      <c r="H821" s="103">
        <v>3</v>
      </c>
    </row>
    <row r="822" spans="1:8">
      <c r="A822" s="17">
        <v>821</v>
      </c>
      <c r="B822" s="18" t="s">
        <v>907</v>
      </c>
      <c r="C822" t="s">
        <v>3267</v>
      </c>
      <c r="D822" t="s">
        <v>4419</v>
      </c>
      <c r="E822" t="s">
        <v>402</v>
      </c>
      <c r="F822" s="117">
        <f t="shared" si="12"/>
        <v>23</v>
      </c>
      <c r="G822" t="s">
        <v>1221</v>
      </c>
      <c r="H822" s="103">
        <v>3</v>
      </c>
    </row>
    <row r="823" spans="1:8">
      <c r="A823" s="17">
        <v>822</v>
      </c>
      <c r="B823" s="18" t="s">
        <v>908</v>
      </c>
      <c r="C823" t="s">
        <v>3266</v>
      </c>
      <c r="D823" t="s">
        <v>4420</v>
      </c>
      <c r="E823" t="s">
        <v>402</v>
      </c>
      <c r="F823" s="117">
        <f t="shared" si="12"/>
        <v>23</v>
      </c>
      <c r="G823" t="s">
        <v>1221</v>
      </c>
      <c r="H823" s="103">
        <v>3</v>
      </c>
    </row>
    <row r="824" spans="1:8">
      <c r="A824" s="17">
        <v>823</v>
      </c>
      <c r="B824" s="18" t="s">
        <v>909</v>
      </c>
      <c r="C824" t="s">
        <v>3265</v>
      </c>
      <c r="D824" t="s">
        <v>4421</v>
      </c>
      <c r="E824" t="s">
        <v>402</v>
      </c>
      <c r="F824" s="117">
        <f t="shared" si="12"/>
        <v>23</v>
      </c>
      <c r="G824" t="s">
        <v>1221</v>
      </c>
      <c r="H824" s="103">
        <v>3</v>
      </c>
    </row>
    <row r="825" spans="1:8">
      <c r="A825" s="17">
        <v>824</v>
      </c>
      <c r="B825" s="18" t="s">
        <v>910</v>
      </c>
      <c r="C825" t="s">
        <v>3264</v>
      </c>
      <c r="D825" t="s">
        <v>4422</v>
      </c>
      <c r="E825" t="s">
        <v>402</v>
      </c>
      <c r="F825" s="117">
        <f t="shared" si="12"/>
        <v>23</v>
      </c>
      <c r="G825" t="s">
        <v>1221</v>
      </c>
      <c r="H825" s="103">
        <v>3</v>
      </c>
    </row>
    <row r="826" spans="1:8">
      <c r="A826" s="17">
        <v>825</v>
      </c>
      <c r="B826" s="18" t="s">
        <v>911</v>
      </c>
      <c r="C826" t="s">
        <v>3263</v>
      </c>
      <c r="D826" t="s">
        <v>4423</v>
      </c>
      <c r="E826" t="s">
        <v>402</v>
      </c>
      <c r="F826" s="117">
        <f t="shared" si="12"/>
        <v>23</v>
      </c>
      <c r="G826" t="s">
        <v>1221</v>
      </c>
      <c r="H826" s="103">
        <v>3</v>
      </c>
    </row>
    <row r="827" spans="1:8">
      <c r="A827" s="17">
        <v>826</v>
      </c>
      <c r="B827" s="18" t="s">
        <v>912</v>
      </c>
      <c r="C827" t="s">
        <v>3262</v>
      </c>
      <c r="D827" t="s">
        <v>4424</v>
      </c>
      <c r="E827" t="s">
        <v>402</v>
      </c>
      <c r="F827" s="117">
        <f t="shared" si="12"/>
        <v>23</v>
      </c>
      <c r="G827" t="s">
        <v>1221</v>
      </c>
      <c r="H827" s="103">
        <v>3</v>
      </c>
    </row>
    <row r="828" spans="1:8">
      <c r="A828" s="17">
        <v>827</v>
      </c>
      <c r="B828" s="18" t="s">
        <v>913</v>
      </c>
      <c r="C828" t="s">
        <v>3261</v>
      </c>
      <c r="D828" t="s">
        <v>4425</v>
      </c>
      <c r="E828" t="s">
        <v>402</v>
      </c>
      <c r="F828" s="117">
        <f t="shared" si="12"/>
        <v>23</v>
      </c>
      <c r="G828" t="s">
        <v>1221</v>
      </c>
      <c r="H828" s="103">
        <v>3</v>
      </c>
    </row>
    <row r="829" spans="1:8">
      <c r="A829" s="17">
        <v>828</v>
      </c>
      <c r="B829" s="18" t="s">
        <v>914</v>
      </c>
      <c r="C829" t="s">
        <v>3260</v>
      </c>
      <c r="D829" t="s">
        <v>4426</v>
      </c>
      <c r="E829" t="s">
        <v>402</v>
      </c>
      <c r="F829" s="117">
        <f t="shared" si="12"/>
        <v>23</v>
      </c>
      <c r="G829" t="s">
        <v>1221</v>
      </c>
      <c r="H829" s="103">
        <v>3</v>
      </c>
    </row>
    <row r="830" spans="1:8">
      <c r="A830" s="17">
        <v>829</v>
      </c>
      <c r="B830" s="18" t="s">
        <v>915</v>
      </c>
      <c r="C830" t="s">
        <v>3259</v>
      </c>
      <c r="D830" t="s">
        <v>4427</v>
      </c>
      <c r="E830" t="s">
        <v>402</v>
      </c>
      <c r="F830" s="117">
        <f t="shared" si="12"/>
        <v>23</v>
      </c>
      <c r="G830" t="s">
        <v>1221</v>
      </c>
      <c r="H830" s="103">
        <v>3</v>
      </c>
    </row>
    <row r="831" spans="1:8">
      <c r="A831" s="17">
        <v>830</v>
      </c>
      <c r="B831" s="18" t="s">
        <v>916</v>
      </c>
      <c r="C831" t="s">
        <v>3258</v>
      </c>
      <c r="D831" t="s">
        <v>4428</v>
      </c>
      <c r="E831" t="s">
        <v>402</v>
      </c>
      <c r="F831" s="117">
        <f t="shared" si="12"/>
        <v>23</v>
      </c>
      <c r="G831" t="s">
        <v>1221</v>
      </c>
      <c r="H831" s="103">
        <v>2</v>
      </c>
    </row>
    <row r="832" spans="1:8">
      <c r="A832" s="17">
        <v>831</v>
      </c>
      <c r="B832" s="18" t="s">
        <v>2158</v>
      </c>
      <c r="C832" t="s">
        <v>3257</v>
      </c>
      <c r="D832" t="s">
        <v>4429</v>
      </c>
      <c r="E832" t="s">
        <v>1356</v>
      </c>
      <c r="F832" s="117">
        <f t="shared" si="12"/>
        <v>21</v>
      </c>
      <c r="G832" t="s">
        <v>1221</v>
      </c>
      <c r="H832" s="103">
        <v>2</v>
      </c>
    </row>
    <row r="833" spans="1:8">
      <c r="A833" s="17">
        <v>832</v>
      </c>
      <c r="B833" s="18" t="s">
        <v>2159</v>
      </c>
      <c r="C833" t="s">
        <v>3256</v>
      </c>
      <c r="D833" t="s">
        <v>4430</v>
      </c>
      <c r="E833" t="s">
        <v>1172</v>
      </c>
      <c r="F833" s="117">
        <f t="shared" si="12"/>
        <v>24</v>
      </c>
      <c r="G833" t="s">
        <v>1221</v>
      </c>
      <c r="H833" s="103">
        <v>2</v>
      </c>
    </row>
    <row r="834" spans="1:8">
      <c r="A834" s="17">
        <v>833</v>
      </c>
      <c r="B834" s="18" t="s">
        <v>2160</v>
      </c>
      <c r="C834" t="s">
        <v>3255</v>
      </c>
      <c r="D834" t="s">
        <v>4431</v>
      </c>
      <c r="E834" t="s">
        <v>1356</v>
      </c>
      <c r="F834" s="117">
        <f t="shared" si="12"/>
        <v>21</v>
      </c>
      <c r="G834" t="s">
        <v>1221</v>
      </c>
      <c r="H834" s="103">
        <v>2</v>
      </c>
    </row>
    <row r="835" spans="1:8">
      <c r="A835" s="17">
        <v>834</v>
      </c>
      <c r="B835" s="18" t="s">
        <v>2161</v>
      </c>
      <c r="C835" t="s">
        <v>3254</v>
      </c>
      <c r="D835" t="s">
        <v>4432</v>
      </c>
      <c r="E835" t="s">
        <v>402</v>
      </c>
      <c r="F835" s="117">
        <f t="shared" ref="F835:F898" si="13">VLOOKUP(E835,$N$1:$O$48,2,FALSE)</f>
        <v>23</v>
      </c>
      <c r="G835" t="s">
        <v>1221</v>
      </c>
      <c r="H835" s="103">
        <v>2</v>
      </c>
    </row>
    <row r="836" spans="1:8">
      <c r="A836" s="17">
        <v>835</v>
      </c>
      <c r="B836" s="18" t="s">
        <v>2162</v>
      </c>
      <c r="C836" t="s">
        <v>3253</v>
      </c>
      <c r="D836" t="s">
        <v>4433</v>
      </c>
      <c r="E836" t="s">
        <v>402</v>
      </c>
      <c r="F836" s="117">
        <f t="shared" si="13"/>
        <v>23</v>
      </c>
      <c r="G836" t="s">
        <v>1221</v>
      </c>
      <c r="H836" s="103">
        <v>2</v>
      </c>
    </row>
    <row r="837" spans="1:8">
      <c r="A837" s="17">
        <v>836</v>
      </c>
      <c r="B837" s="18" t="s">
        <v>2163</v>
      </c>
      <c r="C837" t="s">
        <v>3252</v>
      </c>
      <c r="D837" t="s">
        <v>4434</v>
      </c>
      <c r="E837" t="s">
        <v>402</v>
      </c>
      <c r="F837" s="117">
        <f t="shared" si="13"/>
        <v>23</v>
      </c>
      <c r="G837" t="s">
        <v>1221</v>
      </c>
      <c r="H837" s="103">
        <v>2</v>
      </c>
    </row>
    <row r="838" spans="1:8">
      <c r="A838" s="17">
        <v>837</v>
      </c>
      <c r="B838" s="18" t="s">
        <v>2164</v>
      </c>
      <c r="C838" t="s">
        <v>3251</v>
      </c>
      <c r="D838" t="s">
        <v>4435</v>
      </c>
      <c r="E838" t="s">
        <v>1356</v>
      </c>
      <c r="F838" s="117">
        <f t="shared" si="13"/>
        <v>21</v>
      </c>
      <c r="G838" t="s">
        <v>1221</v>
      </c>
      <c r="H838" s="103">
        <v>1</v>
      </c>
    </row>
    <row r="839" spans="1:8">
      <c r="A839" s="17">
        <v>838</v>
      </c>
      <c r="B839" s="18" t="s">
        <v>2165</v>
      </c>
      <c r="C839" t="s">
        <v>1676</v>
      </c>
      <c r="D839" t="s">
        <v>1677</v>
      </c>
      <c r="E839" t="s">
        <v>1172</v>
      </c>
      <c r="F839" s="117">
        <f t="shared" si="13"/>
        <v>24</v>
      </c>
      <c r="G839" t="s">
        <v>1203</v>
      </c>
      <c r="H839" s="103" t="s">
        <v>1004</v>
      </c>
    </row>
    <row r="840" spans="1:8">
      <c r="A840" s="17">
        <v>839</v>
      </c>
      <c r="B840" s="18" t="s">
        <v>2166</v>
      </c>
      <c r="C840" t="s">
        <v>1554</v>
      </c>
      <c r="D840" t="s">
        <v>1555</v>
      </c>
      <c r="E840" t="s">
        <v>1172</v>
      </c>
      <c r="F840" s="117">
        <f t="shared" si="13"/>
        <v>24</v>
      </c>
      <c r="G840" t="s">
        <v>1203</v>
      </c>
      <c r="H840" s="103" t="s">
        <v>1002</v>
      </c>
    </row>
    <row r="841" spans="1:8">
      <c r="A841" s="17">
        <v>840</v>
      </c>
      <c r="B841" s="18" t="s">
        <v>2167</v>
      </c>
      <c r="C841" t="s">
        <v>3250</v>
      </c>
      <c r="D841" t="s">
        <v>4436</v>
      </c>
      <c r="E841" t="s">
        <v>1172</v>
      </c>
      <c r="F841" s="117">
        <f t="shared" si="13"/>
        <v>24</v>
      </c>
      <c r="G841" t="s">
        <v>1203</v>
      </c>
      <c r="H841" s="103">
        <v>5</v>
      </c>
    </row>
    <row r="842" spans="1:8">
      <c r="A842" s="17">
        <v>841</v>
      </c>
      <c r="B842" s="18" t="s">
        <v>2168</v>
      </c>
      <c r="C842" t="s">
        <v>3249</v>
      </c>
      <c r="D842" t="s">
        <v>4437</v>
      </c>
      <c r="E842" t="s">
        <v>1172</v>
      </c>
      <c r="F842" s="117">
        <f t="shared" si="13"/>
        <v>24</v>
      </c>
      <c r="G842" t="s">
        <v>1203</v>
      </c>
      <c r="H842" s="103">
        <v>5</v>
      </c>
    </row>
    <row r="843" spans="1:8">
      <c r="A843" s="17">
        <v>842</v>
      </c>
      <c r="B843" s="18" t="s">
        <v>2169</v>
      </c>
      <c r="C843" t="s">
        <v>3248</v>
      </c>
      <c r="D843" t="s">
        <v>4438</v>
      </c>
      <c r="E843" t="s">
        <v>1172</v>
      </c>
      <c r="F843" s="117">
        <f t="shared" si="13"/>
        <v>24</v>
      </c>
      <c r="G843" t="s">
        <v>1203</v>
      </c>
      <c r="H843" s="103">
        <v>5</v>
      </c>
    </row>
    <row r="844" spans="1:8">
      <c r="A844" s="17">
        <v>843</v>
      </c>
      <c r="B844" s="18" t="s">
        <v>2170</v>
      </c>
      <c r="C844" t="s">
        <v>3247</v>
      </c>
      <c r="D844" t="s">
        <v>4439</v>
      </c>
      <c r="E844" t="s">
        <v>1172</v>
      </c>
      <c r="F844" s="117">
        <f t="shared" si="13"/>
        <v>24</v>
      </c>
      <c r="G844" t="s">
        <v>1203</v>
      </c>
      <c r="H844" s="103">
        <v>4</v>
      </c>
    </row>
    <row r="845" spans="1:8">
      <c r="A845" s="17">
        <v>844</v>
      </c>
      <c r="B845" s="18" t="s">
        <v>2171</v>
      </c>
      <c r="C845" t="s">
        <v>3246</v>
      </c>
      <c r="D845" t="s">
        <v>4440</v>
      </c>
      <c r="E845" t="s">
        <v>1172</v>
      </c>
      <c r="F845" s="117">
        <f t="shared" si="13"/>
        <v>24</v>
      </c>
      <c r="G845" t="s">
        <v>1203</v>
      </c>
      <c r="H845" s="103">
        <v>4</v>
      </c>
    </row>
    <row r="846" spans="1:8">
      <c r="A846" s="17">
        <v>845</v>
      </c>
      <c r="B846" s="18" t="s">
        <v>2172</v>
      </c>
      <c r="C846" t="s">
        <v>1625</v>
      </c>
      <c r="D846" t="s">
        <v>1626</v>
      </c>
      <c r="E846" t="s">
        <v>402</v>
      </c>
      <c r="F846" s="117">
        <f t="shared" si="13"/>
        <v>23</v>
      </c>
      <c r="G846" t="s">
        <v>1217</v>
      </c>
      <c r="H846" s="103">
        <v>4</v>
      </c>
    </row>
    <row r="847" spans="1:8">
      <c r="A847" s="17">
        <v>846</v>
      </c>
      <c r="B847" s="18" t="s">
        <v>2173</v>
      </c>
      <c r="C847" t="s">
        <v>2060</v>
      </c>
      <c r="D847" t="s">
        <v>2061</v>
      </c>
      <c r="E847" t="s">
        <v>402</v>
      </c>
      <c r="F847" s="117">
        <f t="shared" si="13"/>
        <v>23</v>
      </c>
      <c r="G847" t="s">
        <v>1217</v>
      </c>
      <c r="H847" s="103">
        <v>4</v>
      </c>
    </row>
    <row r="848" spans="1:8">
      <c r="A848" s="17">
        <v>847</v>
      </c>
      <c r="B848" s="18" t="s">
        <v>2174</v>
      </c>
      <c r="C848" t="s">
        <v>3245</v>
      </c>
      <c r="D848" t="s">
        <v>4441</v>
      </c>
      <c r="E848" t="s">
        <v>402</v>
      </c>
      <c r="F848" s="117">
        <f t="shared" si="13"/>
        <v>23</v>
      </c>
      <c r="G848" t="s">
        <v>1217</v>
      </c>
      <c r="H848" s="103">
        <v>3</v>
      </c>
    </row>
    <row r="849" spans="1:8">
      <c r="A849" s="17">
        <v>848</v>
      </c>
      <c r="B849" s="18" t="s">
        <v>2175</v>
      </c>
      <c r="C849" t="s">
        <v>3244</v>
      </c>
      <c r="D849" t="s">
        <v>4442</v>
      </c>
      <c r="E849" t="s">
        <v>402</v>
      </c>
      <c r="F849" s="117">
        <f t="shared" si="13"/>
        <v>23</v>
      </c>
      <c r="G849" t="s">
        <v>1217</v>
      </c>
      <c r="H849" s="103">
        <v>2</v>
      </c>
    </row>
    <row r="850" spans="1:8">
      <c r="A850" s="17">
        <v>849</v>
      </c>
      <c r="B850" s="18" t="s">
        <v>2176</v>
      </c>
      <c r="C850" t="s">
        <v>3243</v>
      </c>
      <c r="D850" t="s">
        <v>4443</v>
      </c>
      <c r="E850" t="s">
        <v>402</v>
      </c>
      <c r="F850" s="117">
        <f t="shared" si="13"/>
        <v>23</v>
      </c>
      <c r="G850" t="s">
        <v>1217</v>
      </c>
      <c r="H850" s="103">
        <v>2</v>
      </c>
    </row>
    <row r="851" spans="1:8">
      <c r="A851" s="17">
        <v>850</v>
      </c>
      <c r="B851" s="18" t="s">
        <v>2177</v>
      </c>
      <c r="C851" t="s">
        <v>3242</v>
      </c>
      <c r="D851" t="s">
        <v>4444</v>
      </c>
      <c r="E851" t="s">
        <v>402</v>
      </c>
      <c r="F851" s="117">
        <f t="shared" si="13"/>
        <v>23</v>
      </c>
      <c r="G851" t="s">
        <v>1217</v>
      </c>
      <c r="H851" s="103">
        <v>2</v>
      </c>
    </row>
    <row r="852" spans="1:8">
      <c r="A852" s="17">
        <v>851</v>
      </c>
      <c r="B852" s="18" t="s">
        <v>2178</v>
      </c>
      <c r="C852" t="s">
        <v>3241</v>
      </c>
      <c r="D852" t="s">
        <v>4445</v>
      </c>
      <c r="E852" t="s">
        <v>402</v>
      </c>
      <c r="F852" s="117">
        <f t="shared" si="13"/>
        <v>23</v>
      </c>
      <c r="G852" t="s">
        <v>1217</v>
      </c>
      <c r="H852" s="103">
        <v>2</v>
      </c>
    </row>
    <row r="853" spans="1:8">
      <c r="A853" s="17">
        <v>852</v>
      </c>
      <c r="B853" s="18" t="s">
        <v>2179</v>
      </c>
      <c r="C853" t="s">
        <v>3240</v>
      </c>
      <c r="D853" t="s">
        <v>4446</v>
      </c>
      <c r="E853" t="s">
        <v>402</v>
      </c>
      <c r="F853" s="117">
        <f t="shared" si="13"/>
        <v>23</v>
      </c>
      <c r="G853" t="s">
        <v>1217</v>
      </c>
      <c r="H853" s="103">
        <v>2</v>
      </c>
    </row>
    <row r="854" spans="1:8">
      <c r="A854" s="17">
        <v>853</v>
      </c>
      <c r="B854" s="18" t="s">
        <v>2180</v>
      </c>
      <c r="C854" t="s">
        <v>3239</v>
      </c>
      <c r="D854" t="s">
        <v>4447</v>
      </c>
      <c r="E854" t="s">
        <v>207</v>
      </c>
      <c r="F854" s="117">
        <f t="shared" si="13"/>
        <v>31</v>
      </c>
      <c r="G854" t="s">
        <v>1217</v>
      </c>
      <c r="H854" s="103">
        <v>2</v>
      </c>
    </row>
    <row r="855" spans="1:8">
      <c r="A855" s="17">
        <v>854</v>
      </c>
      <c r="B855" s="18" t="s">
        <v>2181</v>
      </c>
      <c r="C855" t="s">
        <v>3238</v>
      </c>
      <c r="D855" t="s">
        <v>4448</v>
      </c>
      <c r="E855" t="s">
        <v>402</v>
      </c>
      <c r="F855" s="117">
        <f t="shared" si="13"/>
        <v>23</v>
      </c>
      <c r="G855" t="s">
        <v>1217</v>
      </c>
      <c r="H855" s="103">
        <v>2</v>
      </c>
    </row>
    <row r="856" spans="1:8">
      <c r="A856" s="17">
        <v>855</v>
      </c>
      <c r="B856" s="18" t="s">
        <v>2182</v>
      </c>
      <c r="C856" t="s">
        <v>3237</v>
      </c>
      <c r="D856" t="s">
        <v>4449</v>
      </c>
      <c r="E856" t="s">
        <v>402</v>
      </c>
      <c r="F856" s="117">
        <f t="shared" si="13"/>
        <v>23</v>
      </c>
      <c r="G856" t="s">
        <v>1217</v>
      </c>
      <c r="H856" s="103">
        <v>1</v>
      </c>
    </row>
    <row r="857" spans="1:8">
      <c r="A857" s="17">
        <v>856</v>
      </c>
      <c r="B857" s="18" t="s">
        <v>2183</v>
      </c>
      <c r="C857" t="s">
        <v>1578</v>
      </c>
      <c r="D857" t="s">
        <v>1579</v>
      </c>
      <c r="E857" t="s">
        <v>1356</v>
      </c>
      <c r="F857" s="117">
        <f t="shared" si="13"/>
        <v>21</v>
      </c>
      <c r="G857" t="s">
        <v>1193</v>
      </c>
      <c r="H857" s="103" t="s">
        <v>267</v>
      </c>
    </row>
    <row r="858" spans="1:8">
      <c r="A858" s="17">
        <v>857</v>
      </c>
      <c r="B858" s="18" t="s">
        <v>2184</v>
      </c>
      <c r="C858" t="s">
        <v>1690</v>
      </c>
      <c r="D858" t="s">
        <v>1691</v>
      </c>
      <c r="E858" t="s">
        <v>690</v>
      </c>
      <c r="F858" s="117">
        <f t="shared" si="13"/>
        <v>15</v>
      </c>
      <c r="G858" t="s">
        <v>1193</v>
      </c>
      <c r="H858" s="103">
        <v>4</v>
      </c>
    </row>
    <row r="859" spans="1:8">
      <c r="A859" s="17">
        <v>858</v>
      </c>
      <c r="B859" s="18" t="s">
        <v>2185</v>
      </c>
      <c r="C859" t="s">
        <v>1692</v>
      </c>
      <c r="D859" t="s">
        <v>1693</v>
      </c>
      <c r="E859" t="s">
        <v>402</v>
      </c>
      <c r="F859" s="117">
        <f t="shared" si="13"/>
        <v>23</v>
      </c>
      <c r="G859" t="s">
        <v>1193</v>
      </c>
      <c r="H859" s="103">
        <v>4</v>
      </c>
    </row>
    <row r="860" spans="1:8">
      <c r="A860" s="17">
        <v>859</v>
      </c>
      <c r="B860" s="18" t="s">
        <v>2186</v>
      </c>
      <c r="C860" t="s">
        <v>3236</v>
      </c>
      <c r="D860" t="s">
        <v>1694</v>
      </c>
      <c r="E860" t="s">
        <v>1172</v>
      </c>
      <c r="F860" s="117">
        <f t="shared" si="13"/>
        <v>24</v>
      </c>
      <c r="G860" t="s">
        <v>1193</v>
      </c>
      <c r="H860" s="103">
        <v>4</v>
      </c>
    </row>
    <row r="861" spans="1:8">
      <c r="A861" s="17">
        <v>860</v>
      </c>
      <c r="B861" s="18" t="s">
        <v>2187</v>
      </c>
      <c r="C861" t="s">
        <v>1697</v>
      </c>
      <c r="D861" t="s">
        <v>1698</v>
      </c>
      <c r="E861" t="s">
        <v>1356</v>
      </c>
      <c r="F861" s="117">
        <f t="shared" si="13"/>
        <v>21</v>
      </c>
      <c r="G861" t="s">
        <v>1193</v>
      </c>
      <c r="H861" s="103">
        <v>4</v>
      </c>
    </row>
    <row r="862" spans="1:8">
      <c r="A862" s="17">
        <v>861</v>
      </c>
      <c r="B862" s="18" t="s">
        <v>2188</v>
      </c>
      <c r="C862" t="s">
        <v>1701</v>
      </c>
      <c r="D862" t="s">
        <v>1702</v>
      </c>
      <c r="E862" t="s">
        <v>402</v>
      </c>
      <c r="F862" s="117">
        <f t="shared" si="13"/>
        <v>23</v>
      </c>
      <c r="G862" t="s">
        <v>1193</v>
      </c>
      <c r="H862" s="103">
        <v>4</v>
      </c>
    </row>
    <row r="863" spans="1:8">
      <c r="A863" s="17">
        <v>862</v>
      </c>
      <c r="B863" s="18" t="s">
        <v>2189</v>
      </c>
      <c r="C863" t="s">
        <v>1703</v>
      </c>
      <c r="D863" t="s">
        <v>1704</v>
      </c>
      <c r="E863" t="s">
        <v>1356</v>
      </c>
      <c r="F863" s="117">
        <f t="shared" si="13"/>
        <v>21</v>
      </c>
      <c r="G863" t="s">
        <v>1193</v>
      </c>
      <c r="H863" s="103">
        <v>4</v>
      </c>
    </row>
    <row r="864" spans="1:8">
      <c r="A864" s="17">
        <v>863</v>
      </c>
      <c r="B864" s="18" t="s">
        <v>2190</v>
      </c>
      <c r="C864" t="s">
        <v>1884</v>
      </c>
      <c r="D864" t="s">
        <v>1885</v>
      </c>
      <c r="E864" t="s">
        <v>1357</v>
      </c>
      <c r="F864" s="117">
        <f t="shared" si="13"/>
        <v>16</v>
      </c>
      <c r="G864" t="s">
        <v>1193</v>
      </c>
      <c r="H864" s="103">
        <v>4</v>
      </c>
    </row>
    <row r="865" spans="1:8">
      <c r="A865" s="17">
        <v>864</v>
      </c>
      <c r="B865" s="18" t="s">
        <v>2191</v>
      </c>
      <c r="C865" t="s">
        <v>1705</v>
      </c>
      <c r="D865" t="s">
        <v>1706</v>
      </c>
      <c r="E865" t="s">
        <v>376</v>
      </c>
      <c r="F865" s="117">
        <f t="shared" si="13"/>
        <v>39</v>
      </c>
      <c r="G865" t="s">
        <v>1193</v>
      </c>
      <c r="H865" s="103">
        <v>4</v>
      </c>
    </row>
    <row r="866" spans="1:8">
      <c r="A866" s="17">
        <v>865</v>
      </c>
      <c r="B866" s="18" t="s">
        <v>2192</v>
      </c>
      <c r="C866" t="s">
        <v>1707</v>
      </c>
      <c r="D866" t="s">
        <v>1708</v>
      </c>
      <c r="E866" t="s">
        <v>65</v>
      </c>
      <c r="F866" s="117">
        <f t="shared" si="13"/>
        <v>47</v>
      </c>
      <c r="G866" t="s">
        <v>1193</v>
      </c>
      <c r="H866" s="103">
        <v>4</v>
      </c>
    </row>
    <row r="867" spans="1:8">
      <c r="A867" s="17">
        <v>866</v>
      </c>
      <c r="B867" s="18" t="s">
        <v>2193</v>
      </c>
      <c r="C867" t="s">
        <v>1709</v>
      </c>
      <c r="D867" t="s">
        <v>1710</v>
      </c>
      <c r="E867" t="s">
        <v>65</v>
      </c>
      <c r="F867" s="117">
        <f t="shared" si="13"/>
        <v>47</v>
      </c>
      <c r="G867" t="s">
        <v>1193</v>
      </c>
      <c r="H867" s="103">
        <v>4</v>
      </c>
    </row>
    <row r="868" spans="1:8">
      <c r="A868" s="17">
        <v>867</v>
      </c>
      <c r="B868" s="18" t="s">
        <v>2194</v>
      </c>
      <c r="C868" t="s">
        <v>1711</v>
      </c>
      <c r="D868" t="s">
        <v>1712</v>
      </c>
      <c r="E868" t="s">
        <v>65</v>
      </c>
      <c r="F868" s="117">
        <f t="shared" si="13"/>
        <v>47</v>
      </c>
      <c r="G868" t="s">
        <v>1193</v>
      </c>
      <c r="H868" s="103">
        <v>4</v>
      </c>
    </row>
    <row r="869" spans="1:8">
      <c r="A869" s="17">
        <v>868</v>
      </c>
      <c r="B869" s="18" t="s">
        <v>2195</v>
      </c>
      <c r="C869" t="s">
        <v>1727</v>
      </c>
      <c r="D869" t="s">
        <v>1728</v>
      </c>
      <c r="E869" t="s">
        <v>65</v>
      </c>
      <c r="F869" s="117">
        <f t="shared" si="13"/>
        <v>47</v>
      </c>
      <c r="G869" t="s">
        <v>1193</v>
      </c>
      <c r="H869" s="103">
        <v>4</v>
      </c>
    </row>
    <row r="870" spans="1:8">
      <c r="A870" s="17">
        <v>869</v>
      </c>
      <c r="B870" s="18" t="s">
        <v>2196</v>
      </c>
      <c r="C870" t="s">
        <v>1729</v>
      </c>
      <c r="D870" t="s">
        <v>1730</v>
      </c>
      <c r="E870" t="s">
        <v>402</v>
      </c>
      <c r="F870" s="117">
        <f t="shared" si="13"/>
        <v>23</v>
      </c>
      <c r="G870" t="s">
        <v>1193</v>
      </c>
      <c r="H870" s="103">
        <v>4</v>
      </c>
    </row>
    <row r="871" spans="1:8">
      <c r="A871" s="17">
        <v>870</v>
      </c>
      <c r="B871" s="18" t="s">
        <v>2197</v>
      </c>
      <c r="C871" t="s">
        <v>1735</v>
      </c>
      <c r="D871" t="s">
        <v>1736</v>
      </c>
      <c r="E871" t="s">
        <v>163</v>
      </c>
      <c r="F871" s="117">
        <f t="shared" si="13"/>
        <v>25</v>
      </c>
      <c r="G871" t="s">
        <v>1193</v>
      </c>
      <c r="H871" s="103">
        <v>4</v>
      </c>
    </row>
    <row r="872" spans="1:8">
      <c r="A872" s="17">
        <v>871</v>
      </c>
      <c r="B872" s="18" t="s">
        <v>2198</v>
      </c>
      <c r="C872" t="s">
        <v>1737</v>
      </c>
      <c r="D872" t="s">
        <v>1738</v>
      </c>
      <c r="E872" t="s">
        <v>402</v>
      </c>
      <c r="F872" s="117">
        <f t="shared" si="13"/>
        <v>23</v>
      </c>
      <c r="G872" t="s">
        <v>1193</v>
      </c>
      <c r="H872" s="103">
        <v>4</v>
      </c>
    </row>
    <row r="873" spans="1:8">
      <c r="A873" s="17">
        <v>872</v>
      </c>
      <c r="B873" s="18" t="s">
        <v>2199</v>
      </c>
      <c r="C873" t="s">
        <v>1739</v>
      </c>
      <c r="D873" t="s">
        <v>1740</v>
      </c>
      <c r="E873" t="s">
        <v>1356</v>
      </c>
      <c r="F873" s="117">
        <f t="shared" si="13"/>
        <v>21</v>
      </c>
      <c r="G873" t="s">
        <v>1193</v>
      </c>
      <c r="H873" s="103">
        <v>4</v>
      </c>
    </row>
    <row r="874" spans="1:8">
      <c r="A874" s="17">
        <v>873</v>
      </c>
      <c r="B874" s="18" t="s">
        <v>2200</v>
      </c>
      <c r="C874" t="s">
        <v>1743</v>
      </c>
      <c r="D874" t="s">
        <v>1744</v>
      </c>
      <c r="E874" t="s">
        <v>415</v>
      </c>
      <c r="F874" s="117">
        <f t="shared" si="13"/>
        <v>30</v>
      </c>
      <c r="G874" t="s">
        <v>1193</v>
      </c>
      <c r="H874" s="103">
        <v>4</v>
      </c>
    </row>
    <row r="875" spans="1:8">
      <c r="A875" s="17">
        <v>874</v>
      </c>
      <c r="B875" s="18" t="s">
        <v>2201</v>
      </c>
      <c r="C875" t="s">
        <v>3235</v>
      </c>
      <c r="D875" t="s">
        <v>4450</v>
      </c>
      <c r="E875" t="s">
        <v>1183</v>
      </c>
      <c r="F875" s="117">
        <f t="shared" si="13"/>
        <v>18</v>
      </c>
      <c r="G875" t="s">
        <v>1193</v>
      </c>
      <c r="H875" s="103">
        <v>3</v>
      </c>
    </row>
    <row r="876" spans="1:8">
      <c r="A876" s="17">
        <v>875</v>
      </c>
      <c r="B876" s="18" t="s">
        <v>2202</v>
      </c>
      <c r="C876" t="s">
        <v>3234</v>
      </c>
      <c r="D876" t="s">
        <v>4451</v>
      </c>
      <c r="E876" t="s">
        <v>65</v>
      </c>
      <c r="F876" s="117">
        <f t="shared" si="13"/>
        <v>47</v>
      </c>
      <c r="G876" t="s">
        <v>1193</v>
      </c>
      <c r="H876" s="103">
        <v>3</v>
      </c>
    </row>
    <row r="877" spans="1:8">
      <c r="A877" s="17">
        <v>876</v>
      </c>
      <c r="B877" s="18" t="s">
        <v>2203</v>
      </c>
      <c r="C877" t="s">
        <v>3233</v>
      </c>
      <c r="D877" t="s">
        <v>4452</v>
      </c>
      <c r="E877" t="s">
        <v>1356</v>
      </c>
      <c r="F877" s="117">
        <f t="shared" si="13"/>
        <v>21</v>
      </c>
      <c r="G877" t="s">
        <v>1193</v>
      </c>
      <c r="H877" s="103">
        <v>3</v>
      </c>
    </row>
    <row r="878" spans="1:8">
      <c r="A878" s="17">
        <v>877</v>
      </c>
      <c r="B878" s="18" t="s">
        <v>2204</v>
      </c>
      <c r="C878" t="s">
        <v>3232</v>
      </c>
      <c r="D878" t="s">
        <v>4453</v>
      </c>
      <c r="E878" t="s">
        <v>402</v>
      </c>
      <c r="F878" s="117">
        <f t="shared" si="13"/>
        <v>23</v>
      </c>
      <c r="G878" t="s">
        <v>1193</v>
      </c>
      <c r="H878" s="103">
        <v>3</v>
      </c>
    </row>
    <row r="879" spans="1:8">
      <c r="A879" s="17">
        <v>878</v>
      </c>
      <c r="B879" s="18" t="s">
        <v>2205</v>
      </c>
      <c r="C879" t="s">
        <v>3231</v>
      </c>
      <c r="D879" t="s">
        <v>4454</v>
      </c>
      <c r="E879" t="s">
        <v>133</v>
      </c>
      <c r="F879" s="117">
        <f t="shared" si="13"/>
        <v>27</v>
      </c>
      <c r="G879" t="s">
        <v>1193</v>
      </c>
      <c r="H879" s="103">
        <v>3</v>
      </c>
    </row>
    <row r="880" spans="1:8">
      <c r="A880" s="17">
        <v>879</v>
      </c>
      <c r="B880" s="18" t="s">
        <v>2206</v>
      </c>
      <c r="C880" t="s">
        <v>3230</v>
      </c>
      <c r="D880" t="s">
        <v>4455</v>
      </c>
      <c r="E880" t="s">
        <v>1356</v>
      </c>
      <c r="F880" s="117">
        <f t="shared" si="13"/>
        <v>21</v>
      </c>
      <c r="G880" t="s">
        <v>1193</v>
      </c>
      <c r="H880" s="103">
        <v>3</v>
      </c>
    </row>
    <row r="881" spans="1:8">
      <c r="A881" s="17">
        <v>880</v>
      </c>
      <c r="B881" s="18" t="s">
        <v>2207</v>
      </c>
      <c r="C881" t="s">
        <v>3229</v>
      </c>
      <c r="D881" t="s">
        <v>4456</v>
      </c>
      <c r="E881" t="s">
        <v>376</v>
      </c>
      <c r="F881" s="117">
        <f t="shared" si="13"/>
        <v>39</v>
      </c>
      <c r="G881" t="s">
        <v>1193</v>
      </c>
      <c r="H881" s="103">
        <v>3</v>
      </c>
    </row>
    <row r="882" spans="1:8">
      <c r="A882" s="17">
        <v>881</v>
      </c>
      <c r="B882" s="18" t="s">
        <v>2208</v>
      </c>
      <c r="C882" t="s">
        <v>3228</v>
      </c>
      <c r="D882" t="s">
        <v>4457</v>
      </c>
      <c r="E882" t="s">
        <v>1356</v>
      </c>
      <c r="F882" s="117">
        <f t="shared" si="13"/>
        <v>21</v>
      </c>
      <c r="G882" t="s">
        <v>1193</v>
      </c>
      <c r="H882" s="103">
        <v>3</v>
      </c>
    </row>
    <row r="883" spans="1:8">
      <c r="A883" s="17">
        <v>882</v>
      </c>
      <c r="B883" s="18" t="s">
        <v>2209</v>
      </c>
      <c r="C883" t="s">
        <v>3227</v>
      </c>
      <c r="D883" t="s">
        <v>4458</v>
      </c>
      <c r="E883" t="s">
        <v>1183</v>
      </c>
      <c r="F883" s="117">
        <f t="shared" si="13"/>
        <v>18</v>
      </c>
      <c r="G883" t="s">
        <v>1193</v>
      </c>
      <c r="H883" s="103">
        <v>3</v>
      </c>
    </row>
    <row r="884" spans="1:8">
      <c r="A884" s="17">
        <v>883</v>
      </c>
      <c r="B884" s="18" t="s">
        <v>2210</v>
      </c>
      <c r="C884" t="s">
        <v>3226</v>
      </c>
      <c r="D884" t="s">
        <v>4459</v>
      </c>
      <c r="E884" t="s">
        <v>690</v>
      </c>
      <c r="F884" s="117">
        <f t="shared" si="13"/>
        <v>15</v>
      </c>
      <c r="G884" t="s">
        <v>1193</v>
      </c>
      <c r="H884" s="103">
        <v>3</v>
      </c>
    </row>
    <row r="885" spans="1:8">
      <c r="A885" s="17">
        <v>884</v>
      </c>
      <c r="B885" s="18" t="s">
        <v>2211</v>
      </c>
      <c r="C885" t="s">
        <v>3225</v>
      </c>
      <c r="D885" t="s">
        <v>4460</v>
      </c>
      <c r="E885" t="s">
        <v>1356</v>
      </c>
      <c r="F885" s="117">
        <f t="shared" si="13"/>
        <v>21</v>
      </c>
      <c r="G885" t="s">
        <v>1193</v>
      </c>
      <c r="H885" s="103">
        <v>3</v>
      </c>
    </row>
    <row r="886" spans="1:8">
      <c r="A886" s="17">
        <v>885</v>
      </c>
      <c r="B886" s="18" t="s">
        <v>2212</v>
      </c>
      <c r="C886" t="s">
        <v>3224</v>
      </c>
      <c r="D886" t="s">
        <v>4461</v>
      </c>
      <c r="E886" t="s">
        <v>65</v>
      </c>
      <c r="F886" s="117">
        <f t="shared" si="13"/>
        <v>47</v>
      </c>
      <c r="G886" t="s">
        <v>1193</v>
      </c>
      <c r="H886" s="103">
        <v>3</v>
      </c>
    </row>
    <row r="887" spans="1:8">
      <c r="A887" s="17">
        <v>886</v>
      </c>
      <c r="B887" s="18" t="s">
        <v>2213</v>
      </c>
      <c r="C887" t="s">
        <v>3223</v>
      </c>
      <c r="D887" t="s">
        <v>4462</v>
      </c>
      <c r="E887" t="s">
        <v>1356</v>
      </c>
      <c r="F887" s="117">
        <f t="shared" si="13"/>
        <v>21</v>
      </c>
      <c r="G887" t="s">
        <v>1193</v>
      </c>
      <c r="H887" s="103">
        <v>3</v>
      </c>
    </row>
    <row r="888" spans="1:8">
      <c r="A888" s="17">
        <v>887</v>
      </c>
      <c r="B888" s="18" t="s">
        <v>2214</v>
      </c>
      <c r="C888" t="s">
        <v>3222</v>
      </c>
      <c r="D888" t="s">
        <v>4463</v>
      </c>
      <c r="E888" t="s">
        <v>1356</v>
      </c>
      <c r="F888" s="117">
        <f t="shared" si="13"/>
        <v>21</v>
      </c>
      <c r="G888" t="s">
        <v>1193</v>
      </c>
      <c r="H888" s="103">
        <v>3</v>
      </c>
    </row>
    <row r="889" spans="1:8">
      <c r="A889" s="17">
        <v>888</v>
      </c>
      <c r="B889" s="18" t="s">
        <v>2215</v>
      </c>
      <c r="C889" t="s">
        <v>3221</v>
      </c>
      <c r="D889" t="s">
        <v>4464</v>
      </c>
      <c r="E889" t="s">
        <v>1356</v>
      </c>
      <c r="F889" s="117">
        <f t="shared" si="13"/>
        <v>21</v>
      </c>
      <c r="G889" t="s">
        <v>1193</v>
      </c>
      <c r="H889" s="103">
        <v>3</v>
      </c>
    </row>
    <row r="890" spans="1:8">
      <c r="A890" s="17">
        <v>889</v>
      </c>
      <c r="B890" s="18" t="s">
        <v>2216</v>
      </c>
      <c r="C890" t="s">
        <v>3220</v>
      </c>
      <c r="D890" t="s">
        <v>4465</v>
      </c>
      <c r="E890" t="s">
        <v>1356</v>
      </c>
      <c r="F890" s="117">
        <f t="shared" si="13"/>
        <v>21</v>
      </c>
      <c r="G890" t="s">
        <v>1193</v>
      </c>
      <c r="H890" s="103">
        <v>3</v>
      </c>
    </row>
    <row r="891" spans="1:8">
      <c r="A891" s="17">
        <v>890</v>
      </c>
      <c r="B891" s="18" t="s">
        <v>2217</v>
      </c>
      <c r="C891" t="s">
        <v>3219</v>
      </c>
      <c r="D891" t="s">
        <v>4466</v>
      </c>
      <c r="E891" t="s">
        <v>1356</v>
      </c>
      <c r="F891" s="117">
        <f t="shared" si="13"/>
        <v>21</v>
      </c>
      <c r="G891" t="s">
        <v>1193</v>
      </c>
      <c r="H891" s="103">
        <v>3</v>
      </c>
    </row>
    <row r="892" spans="1:8">
      <c r="A892" s="17">
        <v>891</v>
      </c>
      <c r="B892" s="18" t="s">
        <v>2218</v>
      </c>
      <c r="C892" t="s">
        <v>3218</v>
      </c>
      <c r="D892" t="s">
        <v>4467</v>
      </c>
      <c r="E892" t="s">
        <v>1356</v>
      </c>
      <c r="F892" s="117">
        <f t="shared" si="13"/>
        <v>21</v>
      </c>
      <c r="G892" t="s">
        <v>1193</v>
      </c>
      <c r="H892" s="103">
        <v>3</v>
      </c>
    </row>
    <row r="893" spans="1:8">
      <c r="A893" s="17">
        <v>892</v>
      </c>
      <c r="B893" s="18" t="s">
        <v>2219</v>
      </c>
      <c r="C893" t="s">
        <v>3217</v>
      </c>
      <c r="D893" t="s">
        <v>4468</v>
      </c>
      <c r="E893" t="s">
        <v>402</v>
      </c>
      <c r="F893" s="117">
        <f t="shared" si="13"/>
        <v>23</v>
      </c>
      <c r="G893" t="s">
        <v>1193</v>
      </c>
      <c r="H893" s="103">
        <v>3</v>
      </c>
    </row>
    <row r="894" spans="1:8">
      <c r="A894" s="17">
        <v>893</v>
      </c>
      <c r="B894" s="18" t="s">
        <v>2220</v>
      </c>
      <c r="C894" t="s">
        <v>3216</v>
      </c>
      <c r="D894" t="s">
        <v>4469</v>
      </c>
      <c r="E894" t="s">
        <v>65</v>
      </c>
      <c r="F894" s="117">
        <f t="shared" si="13"/>
        <v>47</v>
      </c>
      <c r="G894" t="s">
        <v>1193</v>
      </c>
      <c r="H894" s="103">
        <v>3</v>
      </c>
    </row>
    <row r="895" spans="1:8">
      <c r="A895" s="17">
        <v>894</v>
      </c>
      <c r="B895" s="18" t="s">
        <v>2221</v>
      </c>
      <c r="C895" t="s">
        <v>3215</v>
      </c>
      <c r="D895" t="s">
        <v>4470</v>
      </c>
      <c r="E895" t="s">
        <v>402</v>
      </c>
      <c r="F895" s="117">
        <f t="shared" si="13"/>
        <v>23</v>
      </c>
      <c r="G895" t="s">
        <v>1193</v>
      </c>
      <c r="H895" s="103">
        <v>3</v>
      </c>
    </row>
    <row r="896" spans="1:8">
      <c r="A896" s="17">
        <v>895</v>
      </c>
      <c r="B896" s="18" t="s">
        <v>2222</v>
      </c>
      <c r="C896" t="s">
        <v>3214</v>
      </c>
      <c r="D896" t="s">
        <v>4471</v>
      </c>
      <c r="E896" t="s">
        <v>163</v>
      </c>
      <c r="F896" s="117">
        <f t="shared" si="13"/>
        <v>25</v>
      </c>
      <c r="G896" t="s">
        <v>1193</v>
      </c>
      <c r="H896" s="103">
        <v>3</v>
      </c>
    </row>
    <row r="897" spans="1:8">
      <c r="A897" s="17">
        <v>896</v>
      </c>
      <c r="B897" s="18" t="s">
        <v>2223</v>
      </c>
      <c r="C897" t="s">
        <v>3213</v>
      </c>
      <c r="D897" t="s">
        <v>4472</v>
      </c>
      <c r="E897" t="s">
        <v>1356</v>
      </c>
      <c r="F897" s="117">
        <f t="shared" si="13"/>
        <v>21</v>
      </c>
      <c r="G897" t="s">
        <v>1193</v>
      </c>
      <c r="H897" s="103">
        <v>3</v>
      </c>
    </row>
    <row r="898" spans="1:8">
      <c r="A898" s="17">
        <v>897</v>
      </c>
      <c r="B898" s="18" t="s">
        <v>2224</v>
      </c>
      <c r="C898" t="s">
        <v>3212</v>
      </c>
      <c r="D898" t="s">
        <v>4473</v>
      </c>
      <c r="E898" t="s">
        <v>415</v>
      </c>
      <c r="F898" s="117">
        <f t="shared" si="13"/>
        <v>30</v>
      </c>
      <c r="G898" t="s">
        <v>1193</v>
      </c>
      <c r="H898" s="103">
        <v>3</v>
      </c>
    </row>
    <row r="899" spans="1:8">
      <c r="A899" s="17">
        <v>898</v>
      </c>
      <c r="B899" s="18" t="s">
        <v>2225</v>
      </c>
      <c r="C899" t="s">
        <v>3211</v>
      </c>
      <c r="D899" t="s">
        <v>4474</v>
      </c>
      <c r="E899" t="s">
        <v>690</v>
      </c>
      <c r="F899" s="117">
        <f t="shared" ref="F899:F962" si="14">VLOOKUP(E899,$N$1:$O$48,2,FALSE)</f>
        <v>15</v>
      </c>
      <c r="G899" t="s">
        <v>1193</v>
      </c>
      <c r="H899" s="103">
        <v>3</v>
      </c>
    </row>
    <row r="900" spans="1:8">
      <c r="A900" s="17">
        <v>899</v>
      </c>
      <c r="B900" s="18" t="s">
        <v>2226</v>
      </c>
      <c r="C900" t="s">
        <v>3210</v>
      </c>
      <c r="D900" t="s">
        <v>4475</v>
      </c>
      <c r="E900" t="s">
        <v>1356</v>
      </c>
      <c r="F900" s="117">
        <f t="shared" si="14"/>
        <v>21</v>
      </c>
      <c r="G900" t="s">
        <v>1193</v>
      </c>
      <c r="H900" s="103">
        <v>3</v>
      </c>
    </row>
    <row r="901" spans="1:8">
      <c r="A901" s="17">
        <v>900</v>
      </c>
      <c r="B901" s="18" t="s">
        <v>2227</v>
      </c>
      <c r="C901" t="s">
        <v>3209</v>
      </c>
      <c r="D901" t="s">
        <v>4476</v>
      </c>
      <c r="E901" t="s">
        <v>1172</v>
      </c>
      <c r="F901" s="117">
        <f t="shared" si="14"/>
        <v>24</v>
      </c>
      <c r="G901" t="s">
        <v>1193</v>
      </c>
      <c r="H901" s="103">
        <v>3</v>
      </c>
    </row>
    <row r="902" spans="1:8">
      <c r="A902" s="17">
        <v>901</v>
      </c>
      <c r="B902" s="18" t="s">
        <v>2228</v>
      </c>
      <c r="C902" t="s">
        <v>3208</v>
      </c>
      <c r="D902" t="s">
        <v>4477</v>
      </c>
      <c r="E902" t="s">
        <v>141</v>
      </c>
      <c r="F902" s="117">
        <f t="shared" si="14"/>
        <v>38</v>
      </c>
      <c r="G902" t="s">
        <v>1193</v>
      </c>
      <c r="H902" s="103">
        <v>3</v>
      </c>
    </row>
    <row r="903" spans="1:8">
      <c r="A903" s="17">
        <v>902</v>
      </c>
      <c r="B903" s="18" t="s">
        <v>2229</v>
      </c>
      <c r="C903" t="s">
        <v>3207</v>
      </c>
      <c r="D903" t="s">
        <v>1553</v>
      </c>
      <c r="E903" t="s">
        <v>1356</v>
      </c>
      <c r="F903" s="117">
        <f t="shared" si="14"/>
        <v>21</v>
      </c>
      <c r="G903" t="s">
        <v>1193</v>
      </c>
      <c r="H903" s="103">
        <v>3</v>
      </c>
    </row>
    <row r="904" spans="1:8">
      <c r="A904" s="17">
        <v>903</v>
      </c>
      <c r="B904" s="18" t="s">
        <v>2230</v>
      </c>
      <c r="C904" t="s">
        <v>3206</v>
      </c>
      <c r="D904" t="s">
        <v>4478</v>
      </c>
      <c r="E904" t="s">
        <v>1172</v>
      </c>
      <c r="F904" s="117">
        <f t="shared" si="14"/>
        <v>24</v>
      </c>
      <c r="G904" t="s">
        <v>1193</v>
      </c>
      <c r="H904" s="103">
        <v>3</v>
      </c>
    </row>
    <row r="905" spans="1:8">
      <c r="A905" s="17">
        <v>904</v>
      </c>
      <c r="B905" s="18" t="s">
        <v>2231</v>
      </c>
      <c r="C905" t="s">
        <v>3205</v>
      </c>
      <c r="D905" t="s">
        <v>4479</v>
      </c>
      <c r="E905" t="s">
        <v>133</v>
      </c>
      <c r="F905" s="117">
        <f t="shared" si="14"/>
        <v>27</v>
      </c>
      <c r="G905" t="s">
        <v>1193</v>
      </c>
      <c r="H905" s="103">
        <v>3</v>
      </c>
    </row>
    <row r="906" spans="1:8">
      <c r="A906" s="17">
        <v>905</v>
      </c>
      <c r="B906" s="18" t="s">
        <v>2232</v>
      </c>
      <c r="C906" t="s">
        <v>3204</v>
      </c>
      <c r="D906" t="s">
        <v>4480</v>
      </c>
      <c r="E906" t="s">
        <v>1357</v>
      </c>
      <c r="F906" s="117">
        <f t="shared" si="14"/>
        <v>16</v>
      </c>
      <c r="G906" t="s">
        <v>1193</v>
      </c>
      <c r="H906" s="103">
        <v>3</v>
      </c>
    </row>
    <row r="907" spans="1:8">
      <c r="A907" s="17">
        <v>906</v>
      </c>
      <c r="B907" s="18" t="s">
        <v>2233</v>
      </c>
      <c r="C907" t="s">
        <v>3203</v>
      </c>
      <c r="D907" t="s">
        <v>4481</v>
      </c>
      <c r="E907" t="s">
        <v>1356</v>
      </c>
      <c r="F907" s="117">
        <f t="shared" si="14"/>
        <v>21</v>
      </c>
      <c r="G907" t="s">
        <v>1193</v>
      </c>
      <c r="H907" s="103">
        <v>3</v>
      </c>
    </row>
    <row r="908" spans="1:8">
      <c r="A908" s="17">
        <v>907</v>
      </c>
      <c r="B908" s="18" t="s">
        <v>2234</v>
      </c>
      <c r="C908" t="s">
        <v>3202</v>
      </c>
      <c r="D908" t="s">
        <v>4482</v>
      </c>
      <c r="E908" t="s">
        <v>1356</v>
      </c>
      <c r="F908" s="117">
        <f t="shared" si="14"/>
        <v>21</v>
      </c>
      <c r="G908" t="s">
        <v>1193</v>
      </c>
      <c r="H908" s="103">
        <v>3</v>
      </c>
    </row>
    <row r="909" spans="1:8">
      <c r="A909" s="17">
        <v>908</v>
      </c>
      <c r="B909" s="18" t="s">
        <v>2235</v>
      </c>
      <c r="C909" t="s">
        <v>3201</v>
      </c>
      <c r="D909" t="s">
        <v>4483</v>
      </c>
      <c r="E909" t="s">
        <v>415</v>
      </c>
      <c r="F909" s="117">
        <f t="shared" si="14"/>
        <v>30</v>
      </c>
      <c r="G909" t="s">
        <v>1193</v>
      </c>
      <c r="H909" s="103">
        <v>3</v>
      </c>
    </row>
    <row r="910" spans="1:8">
      <c r="A910" s="17">
        <v>909</v>
      </c>
      <c r="B910" s="18" t="s">
        <v>2236</v>
      </c>
      <c r="C910" t="s">
        <v>3200</v>
      </c>
      <c r="D910" t="s">
        <v>4484</v>
      </c>
      <c r="E910" t="s">
        <v>1356</v>
      </c>
      <c r="F910" s="117">
        <f t="shared" si="14"/>
        <v>21</v>
      </c>
      <c r="G910" t="s">
        <v>1193</v>
      </c>
      <c r="H910" s="103">
        <v>3</v>
      </c>
    </row>
    <row r="911" spans="1:8">
      <c r="A911" s="17">
        <v>910</v>
      </c>
      <c r="B911" s="18" t="s">
        <v>2237</v>
      </c>
      <c r="C911" t="s">
        <v>3199</v>
      </c>
      <c r="D911" t="s">
        <v>4485</v>
      </c>
      <c r="E911" t="s">
        <v>1172</v>
      </c>
      <c r="F911" s="117">
        <f t="shared" si="14"/>
        <v>24</v>
      </c>
      <c r="G911" t="s">
        <v>1193</v>
      </c>
      <c r="H911" s="103">
        <v>3</v>
      </c>
    </row>
    <row r="912" spans="1:8">
      <c r="A912" s="17">
        <v>911</v>
      </c>
      <c r="B912" s="18" t="s">
        <v>2238</v>
      </c>
      <c r="C912" t="s">
        <v>3198</v>
      </c>
      <c r="D912" t="s">
        <v>4486</v>
      </c>
      <c r="E912" t="s">
        <v>1356</v>
      </c>
      <c r="F912" s="117">
        <f t="shared" si="14"/>
        <v>21</v>
      </c>
      <c r="G912" t="s">
        <v>1193</v>
      </c>
      <c r="H912" s="103">
        <v>3</v>
      </c>
    </row>
    <row r="913" spans="1:8">
      <c r="A913" s="17">
        <v>912</v>
      </c>
      <c r="B913" s="18" t="s">
        <v>2239</v>
      </c>
      <c r="C913" t="s">
        <v>3197</v>
      </c>
      <c r="D913" t="s">
        <v>4487</v>
      </c>
      <c r="E913" t="s">
        <v>133</v>
      </c>
      <c r="F913" s="117">
        <f t="shared" si="14"/>
        <v>27</v>
      </c>
      <c r="G913" t="s">
        <v>1193</v>
      </c>
      <c r="H913" s="103">
        <v>3</v>
      </c>
    </row>
    <row r="914" spans="1:8">
      <c r="A914" s="17">
        <v>913</v>
      </c>
      <c r="B914" s="18" t="s">
        <v>2240</v>
      </c>
      <c r="C914" t="s">
        <v>3196</v>
      </c>
      <c r="D914" t="s">
        <v>4488</v>
      </c>
      <c r="E914" t="s">
        <v>1357</v>
      </c>
      <c r="F914" s="117">
        <f t="shared" si="14"/>
        <v>16</v>
      </c>
      <c r="G914" t="s">
        <v>1193</v>
      </c>
      <c r="H914" s="103">
        <v>2</v>
      </c>
    </row>
    <row r="915" spans="1:8">
      <c r="A915" s="17">
        <v>914</v>
      </c>
      <c r="B915" s="18" t="s">
        <v>2241</v>
      </c>
      <c r="C915" t="s">
        <v>3195</v>
      </c>
      <c r="D915" t="s">
        <v>4489</v>
      </c>
      <c r="E915" t="s">
        <v>402</v>
      </c>
      <c r="F915" s="117">
        <f t="shared" si="14"/>
        <v>23</v>
      </c>
      <c r="G915" t="s">
        <v>1193</v>
      </c>
      <c r="H915" s="103">
        <v>2</v>
      </c>
    </row>
    <row r="916" spans="1:8">
      <c r="A916" s="17">
        <v>915</v>
      </c>
      <c r="B916" s="18" t="s">
        <v>2242</v>
      </c>
      <c r="C916" t="s">
        <v>3194</v>
      </c>
      <c r="D916" t="s">
        <v>4490</v>
      </c>
      <c r="E916" t="s">
        <v>1357</v>
      </c>
      <c r="F916" s="117">
        <f t="shared" si="14"/>
        <v>16</v>
      </c>
      <c r="G916" t="s">
        <v>1193</v>
      </c>
      <c r="H916" s="103">
        <v>2</v>
      </c>
    </row>
    <row r="917" spans="1:8">
      <c r="A917" s="17">
        <v>916</v>
      </c>
      <c r="B917" s="18" t="s">
        <v>2243</v>
      </c>
      <c r="C917" t="s">
        <v>3193</v>
      </c>
      <c r="D917" t="s">
        <v>4491</v>
      </c>
      <c r="E917" t="s">
        <v>135</v>
      </c>
      <c r="F917" s="117">
        <f t="shared" si="14"/>
        <v>32</v>
      </c>
      <c r="G917" t="s">
        <v>1193</v>
      </c>
      <c r="H917" s="103">
        <v>2</v>
      </c>
    </row>
    <row r="918" spans="1:8">
      <c r="A918" s="17">
        <v>917</v>
      </c>
      <c r="B918" s="18" t="s">
        <v>2244</v>
      </c>
      <c r="C918" t="s">
        <v>3192</v>
      </c>
      <c r="D918" t="s">
        <v>4492</v>
      </c>
      <c r="E918" t="s">
        <v>1172</v>
      </c>
      <c r="F918" s="117">
        <f t="shared" si="14"/>
        <v>24</v>
      </c>
      <c r="G918" t="s">
        <v>1193</v>
      </c>
      <c r="H918" s="103">
        <v>2</v>
      </c>
    </row>
    <row r="919" spans="1:8">
      <c r="A919" s="17">
        <v>918</v>
      </c>
      <c r="B919" s="18" t="s">
        <v>2245</v>
      </c>
      <c r="C919" t="s">
        <v>3191</v>
      </c>
      <c r="D919" t="s">
        <v>4493</v>
      </c>
      <c r="E919" t="s">
        <v>4818</v>
      </c>
      <c r="F919" s="117">
        <f t="shared" si="14"/>
        <v>5</v>
      </c>
      <c r="G919" t="s">
        <v>1193</v>
      </c>
      <c r="H919" s="103">
        <v>2</v>
      </c>
    </row>
    <row r="920" spans="1:8">
      <c r="A920" s="17">
        <v>919</v>
      </c>
      <c r="B920" s="18" t="s">
        <v>2246</v>
      </c>
      <c r="C920" t="s">
        <v>3190</v>
      </c>
      <c r="D920" t="s">
        <v>4494</v>
      </c>
      <c r="E920" t="s">
        <v>1356</v>
      </c>
      <c r="F920" s="117">
        <f t="shared" si="14"/>
        <v>21</v>
      </c>
      <c r="G920" t="s">
        <v>1193</v>
      </c>
      <c r="H920" s="103">
        <v>2</v>
      </c>
    </row>
    <row r="921" spans="1:8">
      <c r="A921" s="17">
        <v>920</v>
      </c>
      <c r="B921" s="18" t="s">
        <v>2247</v>
      </c>
      <c r="C921" t="s">
        <v>3189</v>
      </c>
      <c r="D921" t="s">
        <v>4495</v>
      </c>
      <c r="E921" t="s">
        <v>1356</v>
      </c>
      <c r="F921" s="117">
        <f t="shared" si="14"/>
        <v>21</v>
      </c>
      <c r="G921" t="s">
        <v>1193</v>
      </c>
      <c r="H921" s="103">
        <v>2</v>
      </c>
    </row>
    <row r="922" spans="1:8">
      <c r="A922" s="17">
        <v>921</v>
      </c>
      <c r="B922" s="18" t="s">
        <v>2248</v>
      </c>
      <c r="C922" t="s">
        <v>3188</v>
      </c>
      <c r="D922" t="s">
        <v>4496</v>
      </c>
      <c r="E922" t="s">
        <v>1356</v>
      </c>
      <c r="F922" s="117">
        <f t="shared" si="14"/>
        <v>21</v>
      </c>
      <c r="G922" t="s">
        <v>1193</v>
      </c>
      <c r="H922" s="103">
        <v>2</v>
      </c>
    </row>
    <row r="923" spans="1:8">
      <c r="A923" s="17">
        <v>922</v>
      </c>
      <c r="B923" s="18" t="s">
        <v>2249</v>
      </c>
      <c r="C923" t="s">
        <v>3187</v>
      </c>
      <c r="D923" t="s">
        <v>4497</v>
      </c>
      <c r="E923" t="s">
        <v>402</v>
      </c>
      <c r="F923" s="117">
        <f t="shared" si="14"/>
        <v>23</v>
      </c>
      <c r="G923" t="s">
        <v>1193</v>
      </c>
      <c r="H923" s="103">
        <v>2</v>
      </c>
    </row>
    <row r="924" spans="1:8">
      <c r="A924" s="17">
        <v>923</v>
      </c>
      <c r="B924" s="18" t="s">
        <v>2250</v>
      </c>
      <c r="C924" t="s">
        <v>3186</v>
      </c>
      <c r="D924" t="s">
        <v>4498</v>
      </c>
      <c r="E924" t="s">
        <v>1356</v>
      </c>
      <c r="F924" s="117">
        <f t="shared" si="14"/>
        <v>21</v>
      </c>
      <c r="G924" t="s">
        <v>1193</v>
      </c>
      <c r="H924" s="103">
        <v>2</v>
      </c>
    </row>
    <row r="925" spans="1:8">
      <c r="A925" s="17">
        <v>924</v>
      </c>
      <c r="B925" s="18" t="s">
        <v>2251</v>
      </c>
      <c r="C925" t="s">
        <v>3185</v>
      </c>
      <c r="D925" t="s">
        <v>4499</v>
      </c>
      <c r="E925" t="s">
        <v>135</v>
      </c>
      <c r="F925" s="117">
        <f t="shared" si="14"/>
        <v>32</v>
      </c>
      <c r="G925" t="s">
        <v>1193</v>
      </c>
      <c r="H925" s="103">
        <v>2</v>
      </c>
    </row>
    <row r="926" spans="1:8">
      <c r="A926" s="17">
        <v>925</v>
      </c>
      <c r="B926" s="18" t="s">
        <v>2252</v>
      </c>
      <c r="C926" t="s">
        <v>3184</v>
      </c>
      <c r="D926" t="s">
        <v>4500</v>
      </c>
      <c r="E926" t="s">
        <v>1356</v>
      </c>
      <c r="F926" s="117">
        <f t="shared" si="14"/>
        <v>21</v>
      </c>
      <c r="G926" t="s">
        <v>1193</v>
      </c>
      <c r="H926" s="103">
        <v>2</v>
      </c>
    </row>
    <row r="927" spans="1:8">
      <c r="A927" s="17">
        <v>926</v>
      </c>
      <c r="B927" s="18" t="s">
        <v>2253</v>
      </c>
      <c r="C927" t="s">
        <v>3183</v>
      </c>
      <c r="D927" t="s">
        <v>4501</v>
      </c>
      <c r="E927" t="s">
        <v>1356</v>
      </c>
      <c r="F927" s="117">
        <f t="shared" si="14"/>
        <v>21</v>
      </c>
      <c r="G927" t="s">
        <v>1193</v>
      </c>
      <c r="H927" s="103">
        <v>2</v>
      </c>
    </row>
    <row r="928" spans="1:8">
      <c r="A928" s="17">
        <v>927</v>
      </c>
      <c r="B928" s="18" t="s">
        <v>2254</v>
      </c>
      <c r="C928" t="s">
        <v>3182</v>
      </c>
      <c r="D928" t="s">
        <v>4502</v>
      </c>
      <c r="E928" t="s">
        <v>143</v>
      </c>
      <c r="F928" s="117">
        <f t="shared" si="14"/>
        <v>45</v>
      </c>
      <c r="G928" t="s">
        <v>1193</v>
      </c>
      <c r="H928" s="103">
        <v>2</v>
      </c>
    </row>
    <row r="929" spans="1:8">
      <c r="A929" s="17">
        <v>928</v>
      </c>
      <c r="B929" s="18" t="s">
        <v>2255</v>
      </c>
      <c r="C929" t="s">
        <v>3181</v>
      </c>
      <c r="D929" t="s">
        <v>4503</v>
      </c>
      <c r="E929" t="s">
        <v>1356</v>
      </c>
      <c r="F929" s="117">
        <f t="shared" si="14"/>
        <v>21</v>
      </c>
      <c r="G929" t="s">
        <v>1193</v>
      </c>
      <c r="H929" s="103">
        <v>2</v>
      </c>
    </row>
    <row r="930" spans="1:8">
      <c r="A930" s="17">
        <v>929</v>
      </c>
      <c r="B930" s="18" t="s">
        <v>2256</v>
      </c>
      <c r="C930" t="s">
        <v>3180</v>
      </c>
      <c r="D930" t="s">
        <v>4504</v>
      </c>
      <c r="E930" t="s">
        <v>1356</v>
      </c>
      <c r="F930" s="117">
        <f t="shared" si="14"/>
        <v>21</v>
      </c>
      <c r="G930" t="s">
        <v>1193</v>
      </c>
      <c r="H930" s="103">
        <v>2</v>
      </c>
    </row>
    <row r="931" spans="1:8">
      <c r="A931" s="17">
        <v>930</v>
      </c>
      <c r="B931" s="18" t="s">
        <v>2257</v>
      </c>
      <c r="C931" t="s">
        <v>3179</v>
      </c>
      <c r="D931" t="s">
        <v>4505</v>
      </c>
      <c r="E931" t="s">
        <v>1356</v>
      </c>
      <c r="F931" s="117">
        <f t="shared" si="14"/>
        <v>21</v>
      </c>
      <c r="G931" t="s">
        <v>1193</v>
      </c>
      <c r="H931" s="103">
        <v>2</v>
      </c>
    </row>
    <row r="932" spans="1:8">
      <c r="A932" s="17">
        <v>931</v>
      </c>
      <c r="B932" s="18" t="s">
        <v>2258</v>
      </c>
      <c r="C932" t="s">
        <v>3178</v>
      </c>
      <c r="D932" t="s">
        <v>4506</v>
      </c>
      <c r="E932" t="s">
        <v>402</v>
      </c>
      <c r="F932" s="117">
        <f t="shared" si="14"/>
        <v>23</v>
      </c>
      <c r="G932" t="s">
        <v>1193</v>
      </c>
      <c r="H932" s="103">
        <v>2</v>
      </c>
    </row>
    <row r="933" spans="1:8">
      <c r="A933" s="17">
        <v>932</v>
      </c>
      <c r="B933" s="18" t="s">
        <v>2259</v>
      </c>
      <c r="C933" t="s">
        <v>3177</v>
      </c>
      <c r="D933" t="s">
        <v>4507</v>
      </c>
      <c r="E933" t="s">
        <v>1183</v>
      </c>
      <c r="F933" s="117">
        <f t="shared" si="14"/>
        <v>18</v>
      </c>
      <c r="G933" t="s">
        <v>1193</v>
      </c>
      <c r="H933" s="103">
        <v>2</v>
      </c>
    </row>
    <row r="934" spans="1:8">
      <c r="A934" s="17">
        <v>933</v>
      </c>
      <c r="B934" s="18" t="s">
        <v>2260</v>
      </c>
      <c r="C934" t="s">
        <v>3176</v>
      </c>
      <c r="D934" t="s">
        <v>4508</v>
      </c>
      <c r="E934" t="s">
        <v>1356</v>
      </c>
      <c r="F934" s="117">
        <f t="shared" si="14"/>
        <v>21</v>
      </c>
      <c r="G934" t="s">
        <v>1193</v>
      </c>
      <c r="H934" s="103">
        <v>2</v>
      </c>
    </row>
    <row r="935" spans="1:8">
      <c r="A935" s="17">
        <v>934</v>
      </c>
      <c r="B935" s="18" t="s">
        <v>2261</v>
      </c>
      <c r="C935" t="s">
        <v>3175</v>
      </c>
      <c r="D935" t="s">
        <v>4509</v>
      </c>
      <c r="E935" t="s">
        <v>799</v>
      </c>
      <c r="F935" s="117">
        <f t="shared" si="14"/>
        <v>22</v>
      </c>
      <c r="G935" t="s">
        <v>1193</v>
      </c>
      <c r="H935" s="103">
        <v>2</v>
      </c>
    </row>
    <row r="936" spans="1:8">
      <c r="A936" s="17">
        <v>935</v>
      </c>
      <c r="B936" s="18" t="s">
        <v>2262</v>
      </c>
      <c r="C936" t="s">
        <v>3174</v>
      </c>
      <c r="D936" t="s">
        <v>4510</v>
      </c>
      <c r="E936" t="s">
        <v>1356</v>
      </c>
      <c r="F936" s="117">
        <f t="shared" si="14"/>
        <v>21</v>
      </c>
      <c r="G936" t="s">
        <v>1193</v>
      </c>
      <c r="H936" s="103">
        <v>2</v>
      </c>
    </row>
    <row r="937" spans="1:8">
      <c r="A937" s="17">
        <v>936</v>
      </c>
      <c r="B937" s="18" t="s">
        <v>2263</v>
      </c>
      <c r="C937" t="s">
        <v>3173</v>
      </c>
      <c r="D937" t="s">
        <v>4511</v>
      </c>
      <c r="E937" t="s">
        <v>1356</v>
      </c>
      <c r="F937" s="117">
        <f t="shared" si="14"/>
        <v>21</v>
      </c>
      <c r="G937" t="s">
        <v>1193</v>
      </c>
      <c r="H937" s="103">
        <v>2</v>
      </c>
    </row>
    <row r="938" spans="1:8">
      <c r="A938" s="17">
        <v>937</v>
      </c>
      <c r="B938" s="18" t="s">
        <v>2264</v>
      </c>
      <c r="C938" t="s">
        <v>3172</v>
      </c>
      <c r="D938" t="s">
        <v>4512</v>
      </c>
      <c r="E938" t="s">
        <v>402</v>
      </c>
      <c r="F938" s="117">
        <f t="shared" si="14"/>
        <v>23</v>
      </c>
      <c r="G938" t="s">
        <v>1193</v>
      </c>
      <c r="H938" s="103">
        <v>2</v>
      </c>
    </row>
    <row r="939" spans="1:8">
      <c r="A939" s="17">
        <v>938</v>
      </c>
      <c r="B939" s="18" t="s">
        <v>2265</v>
      </c>
      <c r="C939" t="s">
        <v>3171</v>
      </c>
      <c r="D939" t="s">
        <v>4513</v>
      </c>
      <c r="E939" t="s">
        <v>799</v>
      </c>
      <c r="F939" s="117">
        <f t="shared" si="14"/>
        <v>22</v>
      </c>
      <c r="G939" t="s">
        <v>1193</v>
      </c>
      <c r="H939" s="103">
        <v>2</v>
      </c>
    </row>
    <row r="940" spans="1:8">
      <c r="A940" s="17">
        <v>939</v>
      </c>
      <c r="B940" s="18" t="s">
        <v>2266</v>
      </c>
      <c r="C940" t="s">
        <v>3170</v>
      </c>
      <c r="D940" t="s">
        <v>4514</v>
      </c>
      <c r="E940" t="s">
        <v>65</v>
      </c>
      <c r="F940" s="117">
        <f t="shared" si="14"/>
        <v>47</v>
      </c>
      <c r="G940" t="s">
        <v>1193</v>
      </c>
      <c r="H940" s="103">
        <v>2</v>
      </c>
    </row>
    <row r="941" spans="1:8">
      <c r="A941" s="17">
        <v>940</v>
      </c>
      <c r="B941" s="18" t="s">
        <v>2267</v>
      </c>
      <c r="C941" t="s">
        <v>3169</v>
      </c>
      <c r="D941" t="s">
        <v>4515</v>
      </c>
      <c r="E941" t="s">
        <v>1356</v>
      </c>
      <c r="F941" s="117">
        <f t="shared" si="14"/>
        <v>21</v>
      </c>
      <c r="G941" t="s">
        <v>1193</v>
      </c>
      <c r="H941" s="103">
        <v>2</v>
      </c>
    </row>
    <row r="942" spans="1:8">
      <c r="A942" s="17">
        <v>941</v>
      </c>
      <c r="B942" s="18" t="s">
        <v>2268</v>
      </c>
      <c r="C942" t="s">
        <v>3168</v>
      </c>
      <c r="D942" t="s">
        <v>4516</v>
      </c>
      <c r="E942" t="s">
        <v>1172</v>
      </c>
      <c r="F942" s="117">
        <f t="shared" si="14"/>
        <v>24</v>
      </c>
      <c r="G942" t="s">
        <v>1193</v>
      </c>
      <c r="H942" s="103">
        <v>2</v>
      </c>
    </row>
    <row r="943" spans="1:8">
      <c r="A943" s="17">
        <v>942</v>
      </c>
      <c r="B943" s="18" t="s">
        <v>2269</v>
      </c>
      <c r="C943" t="s">
        <v>3167</v>
      </c>
      <c r="D943" t="s">
        <v>4517</v>
      </c>
      <c r="E943" t="s">
        <v>1356</v>
      </c>
      <c r="F943" s="117">
        <f t="shared" si="14"/>
        <v>21</v>
      </c>
      <c r="G943" t="s">
        <v>1193</v>
      </c>
      <c r="H943" s="103">
        <v>2</v>
      </c>
    </row>
    <row r="944" spans="1:8">
      <c r="A944" s="17">
        <v>943</v>
      </c>
      <c r="B944" s="18" t="s">
        <v>2270</v>
      </c>
      <c r="C944" t="s">
        <v>3166</v>
      </c>
      <c r="D944" t="s">
        <v>4518</v>
      </c>
      <c r="E944" t="s">
        <v>1172</v>
      </c>
      <c r="F944" s="117">
        <f t="shared" si="14"/>
        <v>24</v>
      </c>
      <c r="G944" t="s">
        <v>1193</v>
      </c>
      <c r="H944" s="103">
        <v>2</v>
      </c>
    </row>
    <row r="945" spans="1:8">
      <c r="A945" s="17">
        <v>944</v>
      </c>
      <c r="B945" s="18" t="s">
        <v>2271</v>
      </c>
      <c r="C945" t="s">
        <v>3165</v>
      </c>
      <c r="D945" t="s">
        <v>4519</v>
      </c>
      <c r="E945" t="s">
        <v>1183</v>
      </c>
      <c r="F945" s="117">
        <f t="shared" si="14"/>
        <v>18</v>
      </c>
      <c r="G945" t="s">
        <v>1193</v>
      </c>
      <c r="H945" s="103">
        <v>1</v>
      </c>
    </row>
    <row r="946" spans="1:8">
      <c r="A946" s="17">
        <v>945</v>
      </c>
      <c r="B946" s="18" t="s">
        <v>2272</v>
      </c>
      <c r="C946" t="s">
        <v>3164</v>
      </c>
      <c r="D946" t="s">
        <v>4520</v>
      </c>
      <c r="E946" t="s">
        <v>1356</v>
      </c>
      <c r="F946" s="117">
        <f t="shared" si="14"/>
        <v>21</v>
      </c>
      <c r="G946" t="s">
        <v>1193</v>
      </c>
      <c r="H946" s="103">
        <v>1</v>
      </c>
    </row>
    <row r="947" spans="1:8">
      <c r="A947" s="17">
        <v>946</v>
      </c>
      <c r="B947" s="18" t="s">
        <v>2273</v>
      </c>
      <c r="C947" t="s">
        <v>3163</v>
      </c>
      <c r="D947" t="s">
        <v>4521</v>
      </c>
      <c r="E947" t="s">
        <v>65</v>
      </c>
      <c r="F947" s="117">
        <f t="shared" si="14"/>
        <v>47</v>
      </c>
      <c r="G947" t="s">
        <v>1193</v>
      </c>
      <c r="H947" s="103">
        <v>1</v>
      </c>
    </row>
    <row r="948" spans="1:8">
      <c r="A948" s="17">
        <v>947</v>
      </c>
      <c r="B948" s="18" t="s">
        <v>2274</v>
      </c>
      <c r="C948" t="s">
        <v>3162</v>
      </c>
      <c r="D948" t="s">
        <v>4522</v>
      </c>
      <c r="E948" t="s">
        <v>1356</v>
      </c>
      <c r="F948" s="117">
        <f t="shared" si="14"/>
        <v>21</v>
      </c>
      <c r="G948" t="s">
        <v>1193</v>
      </c>
      <c r="H948" s="103">
        <v>1</v>
      </c>
    </row>
    <row r="949" spans="1:8">
      <c r="A949" s="17">
        <v>948</v>
      </c>
      <c r="B949" s="18" t="s">
        <v>2275</v>
      </c>
      <c r="C949" t="s">
        <v>3161</v>
      </c>
      <c r="D949" t="s">
        <v>4523</v>
      </c>
      <c r="E949" t="s">
        <v>1357</v>
      </c>
      <c r="F949" s="117">
        <f t="shared" si="14"/>
        <v>16</v>
      </c>
      <c r="G949" t="s">
        <v>1193</v>
      </c>
      <c r="H949" s="103">
        <v>1</v>
      </c>
    </row>
    <row r="950" spans="1:8">
      <c r="A950" s="17">
        <v>949</v>
      </c>
      <c r="B950" s="18" t="s">
        <v>2276</v>
      </c>
      <c r="C950" t="s">
        <v>3160</v>
      </c>
      <c r="D950" t="s">
        <v>4524</v>
      </c>
      <c r="E950" t="s">
        <v>1172</v>
      </c>
      <c r="F950" s="117">
        <f t="shared" si="14"/>
        <v>24</v>
      </c>
      <c r="G950" t="s">
        <v>1193</v>
      </c>
      <c r="H950" s="103">
        <v>1</v>
      </c>
    </row>
    <row r="951" spans="1:8">
      <c r="A951" s="17">
        <v>950</v>
      </c>
      <c r="B951" s="18" t="s">
        <v>2277</v>
      </c>
      <c r="C951" t="s">
        <v>3159</v>
      </c>
      <c r="D951" t="s">
        <v>4525</v>
      </c>
      <c r="E951" t="s">
        <v>163</v>
      </c>
      <c r="F951" s="117">
        <f t="shared" si="14"/>
        <v>25</v>
      </c>
      <c r="G951" t="s">
        <v>1193</v>
      </c>
      <c r="H951" s="103">
        <v>1</v>
      </c>
    </row>
    <row r="952" spans="1:8">
      <c r="A952" s="17">
        <v>951</v>
      </c>
      <c r="B952" s="18" t="s">
        <v>2278</v>
      </c>
      <c r="C952" t="s">
        <v>3158</v>
      </c>
      <c r="D952" t="s">
        <v>4526</v>
      </c>
      <c r="E952" t="s">
        <v>415</v>
      </c>
      <c r="F952" s="117">
        <f t="shared" si="14"/>
        <v>30</v>
      </c>
      <c r="G952" t="s">
        <v>1193</v>
      </c>
      <c r="H952" s="103">
        <v>1</v>
      </c>
    </row>
    <row r="953" spans="1:8">
      <c r="A953" s="17">
        <v>952</v>
      </c>
      <c r="B953" s="18" t="s">
        <v>2279</v>
      </c>
      <c r="C953" t="s">
        <v>3157</v>
      </c>
      <c r="D953" t="s">
        <v>4527</v>
      </c>
      <c r="E953" t="s">
        <v>402</v>
      </c>
      <c r="F953" s="117">
        <f t="shared" si="14"/>
        <v>23</v>
      </c>
      <c r="G953" t="s">
        <v>1193</v>
      </c>
      <c r="H953" s="103">
        <v>1</v>
      </c>
    </row>
    <row r="954" spans="1:8">
      <c r="A954" s="17">
        <v>953</v>
      </c>
      <c r="B954" s="18" t="s">
        <v>2280</v>
      </c>
      <c r="C954" t="s">
        <v>3156</v>
      </c>
      <c r="D954" t="s">
        <v>4528</v>
      </c>
      <c r="E954" t="s">
        <v>1172</v>
      </c>
      <c r="F954" s="117">
        <f t="shared" si="14"/>
        <v>24</v>
      </c>
      <c r="G954" t="s">
        <v>1193</v>
      </c>
      <c r="H954" s="103">
        <v>1</v>
      </c>
    </row>
    <row r="955" spans="1:8">
      <c r="A955" s="17">
        <v>954</v>
      </c>
      <c r="B955" s="18" t="s">
        <v>2281</v>
      </c>
      <c r="C955" t="s">
        <v>3155</v>
      </c>
      <c r="D955" t="s">
        <v>4529</v>
      </c>
      <c r="E955" t="s">
        <v>1356</v>
      </c>
      <c r="F955" s="117">
        <f t="shared" si="14"/>
        <v>21</v>
      </c>
      <c r="G955" t="s">
        <v>1193</v>
      </c>
      <c r="H955" s="103">
        <v>1</v>
      </c>
    </row>
    <row r="956" spans="1:8">
      <c r="A956" s="17">
        <v>955</v>
      </c>
      <c r="B956" s="18" t="s">
        <v>2282</v>
      </c>
      <c r="C956" t="s">
        <v>3154</v>
      </c>
      <c r="D956" t="s">
        <v>4530</v>
      </c>
      <c r="E956" t="s">
        <v>415</v>
      </c>
      <c r="F956" s="117">
        <f t="shared" si="14"/>
        <v>30</v>
      </c>
      <c r="G956" t="s">
        <v>1193</v>
      </c>
      <c r="H956" s="103">
        <v>1</v>
      </c>
    </row>
    <row r="957" spans="1:8">
      <c r="A957" s="17">
        <v>956</v>
      </c>
      <c r="B957" s="18" t="s">
        <v>2283</v>
      </c>
      <c r="C957" t="s">
        <v>3153</v>
      </c>
      <c r="D957" t="s">
        <v>4531</v>
      </c>
      <c r="E957" t="s">
        <v>163</v>
      </c>
      <c r="F957" s="117">
        <f t="shared" si="14"/>
        <v>25</v>
      </c>
      <c r="G957" t="s">
        <v>1193</v>
      </c>
      <c r="H957" s="103">
        <v>1</v>
      </c>
    </row>
    <row r="958" spans="1:8">
      <c r="A958" s="17">
        <v>957</v>
      </c>
      <c r="B958" s="18" t="s">
        <v>2284</v>
      </c>
      <c r="C958" t="s">
        <v>3152</v>
      </c>
      <c r="D958" t="s">
        <v>4532</v>
      </c>
      <c r="E958" t="s">
        <v>1356</v>
      </c>
      <c r="F958" s="117">
        <f t="shared" si="14"/>
        <v>21</v>
      </c>
      <c r="G958" t="s">
        <v>1193</v>
      </c>
      <c r="H958" s="103">
        <v>1</v>
      </c>
    </row>
    <row r="959" spans="1:8">
      <c r="A959" s="17">
        <v>958</v>
      </c>
      <c r="B959" s="18" t="s">
        <v>2285</v>
      </c>
      <c r="C959" t="s">
        <v>3151</v>
      </c>
      <c r="D959" t="s">
        <v>4533</v>
      </c>
      <c r="E959" t="s">
        <v>1356</v>
      </c>
      <c r="F959" s="117">
        <f t="shared" si="14"/>
        <v>21</v>
      </c>
      <c r="G959" t="s">
        <v>1193</v>
      </c>
      <c r="H959" s="103">
        <v>1</v>
      </c>
    </row>
    <row r="960" spans="1:8">
      <c r="A960" s="17">
        <v>959</v>
      </c>
      <c r="B960" s="18" t="s">
        <v>2286</v>
      </c>
      <c r="C960" t="s">
        <v>3150</v>
      </c>
      <c r="D960" t="s">
        <v>4534</v>
      </c>
      <c r="E960" t="s">
        <v>1356</v>
      </c>
      <c r="F960" s="117">
        <f t="shared" si="14"/>
        <v>21</v>
      </c>
      <c r="G960" t="s">
        <v>1193</v>
      </c>
      <c r="H960" s="103">
        <v>1</v>
      </c>
    </row>
    <row r="961" spans="1:8">
      <c r="A961" s="17">
        <v>960</v>
      </c>
      <c r="B961" s="18" t="s">
        <v>2287</v>
      </c>
      <c r="C961" t="s">
        <v>3149</v>
      </c>
      <c r="D961" t="s">
        <v>4535</v>
      </c>
      <c r="E961" t="s">
        <v>1356</v>
      </c>
      <c r="F961" s="117">
        <f t="shared" si="14"/>
        <v>21</v>
      </c>
      <c r="G961" t="s">
        <v>1193</v>
      </c>
      <c r="H961" s="103">
        <v>1</v>
      </c>
    </row>
    <row r="962" spans="1:8">
      <c r="A962" s="17">
        <v>961</v>
      </c>
      <c r="B962" s="18" t="s">
        <v>2288</v>
      </c>
      <c r="C962" t="s">
        <v>3148</v>
      </c>
      <c r="D962" t="s">
        <v>4536</v>
      </c>
      <c r="E962" t="s">
        <v>311</v>
      </c>
      <c r="F962" s="117">
        <f t="shared" si="14"/>
        <v>1</v>
      </c>
      <c r="G962" t="s">
        <v>1193</v>
      </c>
      <c r="H962" s="103">
        <v>1</v>
      </c>
    </row>
    <row r="963" spans="1:8">
      <c r="A963" s="17">
        <v>962</v>
      </c>
      <c r="B963" s="18" t="s">
        <v>2289</v>
      </c>
      <c r="C963" t="s">
        <v>3147</v>
      </c>
      <c r="D963" t="s">
        <v>4537</v>
      </c>
      <c r="E963" t="s">
        <v>52</v>
      </c>
      <c r="F963" s="117">
        <f t="shared" ref="F963:F1026" si="15">VLOOKUP(E963,$N$1:$O$48,2,FALSE)</f>
        <v>43</v>
      </c>
      <c r="G963" t="s">
        <v>1193</v>
      </c>
      <c r="H963" s="103">
        <v>1</v>
      </c>
    </row>
    <row r="964" spans="1:8">
      <c r="A964" s="17">
        <v>963</v>
      </c>
      <c r="B964" s="18" t="s">
        <v>2290</v>
      </c>
      <c r="C964" t="s">
        <v>3146</v>
      </c>
      <c r="D964" t="s">
        <v>4538</v>
      </c>
      <c r="E964" t="s">
        <v>311</v>
      </c>
      <c r="F964" s="117">
        <f t="shared" si="15"/>
        <v>1</v>
      </c>
      <c r="G964" t="s">
        <v>1193</v>
      </c>
      <c r="H964" s="103">
        <v>1</v>
      </c>
    </row>
    <row r="965" spans="1:8">
      <c r="A965" s="17">
        <v>964</v>
      </c>
      <c r="B965" s="18" t="s">
        <v>2291</v>
      </c>
      <c r="C965" t="s">
        <v>3145</v>
      </c>
      <c r="D965" t="s">
        <v>4539</v>
      </c>
      <c r="E965" t="s">
        <v>1356</v>
      </c>
      <c r="F965" s="117">
        <f t="shared" si="15"/>
        <v>21</v>
      </c>
      <c r="G965" t="s">
        <v>1193</v>
      </c>
      <c r="H965" s="103">
        <v>1</v>
      </c>
    </row>
    <row r="966" spans="1:8">
      <c r="A966" s="17">
        <v>965</v>
      </c>
      <c r="B966" s="18" t="s">
        <v>2292</v>
      </c>
      <c r="C966" t="s">
        <v>1695</v>
      </c>
      <c r="D966" t="s">
        <v>1696</v>
      </c>
      <c r="E966" t="s">
        <v>1356</v>
      </c>
      <c r="F966" s="117">
        <f t="shared" si="15"/>
        <v>21</v>
      </c>
      <c r="G966" t="s">
        <v>1193</v>
      </c>
      <c r="H966" s="103">
        <v>4</v>
      </c>
    </row>
    <row r="967" spans="1:8">
      <c r="A967" s="17">
        <v>966</v>
      </c>
      <c r="B967" s="18" t="s">
        <v>2293</v>
      </c>
      <c r="C967" t="s">
        <v>1699</v>
      </c>
      <c r="D967" t="s">
        <v>1700</v>
      </c>
      <c r="E967" t="s">
        <v>1356</v>
      </c>
      <c r="F967" s="117">
        <f t="shared" si="15"/>
        <v>21</v>
      </c>
      <c r="G967" t="s">
        <v>1193</v>
      </c>
      <c r="H967" s="103">
        <v>4</v>
      </c>
    </row>
    <row r="968" spans="1:8">
      <c r="A968" s="17">
        <v>967</v>
      </c>
      <c r="B968" s="18" t="s">
        <v>2294</v>
      </c>
      <c r="C968" t="s">
        <v>1713</v>
      </c>
      <c r="D968" t="s">
        <v>1714</v>
      </c>
      <c r="E968" t="s">
        <v>1356</v>
      </c>
      <c r="F968" s="117">
        <f t="shared" si="15"/>
        <v>21</v>
      </c>
      <c r="G968" t="s">
        <v>1193</v>
      </c>
      <c r="H968" s="103">
        <v>4</v>
      </c>
    </row>
    <row r="969" spans="1:8">
      <c r="A969" s="17">
        <v>968</v>
      </c>
      <c r="B969" s="18" t="s">
        <v>2295</v>
      </c>
      <c r="C969" t="s">
        <v>1715</v>
      </c>
      <c r="D969" t="s">
        <v>1716</v>
      </c>
      <c r="E969" t="s">
        <v>1356</v>
      </c>
      <c r="F969" s="117">
        <f t="shared" si="15"/>
        <v>21</v>
      </c>
      <c r="G969" t="s">
        <v>1193</v>
      </c>
      <c r="H969" s="103">
        <v>4</v>
      </c>
    </row>
    <row r="970" spans="1:8">
      <c r="A970" s="17">
        <v>969</v>
      </c>
      <c r="B970" s="18" t="s">
        <v>2296</v>
      </c>
      <c r="C970" t="s">
        <v>1719</v>
      </c>
      <c r="D970" t="s">
        <v>1720</v>
      </c>
      <c r="E970" t="s">
        <v>1356</v>
      </c>
      <c r="F970" s="117">
        <f t="shared" si="15"/>
        <v>21</v>
      </c>
      <c r="G970" t="s">
        <v>1193</v>
      </c>
      <c r="H970" s="103">
        <v>4</v>
      </c>
    </row>
    <row r="971" spans="1:8">
      <c r="A971" s="17">
        <v>970</v>
      </c>
      <c r="B971" s="18" t="s">
        <v>2297</v>
      </c>
      <c r="C971" t="s">
        <v>1721</v>
      </c>
      <c r="D971" t="s">
        <v>1722</v>
      </c>
      <c r="E971" t="s">
        <v>1356</v>
      </c>
      <c r="F971" s="117">
        <f t="shared" si="15"/>
        <v>21</v>
      </c>
      <c r="G971" t="s">
        <v>1193</v>
      </c>
      <c r="H971" s="103">
        <v>4</v>
      </c>
    </row>
    <row r="972" spans="1:8">
      <c r="A972" s="17">
        <v>971</v>
      </c>
      <c r="B972" s="18" t="s">
        <v>2298</v>
      </c>
      <c r="C972" t="s">
        <v>1723</v>
      </c>
      <c r="D972" t="s">
        <v>1724</v>
      </c>
      <c r="E972" t="s">
        <v>1356</v>
      </c>
      <c r="F972" s="117">
        <f t="shared" si="15"/>
        <v>21</v>
      </c>
      <c r="G972" t="s">
        <v>1193</v>
      </c>
      <c r="H972" s="103">
        <v>4</v>
      </c>
    </row>
    <row r="973" spans="1:8">
      <c r="A973" s="17">
        <v>972</v>
      </c>
      <c r="B973" s="18" t="s">
        <v>2299</v>
      </c>
      <c r="C973" t="s">
        <v>1725</v>
      </c>
      <c r="D973" t="s">
        <v>1726</v>
      </c>
      <c r="E973" t="s">
        <v>1356</v>
      </c>
      <c r="F973" s="117">
        <f t="shared" si="15"/>
        <v>21</v>
      </c>
      <c r="G973" t="s">
        <v>1193</v>
      </c>
      <c r="H973" s="103">
        <v>4</v>
      </c>
    </row>
    <row r="974" spans="1:8">
      <c r="A974" s="17">
        <v>973</v>
      </c>
      <c r="B974" s="18" t="s">
        <v>2300</v>
      </c>
      <c r="C974" t="s">
        <v>1731</v>
      </c>
      <c r="D974" t="s">
        <v>1732</v>
      </c>
      <c r="E974" t="s">
        <v>1356</v>
      </c>
      <c r="F974" s="117">
        <f t="shared" si="15"/>
        <v>21</v>
      </c>
      <c r="G974" t="s">
        <v>1193</v>
      </c>
      <c r="H974" s="103">
        <v>4</v>
      </c>
    </row>
    <row r="975" spans="1:8">
      <c r="A975" s="17">
        <v>974</v>
      </c>
      <c r="B975" s="18" t="s">
        <v>2301</v>
      </c>
      <c r="C975" t="s">
        <v>1733</v>
      </c>
      <c r="D975" t="s">
        <v>1734</v>
      </c>
      <c r="E975" t="s">
        <v>1356</v>
      </c>
      <c r="F975" s="117">
        <f t="shared" si="15"/>
        <v>21</v>
      </c>
      <c r="G975" t="s">
        <v>1193</v>
      </c>
      <c r="H975" s="103">
        <v>4</v>
      </c>
    </row>
    <row r="976" spans="1:8">
      <c r="A976" s="17">
        <v>975</v>
      </c>
      <c r="B976" s="18" t="s">
        <v>2302</v>
      </c>
      <c r="C976" t="s">
        <v>1741</v>
      </c>
      <c r="D976" t="s">
        <v>1742</v>
      </c>
      <c r="E976" t="s">
        <v>1356</v>
      </c>
      <c r="F976" s="117">
        <f t="shared" si="15"/>
        <v>21</v>
      </c>
      <c r="G976" t="s">
        <v>1193</v>
      </c>
      <c r="H976" s="103">
        <v>4</v>
      </c>
    </row>
    <row r="977" spans="1:8">
      <c r="A977" s="17">
        <v>976</v>
      </c>
      <c r="B977" s="18" t="s">
        <v>2303</v>
      </c>
      <c r="C977" t="s">
        <v>3144</v>
      </c>
      <c r="D977" t="s">
        <v>4540</v>
      </c>
      <c r="E977" t="s">
        <v>1356</v>
      </c>
      <c r="F977" s="117">
        <f t="shared" si="15"/>
        <v>21</v>
      </c>
      <c r="G977" t="s">
        <v>1193</v>
      </c>
      <c r="H977" s="103">
        <v>3</v>
      </c>
    </row>
    <row r="978" spans="1:8">
      <c r="A978" s="17">
        <v>977</v>
      </c>
      <c r="B978" s="18" t="s">
        <v>2304</v>
      </c>
      <c r="C978" t="s">
        <v>3143</v>
      </c>
      <c r="D978" t="s">
        <v>4305</v>
      </c>
      <c r="E978" t="s">
        <v>1356</v>
      </c>
      <c r="F978" s="117">
        <f t="shared" si="15"/>
        <v>21</v>
      </c>
      <c r="G978" t="s">
        <v>1193</v>
      </c>
      <c r="H978" s="103">
        <v>3</v>
      </c>
    </row>
    <row r="979" spans="1:8">
      <c r="A979" s="17">
        <v>978</v>
      </c>
      <c r="B979" s="18" t="s">
        <v>2305</v>
      </c>
      <c r="C979" t="s">
        <v>3142</v>
      </c>
      <c r="D979" t="s">
        <v>1457</v>
      </c>
      <c r="E979" t="s">
        <v>1356</v>
      </c>
      <c r="F979" s="117">
        <f t="shared" si="15"/>
        <v>21</v>
      </c>
      <c r="G979" t="s">
        <v>1193</v>
      </c>
      <c r="H979" s="103">
        <v>3</v>
      </c>
    </row>
    <row r="980" spans="1:8">
      <c r="A980" s="17">
        <v>979</v>
      </c>
      <c r="B980" s="18" t="s">
        <v>2306</v>
      </c>
      <c r="C980" t="s">
        <v>3141</v>
      </c>
      <c r="D980" t="s">
        <v>4541</v>
      </c>
      <c r="E980" t="s">
        <v>1356</v>
      </c>
      <c r="F980" s="117">
        <f t="shared" si="15"/>
        <v>21</v>
      </c>
      <c r="G980" t="s">
        <v>1193</v>
      </c>
      <c r="H980" s="103">
        <v>3</v>
      </c>
    </row>
    <row r="981" spans="1:8">
      <c r="A981" s="17">
        <v>980</v>
      </c>
      <c r="B981" s="18" t="s">
        <v>2307</v>
      </c>
      <c r="C981" t="s">
        <v>3140</v>
      </c>
      <c r="D981" t="s">
        <v>4542</v>
      </c>
      <c r="E981" t="s">
        <v>1356</v>
      </c>
      <c r="F981" s="117">
        <f t="shared" si="15"/>
        <v>21</v>
      </c>
      <c r="G981" t="s">
        <v>1193</v>
      </c>
      <c r="H981" s="103">
        <v>3</v>
      </c>
    </row>
    <row r="982" spans="1:8">
      <c r="A982" s="17">
        <v>981</v>
      </c>
      <c r="B982" s="18" t="s">
        <v>2308</v>
      </c>
      <c r="C982" t="s">
        <v>3139</v>
      </c>
      <c r="D982" t="s">
        <v>4543</v>
      </c>
      <c r="E982" t="s">
        <v>1356</v>
      </c>
      <c r="F982" s="117">
        <f t="shared" si="15"/>
        <v>21</v>
      </c>
      <c r="G982" t="s">
        <v>1193</v>
      </c>
      <c r="H982" s="103">
        <v>3</v>
      </c>
    </row>
    <row r="983" spans="1:8">
      <c r="A983" s="17">
        <v>982</v>
      </c>
      <c r="B983" s="18" t="s">
        <v>2309</v>
      </c>
      <c r="C983" t="s">
        <v>3138</v>
      </c>
      <c r="D983" t="s">
        <v>4544</v>
      </c>
      <c r="E983" t="s">
        <v>1356</v>
      </c>
      <c r="F983" s="117">
        <f t="shared" si="15"/>
        <v>21</v>
      </c>
      <c r="G983" t="s">
        <v>1193</v>
      </c>
      <c r="H983" s="103">
        <v>3</v>
      </c>
    </row>
    <row r="984" spans="1:8">
      <c r="A984" s="17">
        <v>983</v>
      </c>
      <c r="B984" s="18" t="s">
        <v>2310</v>
      </c>
      <c r="C984" t="s">
        <v>3137</v>
      </c>
      <c r="D984" t="s">
        <v>4545</v>
      </c>
      <c r="E984" t="s">
        <v>1356</v>
      </c>
      <c r="F984" s="117">
        <f t="shared" si="15"/>
        <v>21</v>
      </c>
      <c r="G984" t="s">
        <v>1193</v>
      </c>
      <c r="H984" s="103">
        <v>3</v>
      </c>
    </row>
    <row r="985" spans="1:8">
      <c r="A985" s="17">
        <v>984</v>
      </c>
      <c r="B985" s="18" t="s">
        <v>2311</v>
      </c>
      <c r="C985" t="s">
        <v>3136</v>
      </c>
      <c r="D985" t="s">
        <v>4546</v>
      </c>
      <c r="E985" t="s">
        <v>1356</v>
      </c>
      <c r="F985" s="117">
        <f t="shared" si="15"/>
        <v>21</v>
      </c>
      <c r="G985" t="s">
        <v>1193</v>
      </c>
      <c r="H985" s="103">
        <v>2</v>
      </c>
    </row>
    <row r="986" spans="1:8">
      <c r="A986" s="17">
        <v>985</v>
      </c>
      <c r="B986" s="18" t="s">
        <v>2312</v>
      </c>
      <c r="C986" t="s">
        <v>3135</v>
      </c>
      <c r="D986" t="s">
        <v>4547</v>
      </c>
      <c r="E986" t="s">
        <v>1356</v>
      </c>
      <c r="F986" s="117">
        <f t="shared" si="15"/>
        <v>21</v>
      </c>
      <c r="G986" t="s">
        <v>1193</v>
      </c>
      <c r="H986" s="103">
        <v>2</v>
      </c>
    </row>
    <row r="987" spans="1:8">
      <c r="A987" s="17">
        <v>986</v>
      </c>
      <c r="B987" s="18" t="s">
        <v>2313</v>
      </c>
      <c r="C987" t="s">
        <v>3134</v>
      </c>
      <c r="D987" t="s">
        <v>4548</v>
      </c>
      <c r="E987" t="s">
        <v>1356</v>
      </c>
      <c r="F987" s="117">
        <f t="shared" si="15"/>
        <v>21</v>
      </c>
      <c r="G987" t="s">
        <v>1193</v>
      </c>
      <c r="H987" s="103">
        <v>2</v>
      </c>
    </row>
    <row r="988" spans="1:8">
      <c r="A988" s="17">
        <v>987</v>
      </c>
      <c r="B988" s="18" t="s">
        <v>2314</v>
      </c>
      <c r="C988" t="s">
        <v>3133</v>
      </c>
      <c r="D988" t="s">
        <v>4549</v>
      </c>
      <c r="E988" t="s">
        <v>1356</v>
      </c>
      <c r="F988" s="117">
        <f t="shared" si="15"/>
        <v>21</v>
      </c>
      <c r="G988" t="s">
        <v>1193</v>
      </c>
      <c r="H988" s="103">
        <v>2</v>
      </c>
    </row>
    <row r="989" spans="1:8">
      <c r="A989" s="17">
        <v>988</v>
      </c>
      <c r="B989" s="18" t="s">
        <v>2315</v>
      </c>
      <c r="C989" t="s">
        <v>3132</v>
      </c>
      <c r="D989" t="s">
        <v>4550</v>
      </c>
      <c r="E989" t="s">
        <v>1356</v>
      </c>
      <c r="F989" s="117">
        <f t="shared" si="15"/>
        <v>21</v>
      </c>
      <c r="G989" t="s">
        <v>1193</v>
      </c>
      <c r="H989" s="103">
        <v>2</v>
      </c>
    </row>
    <row r="990" spans="1:8">
      <c r="A990" s="17">
        <v>989</v>
      </c>
      <c r="B990" s="18" t="s">
        <v>2316</v>
      </c>
      <c r="C990" t="s">
        <v>3131</v>
      </c>
      <c r="D990" t="s">
        <v>4551</v>
      </c>
      <c r="E990" t="s">
        <v>1356</v>
      </c>
      <c r="F990" s="117">
        <f t="shared" si="15"/>
        <v>21</v>
      </c>
      <c r="G990" t="s">
        <v>1193</v>
      </c>
      <c r="H990" s="103">
        <v>2</v>
      </c>
    </row>
    <row r="991" spans="1:8">
      <c r="A991" s="17">
        <v>990</v>
      </c>
      <c r="B991" s="18" t="s">
        <v>2317</v>
      </c>
      <c r="C991" t="s">
        <v>3130</v>
      </c>
      <c r="D991" t="s">
        <v>4552</v>
      </c>
      <c r="E991" t="s">
        <v>1356</v>
      </c>
      <c r="F991" s="117">
        <f t="shared" si="15"/>
        <v>21</v>
      </c>
      <c r="G991" t="s">
        <v>1193</v>
      </c>
      <c r="H991" s="103">
        <v>2</v>
      </c>
    </row>
    <row r="992" spans="1:8">
      <c r="A992" s="17">
        <v>991</v>
      </c>
      <c r="B992" s="18" t="s">
        <v>2318</v>
      </c>
      <c r="C992" t="s">
        <v>3129</v>
      </c>
      <c r="D992" t="s">
        <v>4553</v>
      </c>
      <c r="E992" t="s">
        <v>1356</v>
      </c>
      <c r="F992" s="117">
        <f t="shared" si="15"/>
        <v>21</v>
      </c>
      <c r="G992" t="s">
        <v>1193</v>
      </c>
      <c r="H992" s="103">
        <v>2</v>
      </c>
    </row>
    <row r="993" spans="1:8">
      <c r="A993" s="17">
        <v>992</v>
      </c>
      <c r="B993" s="18" t="s">
        <v>2319</v>
      </c>
      <c r="C993" t="s">
        <v>3128</v>
      </c>
      <c r="D993" t="s">
        <v>4554</v>
      </c>
      <c r="E993" t="s">
        <v>1356</v>
      </c>
      <c r="F993" s="117">
        <f t="shared" si="15"/>
        <v>21</v>
      </c>
      <c r="G993" t="s">
        <v>1193</v>
      </c>
      <c r="H993" s="103">
        <v>2</v>
      </c>
    </row>
    <row r="994" spans="1:8">
      <c r="A994" s="17">
        <v>993</v>
      </c>
      <c r="B994" s="18" t="s">
        <v>2320</v>
      </c>
      <c r="C994" t="s">
        <v>3127</v>
      </c>
      <c r="D994" t="s">
        <v>4555</v>
      </c>
      <c r="E994" t="s">
        <v>1356</v>
      </c>
      <c r="F994" s="117">
        <f t="shared" si="15"/>
        <v>21</v>
      </c>
      <c r="G994" t="s">
        <v>1193</v>
      </c>
      <c r="H994" s="103">
        <v>2</v>
      </c>
    </row>
    <row r="995" spans="1:8">
      <c r="A995" s="17">
        <v>994</v>
      </c>
      <c r="B995" s="18" t="s">
        <v>2321</v>
      </c>
      <c r="C995" t="s">
        <v>3126</v>
      </c>
      <c r="D995" t="s">
        <v>4556</v>
      </c>
      <c r="E995" t="s">
        <v>1356</v>
      </c>
      <c r="F995" s="117">
        <f t="shared" si="15"/>
        <v>21</v>
      </c>
      <c r="G995" t="s">
        <v>1193</v>
      </c>
      <c r="H995" s="103">
        <v>2</v>
      </c>
    </row>
    <row r="996" spans="1:8">
      <c r="A996" s="17">
        <v>995</v>
      </c>
      <c r="B996" s="18" t="s">
        <v>2322</v>
      </c>
      <c r="C996" t="s">
        <v>3125</v>
      </c>
      <c r="D996" t="s">
        <v>2093</v>
      </c>
      <c r="E996" t="s">
        <v>1356</v>
      </c>
      <c r="F996" s="117">
        <f t="shared" si="15"/>
        <v>21</v>
      </c>
      <c r="G996" t="s">
        <v>1193</v>
      </c>
      <c r="H996" s="103">
        <v>2</v>
      </c>
    </row>
    <row r="997" spans="1:8">
      <c r="A997" s="17">
        <v>996</v>
      </c>
      <c r="B997" s="18" t="s">
        <v>2323</v>
      </c>
      <c r="C997" t="s">
        <v>3124</v>
      </c>
      <c r="D997" t="s">
        <v>4557</v>
      </c>
      <c r="E997" t="s">
        <v>1356</v>
      </c>
      <c r="F997" s="117">
        <f t="shared" si="15"/>
        <v>21</v>
      </c>
      <c r="G997" t="s">
        <v>1193</v>
      </c>
      <c r="H997" s="103">
        <v>2</v>
      </c>
    </row>
    <row r="998" spans="1:8">
      <c r="A998" s="17">
        <v>997</v>
      </c>
      <c r="B998" s="18" t="s">
        <v>2324</v>
      </c>
      <c r="C998" t="s">
        <v>3123</v>
      </c>
      <c r="D998" t="s">
        <v>4558</v>
      </c>
      <c r="E998" t="s">
        <v>1356</v>
      </c>
      <c r="F998" s="117">
        <f t="shared" si="15"/>
        <v>21</v>
      </c>
      <c r="G998" t="s">
        <v>1193</v>
      </c>
      <c r="H998" s="103">
        <v>1</v>
      </c>
    </row>
    <row r="999" spans="1:8">
      <c r="A999" s="17">
        <v>998</v>
      </c>
      <c r="B999" s="18" t="s">
        <v>2325</v>
      </c>
      <c r="C999" t="s">
        <v>3122</v>
      </c>
      <c r="D999" t="s">
        <v>4559</v>
      </c>
      <c r="E999" t="s">
        <v>1356</v>
      </c>
      <c r="F999" s="117">
        <f t="shared" si="15"/>
        <v>21</v>
      </c>
      <c r="G999" t="s">
        <v>1193</v>
      </c>
      <c r="H999" s="103">
        <v>1</v>
      </c>
    </row>
    <row r="1000" spans="1:8">
      <c r="A1000" s="17">
        <v>999</v>
      </c>
      <c r="B1000" s="18" t="s">
        <v>2326</v>
      </c>
      <c r="C1000" t="s">
        <v>3121</v>
      </c>
      <c r="D1000" t="s">
        <v>4560</v>
      </c>
      <c r="E1000" t="s">
        <v>1356</v>
      </c>
      <c r="F1000" s="117">
        <f t="shared" si="15"/>
        <v>21</v>
      </c>
      <c r="G1000" t="s">
        <v>1193</v>
      </c>
      <c r="H1000" s="103">
        <v>1</v>
      </c>
    </row>
    <row r="1001" spans="1:8">
      <c r="A1001" s="17">
        <v>1000</v>
      </c>
      <c r="B1001" s="18" t="s">
        <v>2327</v>
      </c>
      <c r="C1001" t="s">
        <v>3120</v>
      </c>
      <c r="D1001" t="s">
        <v>4561</v>
      </c>
      <c r="E1001" t="s">
        <v>1356</v>
      </c>
      <c r="F1001" s="117">
        <f t="shared" si="15"/>
        <v>21</v>
      </c>
      <c r="G1001" t="s">
        <v>1193</v>
      </c>
      <c r="H1001" s="103">
        <v>1</v>
      </c>
    </row>
    <row r="1002" spans="1:8">
      <c r="A1002" s="17">
        <v>1001</v>
      </c>
      <c r="B1002" s="18" t="s">
        <v>2328</v>
      </c>
      <c r="C1002" t="s">
        <v>3119</v>
      </c>
      <c r="D1002" t="s">
        <v>4562</v>
      </c>
      <c r="E1002" t="s">
        <v>1356</v>
      </c>
      <c r="F1002" s="117">
        <f t="shared" si="15"/>
        <v>21</v>
      </c>
      <c r="G1002" t="s">
        <v>1193</v>
      </c>
      <c r="H1002" s="103">
        <v>1</v>
      </c>
    </row>
    <row r="1003" spans="1:8">
      <c r="A1003" s="17">
        <v>1002</v>
      </c>
      <c r="B1003" s="18" t="s">
        <v>2329</v>
      </c>
      <c r="C1003" t="s">
        <v>3118</v>
      </c>
      <c r="D1003" t="s">
        <v>4563</v>
      </c>
      <c r="E1003" t="s">
        <v>1356</v>
      </c>
      <c r="F1003" s="117">
        <f t="shared" si="15"/>
        <v>21</v>
      </c>
      <c r="G1003" t="s">
        <v>1193</v>
      </c>
      <c r="H1003" s="103">
        <v>1</v>
      </c>
    </row>
    <row r="1004" spans="1:8">
      <c r="A1004" s="17">
        <v>1003</v>
      </c>
      <c r="B1004" s="18" t="s">
        <v>2330</v>
      </c>
      <c r="C1004" t="s">
        <v>3117</v>
      </c>
      <c r="D1004" t="s">
        <v>4283</v>
      </c>
      <c r="E1004" t="s">
        <v>1356</v>
      </c>
      <c r="F1004" s="117">
        <f t="shared" si="15"/>
        <v>21</v>
      </c>
      <c r="G1004" t="s">
        <v>1193</v>
      </c>
      <c r="H1004" s="103">
        <v>1</v>
      </c>
    </row>
    <row r="1005" spans="1:8">
      <c r="A1005" s="17">
        <v>1004</v>
      </c>
      <c r="B1005" s="18" t="s">
        <v>2331</v>
      </c>
      <c r="C1005" t="s">
        <v>3116</v>
      </c>
      <c r="D1005" t="s">
        <v>4564</v>
      </c>
      <c r="E1005" t="s">
        <v>1356</v>
      </c>
      <c r="F1005" s="117">
        <f t="shared" si="15"/>
        <v>21</v>
      </c>
      <c r="G1005" t="s">
        <v>1193</v>
      </c>
      <c r="H1005" s="103">
        <v>1</v>
      </c>
    </row>
    <row r="1006" spans="1:8">
      <c r="A1006" s="17">
        <v>1005</v>
      </c>
      <c r="B1006" s="18" t="s">
        <v>2332</v>
      </c>
      <c r="C1006" t="s">
        <v>3115</v>
      </c>
      <c r="D1006" t="s">
        <v>4565</v>
      </c>
      <c r="E1006" t="s">
        <v>1356</v>
      </c>
      <c r="F1006" s="117">
        <f t="shared" si="15"/>
        <v>21</v>
      </c>
      <c r="G1006" t="s">
        <v>1193</v>
      </c>
      <c r="H1006" s="103">
        <v>1</v>
      </c>
    </row>
    <row r="1007" spans="1:8">
      <c r="A1007" s="17">
        <v>1006</v>
      </c>
      <c r="B1007" s="18" t="s">
        <v>2333</v>
      </c>
      <c r="C1007" t="s">
        <v>3114</v>
      </c>
      <c r="D1007" t="s">
        <v>4566</v>
      </c>
      <c r="E1007" t="s">
        <v>1356</v>
      </c>
      <c r="F1007" s="117">
        <f t="shared" si="15"/>
        <v>21</v>
      </c>
      <c r="G1007" t="s">
        <v>1193</v>
      </c>
      <c r="H1007" s="103">
        <v>1</v>
      </c>
    </row>
    <row r="1008" spans="1:8">
      <c r="A1008" s="17">
        <v>1007</v>
      </c>
      <c r="B1008" s="18" t="s">
        <v>2334</v>
      </c>
      <c r="C1008" t="s">
        <v>1682</v>
      </c>
      <c r="D1008" t="s">
        <v>1683</v>
      </c>
      <c r="E1008" t="s">
        <v>402</v>
      </c>
      <c r="F1008" s="117">
        <f t="shared" si="15"/>
        <v>23</v>
      </c>
      <c r="G1008" t="s">
        <v>1223</v>
      </c>
      <c r="H1008" s="103">
        <v>6</v>
      </c>
    </row>
    <row r="1009" spans="1:8">
      <c r="A1009" s="17">
        <v>1008</v>
      </c>
      <c r="B1009" s="18" t="s">
        <v>2335</v>
      </c>
      <c r="C1009" t="s">
        <v>1680</v>
      </c>
      <c r="D1009" t="s">
        <v>1681</v>
      </c>
      <c r="E1009" t="s">
        <v>402</v>
      </c>
      <c r="F1009" s="117">
        <f t="shared" si="15"/>
        <v>23</v>
      </c>
      <c r="G1009" t="s">
        <v>1223</v>
      </c>
      <c r="H1009" s="103">
        <v>6</v>
      </c>
    </row>
    <row r="1010" spans="1:8">
      <c r="A1010" s="17">
        <v>1009</v>
      </c>
      <c r="B1010" s="18" t="s">
        <v>2336</v>
      </c>
      <c r="C1010" t="s">
        <v>3113</v>
      </c>
      <c r="D1010" t="s">
        <v>4567</v>
      </c>
      <c r="E1010" t="s">
        <v>402</v>
      </c>
      <c r="F1010" s="117">
        <f t="shared" si="15"/>
        <v>23</v>
      </c>
      <c r="G1010" t="s">
        <v>1223</v>
      </c>
      <c r="H1010" s="103">
        <v>2</v>
      </c>
    </row>
    <row r="1011" spans="1:8">
      <c r="A1011" s="17">
        <v>1010</v>
      </c>
      <c r="B1011" s="18" t="s">
        <v>2337</v>
      </c>
      <c r="C1011" t="s">
        <v>1688</v>
      </c>
      <c r="D1011" t="s">
        <v>1689</v>
      </c>
      <c r="E1011" t="s">
        <v>402</v>
      </c>
      <c r="F1011" s="117">
        <f t="shared" si="15"/>
        <v>23</v>
      </c>
      <c r="G1011" t="s">
        <v>1223</v>
      </c>
      <c r="H1011" s="103">
        <v>5</v>
      </c>
    </row>
    <row r="1012" spans="1:8">
      <c r="A1012" s="17">
        <v>1011</v>
      </c>
      <c r="B1012" s="18" t="s">
        <v>2338</v>
      </c>
      <c r="C1012" t="s">
        <v>1990</v>
      </c>
      <c r="D1012" t="s">
        <v>1991</v>
      </c>
      <c r="E1012" t="s">
        <v>402</v>
      </c>
      <c r="F1012" s="117">
        <f t="shared" si="15"/>
        <v>23</v>
      </c>
      <c r="G1012" t="s">
        <v>1223</v>
      </c>
      <c r="H1012" s="103">
        <v>4</v>
      </c>
    </row>
    <row r="1013" spans="1:8">
      <c r="A1013" s="17">
        <v>1012</v>
      </c>
      <c r="B1013" s="18" t="s">
        <v>2339</v>
      </c>
      <c r="C1013" t="s">
        <v>1684</v>
      </c>
      <c r="D1013" t="s">
        <v>1685</v>
      </c>
      <c r="E1013" t="s">
        <v>402</v>
      </c>
      <c r="F1013" s="117">
        <f t="shared" si="15"/>
        <v>23</v>
      </c>
      <c r="G1013" t="s">
        <v>1223</v>
      </c>
      <c r="H1013" s="103">
        <v>5</v>
      </c>
    </row>
    <row r="1014" spans="1:8">
      <c r="A1014" s="17">
        <v>1013</v>
      </c>
      <c r="B1014" s="18" t="s">
        <v>2340</v>
      </c>
      <c r="C1014" t="s">
        <v>1986</v>
      </c>
      <c r="D1014" t="s">
        <v>1987</v>
      </c>
      <c r="E1014" t="s">
        <v>402</v>
      </c>
      <c r="F1014" s="117">
        <f t="shared" si="15"/>
        <v>23</v>
      </c>
      <c r="G1014" t="s">
        <v>1223</v>
      </c>
      <c r="H1014" s="103">
        <v>4</v>
      </c>
    </row>
    <row r="1015" spans="1:8">
      <c r="A1015" s="17">
        <v>1014</v>
      </c>
      <c r="B1015" s="18" t="s">
        <v>2341</v>
      </c>
      <c r="C1015" t="s">
        <v>1988</v>
      </c>
      <c r="D1015" t="s">
        <v>1989</v>
      </c>
      <c r="E1015" t="s">
        <v>402</v>
      </c>
      <c r="F1015" s="117">
        <f t="shared" si="15"/>
        <v>23</v>
      </c>
      <c r="G1015" t="s">
        <v>1223</v>
      </c>
      <c r="H1015" s="103">
        <v>3</v>
      </c>
    </row>
    <row r="1016" spans="1:8">
      <c r="A1016" s="17">
        <v>1015</v>
      </c>
      <c r="B1016" s="18" t="s">
        <v>2342</v>
      </c>
      <c r="C1016" t="s">
        <v>3112</v>
      </c>
      <c r="D1016" t="s">
        <v>4568</v>
      </c>
      <c r="E1016" t="s">
        <v>402</v>
      </c>
      <c r="F1016" s="117">
        <f t="shared" si="15"/>
        <v>23</v>
      </c>
      <c r="G1016" t="s">
        <v>1190</v>
      </c>
      <c r="H1016" s="103">
        <v>2</v>
      </c>
    </row>
    <row r="1017" spans="1:8">
      <c r="A1017" s="17">
        <v>1016</v>
      </c>
      <c r="B1017" s="18" t="s">
        <v>2343</v>
      </c>
      <c r="C1017" t="s">
        <v>3111</v>
      </c>
      <c r="D1017" t="s">
        <v>4569</v>
      </c>
      <c r="E1017" t="s">
        <v>402</v>
      </c>
      <c r="F1017" s="117">
        <f t="shared" si="15"/>
        <v>23</v>
      </c>
      <c r="G1017" t="s">
        <v>1190</v>
      </c>
      <c r="H1017" s="103">
        <v>3</v>
      </c>
    </row>
    <row r="1018" spans="1:8">
      <c r="A1018" s="17">
        <v>1017</v>
      </c>
      <c r="B1018" s="18" t="s">
        <v>2344</v>
      </c>
      <c r="C1018" t="s">
        <v>3110</v>
      </c>
      <c r="D1018" t="s">
        <v>4570</v>
      </c>
      <c r="E1018" t="s">
        <v>402</v>
      </c>
      <c r="F1018" s="117">
        <f t="shared" si="15"/>
        <v>23</v>
      </c>
      <c r="G1018" t="s">
        <v>1190</v>
      </c>
      <c r="H1018" s="103">
        <v>3</v>
      </c>
    </row>
    <row r="1019" spans="1:8">
      <c r="A1019" s="17">
        <v>1018</v>
      </c>
      <c r="B1019" s="18" t="s">
        <v>2345</v>
      </c>
      <c r="C1019" t="s">
        <v>3109</v>
      </c>
      <c r="D1019" t="s">
        <v>4571</v>
      </c>
      <c r="E1019" t="s">
        <v>402</v>
      </c>
      <c r="F1019" s="117">
        <f t="shared" si="15"/>
        <v>23</v>
      </c>
      <c r="G1019" t="s">
        <v>1190</v>
      </c>
      <c r="H1019" s="103">
        <v>2</v>
      </c>
    </row>
    <row r="1020" spans="1:8">
      <c r="A1020" s="17">
        <v>1019</v>
      </c>
      <c r="B1020" s="18" t="s">
        <v>2346</v>
      </c>
      <c r="C1020" t="s">
        <v>3108</v>
      </c>
      <c r="D1020" t="s">
        <v>4572</v>
      </c>
      <c r="E1020" t="s">
        <v>402</v>
      </c>
      <c r="F1020" s="117">
        <f t="shared" si="15"/>
        <v>23</v>
      </c>
      <c r="G1020" t="s">
        <v>1190</v>
      </c>
      <c r="H1020" s="103">
        <v>3</v>
      </c>
    </row>
    <row r="1021" spans="1:8">
      <c r="A1021" s="17">
        <v>1020</v>
      </c>
      <c r="B1021" s="18" t="s">
        <v>2347</v>
      </c>
      <c r="C1021" t="s">
        <v>3107</v>
      </c>
      <c r="D1021" t="s">
        <v>4573</v>
      </c>
      <c r="E1021" t="s">
        <v>402</v>
      </c>
      <c r="F1021" s="117">
        <f t="shared" si="15"/>
        <v>23</v>
      </c>
      <c r="G1021" t="s">
        <v>1190</v>
      </c>
      <c r="H1021" s="103">
        <v>2</v>
      </c>
    </row>
    <row r="1022" spans="1:8">
      <c r="A1022" s="17">
        <v>1021</v>
      </c>
      <c r="B1022" s="18" t="s">
        <v>2348</v>
      </c>
      <c r="C1022" t="s">
        <v>3106</v>
      </c>
      <c r="D1022" t="s">
        <v>4574</v>
      </c>
      <c r="E1022" t="s">
        <v>1356</v>
      </c>
      <c r="F1022" s="117">
        <f t="shared" si="15"/>
        <v>21</v>
      </c>
      <c r="G1022" t="s">
        <v>1192</v>
      </c>
      <c r="H1022" s="103">
        <v>3</v>
      </c>
    </row>
    <row r="1023" spans="1:8">
      <c r="A1023" s="17">
        <v>1022</v>
      </c>
      <c r="B1023" s="18" t="s">
        <v>2349</v>
      </c>
      <c r="C1023" t="s">
        <v>3105</v>
      </c>
      <c r="D1023" t="s">
        <v>4575</v>
      </c>
      <c r="E1023" t="s">
        <v>1356</v>
      </c>
      <c r="F1023" s="117">
        <f t="shared" si="15"/>
        <v>21</v>
      </c>
      <c r="G1023" t="s">
        <v>1192</v>
      </c>
      <c r="H1023" s="103">
        <v>2</v>
      </c>
    </row>
    <row r="1024" spans="1:8">
      <c r="A1024" s="17">
        <v>1023</v>
      </c>
      <c r="B1024" s="18" t="s">
        <v>2350</v>
      </c>
      <c r="C1024" t="s">
        <v>3104</v>
      </c>
      <c r="D1024" t="s">
        <v>4576</v>
      </c>
      <c r="E1024" t="s">
        <v>1356</v>
      </c>
      <c r="F1024" s="117">
        <f t="shared" si="15"/>
        <v>21</v>
      </c>
      <c r="G1024" t="s">
        <v>1192</v>
      </c>
      <c r="H1024" s="103">
        <v>2</v>
      </c>
    </row>
    <row r="1025" spans="1:8">
      <c r="A1025" s="17">
        <v>1024</v>
      </c>
      <c r="B1025" s="18" t="s">
        <v>2351</v>
      </c>
      <c r="C1025" t="s">
        <v>3103</v>
      </c>
      <c r="D1025" t="s">
        <v>4577</v>
      </c>
      <c r="E1025" t="s">
        <v>1356</v>
      </c>
      <c r="F1025" s="117">
        <f t="shared" si="15"/>
        <v>21</v>
      </c>
      <c r="G1025" t="s">
        <v>1192</v>
      </c>
      <c r="H1025" s="103">
        <v>2</v>
      </c>
    </row>
    <row r="1026" spans="1:8">
      <c r="A1026" s="17">
        <v>1025</v>
      </c>
      <c r="B1026" s="18" t="s">
        <v>2352</v>
      </c>
      <c r="C1026" t="s">
        <v>1886</v>
      </c>
      <c r="D1026" t="s">
        <v>1887</v>
      </c>
      <c r="E1026" t="s">
        <v>1356</v>
      </c>
      <c r="F1026" s="117">
        <f t="shared" si="15"/>
        <v>21</v>
      </c>
      <c r="G1026" t="s">
        <v>1192</v>
      </c>
      <c r="H1026" s="103">
        <v>5</v>
      </c>
    </row>
    <row r="1027" spans="1:8">
      <c r="A1027" s="17">
        <v>1026</v>
      </c>
      <c r="B1027" s="18" t="s">
        <v>2353</v>
      </c>
      <c r="C1027" t="s">
        <v>1888</v>
      </c>
      <c r="D1027" t="s">
        <v>1889</v>
      </c>
      <c r="E1027" t="s">
        <v>1356</v>
      </c>
      <c r="F1027" s="117">
        <f t="shared" ref="F1027:F1090" si="16">VLOOKUP(E1027,$N$1:$O$48,2,FALSE)</f>
        <v>21</v>
      </c>
      <c r="G1027" t="s">
        <v>1192</v>
      </c>
      <c r="H1027" s="103">
        <v>5</v>
      </c>
    </row>
    <row r="1028" spans="1:8">
      <c r="A1028" s="17">
        <v>1027</v>
      </c>
      <c r="B1028" s="18" t="s">
        <v>2354</v>
      </c>
      <c r="C1028" t="s">
        <v>3102</v>
      </c>
      <c r="D1028" t="s">
        <v>4578</v>
      </c>
      <c r="E1028" t="s">
        <v>1356</v>
      </c>
      <c r="F1028" s="117">
        <f t="shared" si="16"/>
        <v>21</v>
      </c>
      <c r="G1028" t="s">
        <v>1192</v>
      </c>
      <c r="H1028" s="103">
        <v>3</v>
      </c>
    </row>
    <row r="1029" spans="1:8">
      <c r="A1029" s="17">
        <v>1028</v>
      </c>
      <c r="B1029" s="18" t="s">
        <v>2355</v>
      </c>
      <c r="C1029" t="s">
        <v>3101</v>
      </c>
      <c r="D1029" t="s">
        <v>4579</v>
      </c>
      <c r="E1029" t="s">
        <v>1356</v>
      </c>
      <c r="F1029" s="117">
        <f t="shared" si="16"/>
        <v>21</v>
      </c>
      <c r="G1029" t="s">
        <v>1192</v>
      </c>
      <c r="H1029" s="103">
        <v>3</v>
      </c>
    </row>
    <row r="1030" spans="1:8">
      <c r="A1030" s="17">
        <v>1029</v>
      </c>
      <c r="B1030" s="18" t="s">
        <v>2356</v>
      </c>
      <c r="C1030" t="s">
        <v>3100</v>
      </c>
      <c r="D1030" t="s">
        <v>4580</v>
      </c>
      <c r="E1030" t="s">
        <v>1356</v>
      </c>
      <c r="F1030" s="117">
        <f t="shared" si="16"/>
        <v>21</v>
      </c>
      <c r="G1030" t="s">
        <v>1192</v>
      </c>
      <c r="H1030" s="103">
        <v>2</v>
      </c>
    </row>
    <row r="1031" spans="1:8">
      <c r="A1031" s="17">
        <v>1030</v>
      </c>
      <c r="B1031" s="18" t="s">
        <v>2357</v>
      </c>
      <c r="C1031" t="s">
        <v>3099</v>
      </c>
      <c r="D1031" t="s">
        <v>4581</v>
      </c>
      <c r="E1031" t="s">
        <v>1356</v>
      </c>
      <c r="F1031" s="117">
        <f t="shared" si="16"/>
        <v>21</v>
      </c>
      <c r="G1031" t="s">
        <v>1192</v>
      </c>
      <c r="H1031" s="103">
        <v>2</v>
      </c>
    </row>
    <row r="1032" spans="1:8">
      <c r="A1032" s="17">
        <v>1031</v>
      </c>
      <c r="B1032" s="18" t="s">
        <v>2358</v>
      </c>
      <c r="C1032" t="s">
        <v>3098</v>
      </c>
      <c r="D1032" t="s">
        <v>4582</v>
      </c>
      <c r="E1032" t="s">
        <v>1356</v>
      </c>
      <c r="F1032" s="117">
        <f t="shared" si="16"/>
        <v>21</v>
      </c>
      <c r="G1032" t="s">
        <v>1192</v>
      </c>
      <c r="H1032" s="103">
        <v>2</v>
      </c>
    </row>
    <row r="1033" spans="1:8">
      <c r="A1033" s="17">
        <v>1032</v>
      </c>
      <c r="B1033" s="18" t="s">
        <v>2359</v>
      </c>
      <c r="C1033" t="s">
        <v>3097</v>
      </c>
      <c r="D1033" t="s">
        <v>4583</v>
      </c>
      <c r="E1033" t="s">
        <v>1356</v>
      </c>
      <c r="F1033" s="117">
        <f t="shared" si="16"/>
        <v>21</v>
      </c>
      <c r="G1033" t="s">
        <v>1192</v>
      </c>
      <c r="H1033" s="103">
        <v>2</v>
      </c>
    </row>
    <row r="1034" spans="1:8">
      <c r="A1034" s="17">
        <v>1033</v>
      </c>
      <c r="B1034" s="18" t="s">
        <v>2360</v>
      </c>
      <c r="C1034" t="s">
        <v>3096</v>
      </c>
      <c r="D1034" t="s">
        <v>4584</v>
      </c>
      <c r="E1034" t="s">
        <v>1356</v>
      </c>
      <c r="F1034" s="117">
        <f t="shared" si="16"/>
        <v>21</v>
      </c>
      <c r="G1034" t="s">
        <v>1196</v>
      </c>
      <c r="H1034" s="103">
        <v>3</v>
      </c>
    </row>
    <row r="1035" spans="1:8">
      <c r="A1035" s="17">
        <v>1034</v>
      </c>
      <c r="B1035" s="18" t="s">
        <v>2361</v>
      </c>
      <c r="C1035" t="s">
        <v>3095</v>
      </c>
      <c r="D1035" t="s">
        <v>4585</v>
      </c>
      <c r="E1035" t="s">
        <v>1356</v>
      </c>
      <c r="F1035" s="117">
        <f t="shared" si="16"/>
        <v>21</v>
      </c>
      <c r="G1035" t="s">
        <v>1196</v>
      </c>
      <c r="H1035" s="103">
        <v>2</v>
      </c>
    </row>
    <row r="1036" spans="1:8">
      <c r="A1036" s="17">
        <v>1035</v>
      </c>
      <c r="B1036" s="18" t="s">
        <v>2362</v>
      </c>
      <c r="C1036" t="s">
        <v>1980</v>
      </c>
      <c r="D1036" t="s">
        <v>1981</v>
      </c>
      <c r="E1036" t="s">
        <v>1356</v>
      </c>
      <c r="F1036" s="117">
        <f t="shared" si="16"/>
        <v>21</v>
      </c>
      <c r="G1036" t="s">
        <v>1196</v>
      </c>
      <c r="H1036" s="103">
        <v>5</v>
      </c>
    </row>
    <row r="1037" spans="1:8">
      <c r="A1037" s="17">
        <v>1036</v>
      </c>
      <c r="B1037" s="18" t="s">
        <v>2363</v>
      </c>
      <c r="C1037" t="s">
        <v>2154</v>
      </c>
      <c r="D1037" t="s">
        <v>2155</v>
      </c>
      <c r="E1037" t="s">
        <v>1356</v>
      </c>
      <c r="F1037" s="117">
        <f t="shared" si="16"/>
        <v>21</v>
      </c>
      <c r="G1037" t="s">
        <v>1196</v>
      </c>
      <c r="H1037" s="103">
        <v>3</v>
      </c>
    </row>
    <row r="1038" spans="1:8">
      <c r="A1038" s="17">
        <v>1037</v>
      </c>
      <c r="B1038" s="18" t="s">
        <v>2364</v>
      </c>
      <c r="C1038" t="s">
        <v>3094</v>
      </c>
      <c r="D1038" t="s">
        <v>4586</v>
      </c>
      <c r="E1038" t="s">
        <v>1356</v>
      </c>
      <c r="F1038" s="117">
        <f t="shared" si="16"/>
        <v>21</v>
      </c>
      <c r="G1038" t="s">
        <v>1196</v>
      </c>
      <c r="H1038" s="103">
        <v>3</v>
      </c>
    </row>
    <row r="1039" spans="1:8">
      <c r="A1039" s="17">
        <v>1038</v>
      </c>
      <c r="B1039" s="18" t="s">
        <v>2365</v>
      </c>
      <c r="C1039" t="s">
        <v>3093</v>
      </c>
      <c r="D1039" t="s">
        <v>4587</v>
      </c>
      <c r="E1039" t="s">
        <v>1356</v>
      </c>
      <c r="F1039" s="117">
        <f t="shared" si="16"/>
        <v>21</v>
      </c>
      <c r="G1039" t="s">
        <v>1196</v>
      </c>
      <c r="H1039" s="103">
        <v>2</v>
      </c>
    </row>
    <row r="1040" spans="1:8">
      <c r="A1040" s="17">
        <v>1039</v>
      </c>
      <c r="B1040" s="18" t="s">
        <v>2366</v>
      </c>
      <c r="C1040" t="s">
        <v>3092</v>
      </c>
      <c r="D1040" t="s">
        <v>4588</v>
      </c>
      <c r="E1040" t="s">
        <v>1356</v>
      </c>
      <c r="F1040" s="117">
        <f t="shared" si="16"/>
        <v>21</v>
      </c>
      <c r="G1040" t="s">
        <v>1196</v>
      </c>
      <c r="H1040" s="103">
        <v>2</v>
      </c>
    </row>
    <row r="1041" spans="1:8">
      <c r="A1041" s="17">
        <v>1040</v>
      </c>
      <c r="B1041" s="18" t="s">
        <v>2367</v>
      </c>
      <c r="C1041" t="s">
        <v>3091</v>
      </c>
      <c r="D1041" t="s">
        <v>4589</v>
      </c>
      <c r="E1041" t="s">
        <v>1172</v>
      </c>
      <c r="F1041" s="117">
        <f t="shared" si="16"/>
        <v>24</v>
      </c>
      <c r="G1041" t="s">
        <v>1198</v>
      </c>
      <c r="H1041" s="103">
        <v>1</v>
      </c>
    </row>
    <row r="1042" spans="1:8">
      <c r="A1042" s="17">
        <v>1041</v>
      </c>
      <c r="B1042" s="18" t="s">
        <v>2368</v>
      </c>
      <c r="C1042" t="s">
        <v>3090</v>
      </c>
      <c r="D1042" t="s">
        <v>4590</v>
      </c>
      <c r="E1042" t="s">
        <v>1172</v>
      </c>
      <c r="F1042" s="117">
        <f t="shared" si="16"/>
        <v>24</v>
      </c>
      <c r="G1042" t="s">
        <v>1198</v>
      </c>
      <c r="H1042" s="103">
        <v>1</v>
      </c>
    </row>
    <row r="1043" spans="1:8">
      <c r="A1043" s="17">
        <v>1042</v>
      </c>
      <c r="B1043" s="18" t="s">
        <v>2369</v>
      </c>
      <c r="C1043" t="s">
        <v>3089</v>
      </c>
      <c r="D1043" t="s">
        <v>4591</v>
      </c>
      <c r="E1043" t="s">
        <v>1172</v>
      </c>
      <c r="F1043" s="117">
        <f t="shared" si="16"/>
        <v>24</v>
      </c>
      <c r="G1043" t="s">
        <v>1198</v>
      </c>
      <c r="H1043" s="103">
        <v>1</v>
      </c>
    </row>
    <row r="1044" spans="1:8">
      <c r="A1044" s="17">
        <v>1043</v>
      </c>
      <c r="B1044" s="18" t="s">
        <v>2370</v>
      </c>
      <c r="C1044" t="s">
        <v>3088</v>
      </c>
      <c r="D1044" t="s">
        <v>4592</v>
      </c>
      <c r="E1044" t="s">
        <v>799</v>
      </c>
      <c r="F1044" s="117">
        <f t="shared" si="16"/>
        <v>22</v>
      </c>
      <c r="G1044" t="s">
        <v>1198</v>
      </c>
      <c r="H1044" s="103">
        <v>1</v>
      </c>
    </row>
    <row r="1045" spans="1:8">
      <c r="A1045" s="17">
        <v>1044</v>
      </c>
      <c r="B1045" s="18" t="s">
        <v>2371</v>
      </c>
      <c r="C1045" t="s">
        <v>3087</v>
      </c>
      <c r="D1045" t="s">
        <v>4593</v>
      </c>
      <c r="E1045" t="s">
        <v>1172</v>
      </c>
      <c r="F1045" s="117">
        <f t="shared" si="16"/>
        <v>24</v>
      </c>
      <c r="G1045" t="s">
        <v>1198</v>
      </c>
      <c r="H1045" s="103">
        <v>1</v>
      </c>
    </row>
    <row r="1046" spans="1:8">
      <c r="A1046" s="17">
        <v>1045</v>
      </c>
      <c r="B1046" s="18" t="s">
        <v>2372</v>
      </c>
      <c r="C1046" t="s">
        <v>3086</v>
      </c>
      <c r="D1046" t="s">
        <v>4594</v>
      </c>
      <c r="E1046" t="s">
        <v>402</v>
      </c>
      <c r="F1046" s="117">
        <f t="shared" si="16"/>
        <v>23</v>
      </c>
      <c r="G1046" t="s">
        <v>1198</v>
      </c>
      <c r="H1046" s="103">
        <v>1</v>
      </c>
    </row>
    <row r="1047" spans="1:8">
      <c r="A1047" s="17">
        <v>1046</v>
      </c>
      <c r="B1047" s="18" t="s">
        <v>2373</v>
      </c>
      <c r="C1047" t="s">
        <v>3085</v>
      </c>
      <c r="D1047" t="s">
        <v>4595</v>
      </c>
      <c r="E1047" t="s">
        <v>1172</v>
      </c>
      <c r="F1047" s="117">
        <f t="shared" si="16"/>
        <v>24</v>
      </c>
      <c r="G1047" t="s">
        <v>1198</v>
      </c>
      <c r="H1047" s="103">
        <v>1</v>
      </c>
    </row>
    <row r="1048" spans="1:8">
      <c r="A1048" s="17">
        <v>1047</v>
      </c>
      <c r="B1048" s="18" t="s">
        <v>2374</v>
      </c>
      <c r="C1048" t="s">
        <v>3084</v>
      </c>
      <c r="D1048" t="s">
        <v>4596</v>
      </c>
      <c r="E1048" t="s">
        <v>402</v>
      </c>
      <c r="F1048" s="117">
        <f t="shared" si="16"/>
        <v>23</v>
      </c>
      <c r="G1048" t="s">
        <v>1199</v>
      </c>
      <c r="H1048" s="103">
        <v>3</v>
      </c>
    </row>
    <row r="1049" spans="1:8">
      <c r="A1049" s="17">
        <v>1048</v>
      </c>
      <c r="B1049" s="18" t="s">
        <v>2375</v>
      </c>
      <c r="C1049" t="s">
        <v>3083</v>
      </c>
      <c r="D1049" t="s">
        <v>4597</v>
      </c>
      <c r="E1049" t="s">
        <v>402</v>
      </c>
      <c r="F1049" s="117">
        <f t="shared" si="16"/>
        <v>23</v>
      </c>
      <c r="G1049" t="s">
        <v>1199</v>
      </c>
      <c r="H1049" s="103">
        <v>2</v>
      </c>
    </row>
    <row r="1050" spans="1:8">
      <c r="A1050" s="17">
        <v>1049</v>
      </c>
      <c r="B1050" s="18" t="s">
        <v>2376</v>
      </c>
      <c r="C1050" t="s">
        <v>3082</v>
      </c>
      <c r="D1050" t="s">
        <v>4598</v>
      </c>
      <c r="E1050" t="s">
        <v>402</v>
      </c>
      <c r="F1050" s="117">
        <f t="shared" si="16"/>
        <v>23</v>
      </c>
      <c r="G1050" t="s">
        <v>1199</v>
      </c>
      <c r="H1050" s="103">
        <v>1</v>
      </c>
    </row>
    <row r="1051" spans="1:8">
      <c r="A1051" s="17">
        <v>1050</v>
      </c>
      <c r="B1051" s="18" t="s">
        <v>2377</v>
      </c>
      <c r="C1051" t="s">
        <v>1847</v>
      </c>
      <c r="D1051" t="s">
        <v>1848</v>
      </c>
      <c r="E1051" t="s">
        <v>799</v>
      </c>
      <c r="F1051" s="117">
        <f t="shared" si="16"/>
        <v>22</v>
      </c>
      <c r="G1051" t="s">
        <v>1226</v>
      </c>
      <c r="H1051" s="103">
        <v>4</v>
      </c>
    </row>
    <row r="1052" spans="1:8">
      <c r="A1052" s="17">
        <v>1051</v>
      </c>
      <c r="B1052" s="18" t="s">
        <v>2378</v>
      </c>
      <c r="C1052" t="s">
        <v>2024</v>
      </c>
      <c r="D1052" t="s">
        <v>2025</v>
      </c>
      <c r="E1052" t="s">
        <v>799</v>
      </c>
      <c r="F1052" s="117">
        <f t="shared" si="16"/>
        <v>22</v>
      </c>
      <c r="G1052" t="s">
        <v>1226</v>
      </c>
      <c r="H1052" s="103">
        <v>4</v>
      </c>
    </row>
    <row r="1053" spans="1:8">
      <c r="A1053" s="17">
        <v>1052</v>
      </c>
      <c r="B1053" s="18" t="s">
        <v>2379</v>
      </c>
      <c r="C1053" t="s">
        <v>1849</v>
      </c>
      <c r="D1053" t="s">
        <v>1546</v>
      </c>
      <c r="E1053" t="s">
        <v>799</v>
      </c>
      <c r="F1053" s="117">
        <f t="shared" si="16"/>
        <v>22</v>
      </c>
      <c r="G1053" t="s">
        <v>1226</v>
      </c>
      <c r="H1053" s="103">
        <v>4</v>
      </c>
    </row>
    <row r="1054" spans="1:8">
      <c r="A1054" s="17">
        <v>1053</v>
      </c>
      <c r="B1054" s="18" t="s">
        <v>2380</v>
      </c>
      <c r="C1054" t="s">
        <v>1850</v>
      </c>
      <c r="D1054" t="s">
        <v>1851</v>
      </c>
      <c r="E1054" t="s">
        <v>799</v>
      </c>
      <c r="F1054" s="117">
        <f t="shared" si="16"/>
        <v>22</v>
      </c>
      <c r="G1054" t="s">
        <v>1226</v>
      </c>
      <c r="H1054" s="103">
        <v>4</v>
      </c>
    </row>
    <row r="1055" spans="1:8">
      <c r="A1055" s="17">
        <v>1054</v>
      </c>
      <c r="B1055" s="18" t="s">
        <v>2381</v>
      </c>
      <c r="C1055" t="s">
        <v>1853</v>
      </c>
      <c r="D1055" t="s">
        <v>1854</v>
      </c>
      <c r="E1055" t="s">
        <v>799</v>
      </c>
      <c r="F1055" s="117">
        <f t="shared" si="16"/>
        <v>22</v>
      </c>
      <c r="G1055" t="s">
        <v>1226</v>
      </c>
      <c r="H1055" s="103">
        <v>4</v>
      </c>
    </row>
    <row r="1056" spans="1:8">
      <c r="A1056" s="17">
        <v>1055</v>
      </c>
      <c r="B1056" s="18" t="s">
        <v>2382</v>
      </c>
      <c r="C1056" t="s">
        <v>1983</v>
      </c>
      <c r="D1056" t="s">
        <v>1718</v>
      </c>
      <c r="E1056" t="s">
        <v>799</v>
      </c>
      <c r="F1056" s="117">
        <f t="shared" si="16"/>
        <v>22</v>
      </c>
      <c r="G1056" t="s">
        <v>1226</v>
      </c>
      <c r="H1056" s="103">
        <v>4</v>
      </c>
    </row>
    <row r="1057" spans="1:8">
      <c r="A1057" s="17">
        <v>1056</v>
      </c>
      <c r="B1057" s="18" t="s">
        <v>2383</v>
      </c>
      <c r="C1057" t="s">
        <v>1855</v>
      </c>
      <c r="D1057" t="s">
        <v>1856</v>
      </c>
      <c r="E1057" t="s">
        <v>799</v>
      </c>
      <c r="F1057" s="117">
        <f t="shared" si="16"/>
        <v>22</v>
      </c>
      <c r="G1057" t="s">
        <v>1226</v>
      </c>
      <c r="H1057" s="103">
        <v>4</v>
      </c>
    </row>
    <row r="1058" spans="1:8">
      <c r="A1058" s="17">
        <v>1057</v>
      </c>
      <c r="B1058" s="18" t="s">
        <v>2384</v>
      </c>
      <c r="C1058" t="s">
        <v>3081</v>
      </c>
      <c r="D1058" t="s">
        <v>4599</v>
      </c>
      <c r="E1058" t="s">
        <v>799</v>
      </c>
      <c r="F1058" s="117">
        <f t="shared" si="16"/>
        <v>22</v>
      </c>
      <c r="G1058" t="s">
        <v>1226</v>
      </c>
      <c r="H1058" s="103">
        <v>3</v>
      </c>
    </row>
    <row r="1059" spans="1:8">
      <c r="A1059" s="17">
        <v>1058</v>
      </c>
      <c r="B1059" s="18" t="s">
        <v>2385</v>
      </c>
      <c r="C1059" t="s">
        <v>3080</v>
      </c>
      <c r="D1059" t="s">
        <v>4600</v>
      </c>
      <c r="E1059" t="s">
        <v>799</v>
      </c>
      <c r="F1059" s="117">
        <f t="shared" si="16"/>
        <v>22</v>
      </c>
      <c r="G1059" t="s">
        <v>1226</v>
      </c>
      <c r="H1059" s="103">
        <v>3</v>
      </c>
    </row>
    <row r="1060" spans="1:8">
      <c r="A1060" s="17">
        <v>1059</v>
      </c>
      <c r="B1060" s="18" t="s">
        <v>2386</v>
      </c>
      <c r="C1060" t="s">
        <v>3079</v>
      </c>
      <c r="D1060" t="s">
        <v>4601</v>
      </c>
      <c r="E1060" t="s">
        <v>799</v>
      </c>
      <c r="F1060" s="117">
        <f t="shared" si="16"/>
        <v>22</v>
      </c>
      <c r="G1060" t="s">
        <v>1226</v>
      </c>
      <c r="H1060" s="103">
        <v>3</v>
      </c>
    </row>
    <row r="1061" spans="1:8">
      <c r="A1061" s="17">
        <v>1060</v>
      </c>
      <c r="B1061" s="18" t="s">
        <v>2387</v>
      </c>
      <c r="C1061" t="s">
        <v>3078</v>
      </c>
      <c r="D1061" t="s">
        <v>4602</v>
      </c>
      <c r="E1061" t="s">
        <v>799</v>
      </c>
      <c r="F1061" s="117">
        <f t="shared" si="16"/>
        <v>22</v>
      </c>
      <c r="G1061" t="s">
        <v>1226</v>
      </c>
      <c r="H1061" s="103">
        <v>3</v>
      </c>
    </row>
    <row r="1062" spans="1:8">
      <c r="A1062" s="17">
        <v>1061</v>
      </c>
      <c r="B1062" s="18" t="s">
        <v>2388</v>
      </c>
      <c r="C1062" t="s">
        <v>3077</v>
      </c>
      <c r="D1062" t="s">
        <v>4603</v>
      </c>
      <c r="E1062" t="s">
        <v>799</v>
      </c>
      <c r="F1062" s="117">
        <f t="shared" si="16"/>
        <v>22</v>
      </c>
      <c r="G1062" t="s">
        <v>1226</v>
      </c>
      <c r="H1062" s="103">
        <v>3</v>
      </c>
    </row>
    <row r="1063" spans="1:8">
      <c r="A1063" s="17">
        <v>1062</v>
      </c>
      <c r="B1063" s="18" t="s">
        <v>2389</v>
      </c>
      <c r="C1063" t="s">
        <v>3076</v>
      </c>
      <c r="D1063" t="s">
        <v>4604</v>
      </c>
      <c r="E1063" t="s">
        <v>799</v>
      </c>
      <c r="F1063" s="117">
        <f t="shared" si="16"/>
        <v>22</v>
      </c>
      <c r="G1063" t="s">
        <v>1226</v>
      </c>
      <c r="H1063" s="103">
        <v>3</v>
      </c>
    </row>
    <row r="1064" spans="1:8">
      <c r="A1064" s="17">
        <v>1063</v>
      </c>
      <c r="B1064" s="18" t="s">
        <v>2390</v>
      </c>
      <c r="C1064" t="s">
        <v>3075</v>
      </c>
      <c r="D1064" t="s">
        <v>4605</v>
      </c>
      <c r="E1064" t="s">
        <v>799</v>
      </c>
      <c r="F1064" s="117">
        <f t="shared" si="16"/>
        <v>22</v>
      </c>
      <c r="G1064" t="s">
        <v>1226</v>
      </c>
      <c r="H1064" s="103">
        <v>3</v>
      </c>
    </row>
    <row r="1065" spans="1:8">
      <c r="A1065" s="17">
        <v>1064</v>
      </c>
      <c r="B1065" s="18" t="s">
        <v>2391</v>
      </c>
      <c r="C1065" t="s">
        <v>3074</v>
      </c>
      <c r="D1065" t="s">
        <v>4606</v>
      </c>
      <c r="E1065" t="s">
        <v>799</v>
      </c>
      <c r="F1065" s="117">
        <f t="shared" si="16"/>
        <v>22</v>
      </c>
      <c r="G1065" t="s">
        <v>1226</v>
      </c>
      <c r="H1065" s="103">
        <v>3</v>
      </c>
    </row>
    <row r="1066" spans="1:8">
      <c r="A1066" s="17">
        <v>1065</v>
      </c>
      <c r="B1066" s="18" t="s">
        <v>2392</v>
      </c>
      <c r="C1066" t="s">
        <v>3073</v>
      </c>
      <c r="D1066" t="s">
        <v>4607</v>
      </c>
      <c r="E1066" t="s">
        <v>799</v>
      </c>
      <c r="F1066" s="117">
        <f t="shared" si="16"/>
        <v>22</v>
      </c>
      <c r="G1066" t="s">
        <v>1226</v>
      </c>
      <c r="H1066" s="103">
        <v>3</v>
      </c>
    </row>
    <row r="1067" spans="1:8">
      <c r="A1067" s="17">
        <v>1066</v>
      </c>
      <c r="B1067" s="18" t="s">
        <v>2393</v>
      </c>
      <c r="C1067" t="s">
        <v>3072</v>
      </c>
      <c r="D1067" t="s">
        <v>4608</v>
      </c>
      <c r="E1067" t="s">
        <v>799</v>
      </c>
      <c r="F1067" s="117">
        <f t="shared" si="16"/>
        <v>22</v>
      </c>
      <c r="G1067" t="s">
        <v>1226</v>
      </c>
      <c r="H1067" s="103">
        <v>3</v>
      </c>
    </row>
    <row r="1068" spans="1:8">
      <c r="A1068" s="17">
        <v>1067</v>
      </c>
      <c r="B1068" s="18" t="s">
        <v>2394</v>
      </c>
      <c r="C1068" t="s">
        <v>3071</v>
      </c>
      <c r="D1068" t="s">
        <v>4609</v>
      </c>
      <c r="E1068" t="s">
        <v>799</v>
      </c>
      <c r="F1068" s="117">
        <f t="shared" si="16"/>
        <v>22</v>
      </c>
      <c r="G1068" t="s">
        <v>1226</v>
      </c>
      <c r="H1068" s="103">
        <v>3</v>
      </c>
    </row>
    <row r="1069" spans="1:8">
      <c r="A1069" s="17">
        <v>1068</v>
      </c>
      <c r="B1069" s="18" t="s">
        <v>2395</v>
      </c>
      <c r="C1069" t="s">
        <v>3070</v>
      </c>
      <c r="D1069" t="s">
        <v>4610</v>
      </c>
      <c r="E1069" t="s">
        <v>799</v>
      </c>
      <c r="F1069" s="117">
        <f t="shared" si="16"/>
        <v>22</v>
      </c>
      <c r="G1069" t="s">
        <v>1226</v>
      </c>
      <c r="H1069" s="103">
        <v>3</v>
      </c>
    </row>
    <row r="1070" spans="1:8">
      <c r="A1070" s="17">
        <v>1069</v>
      </c>
      <c r="B1070" s="18" t="s">
        <v>2396</v>
      </c>
      <c r="C1070" t="s">
        <v>3069</v>
      </c>
      <c r="D1070" t="s">
        <v>4611</v>
      </c>
      <c r="E1070" t="s">
        <v>799</v>
      </c>
      <c r="F1070" s="117">
        <f t="shared" si="16"/>
        <v>22</v>
      </c>
      <c r="G1070" t="s">
        <v>1226</v>
      </c>
      <c r="H1070" s="103">
        <v>3</v>
      </c>
    </row>
    <row r="1071" spans="1:8">
      <c r="A1071" s="17">
        <v>1070</v>
      </c>
      <c r="B1071" s="18" t="s">
        <v>2397</v>
      </c>
      <c r="C1071" t="s">
        <v>3068</v>
      </c>
      <c r="D1071" t="s">
        <v>4612</v>
      </c>
      <c r="E1071" t="s">
        <v>799</v>
      </c>
      <c r="F1071" s="117">
        <f t="shared" si="16"/>
        <v>22</v>
      </c>
      <c r="G1071" t="s">
        <v>1226</v>
      </c>
      <c r="H1071" s="103">
        <v>3</v>
      </c>
    </row>
    <row r="1072" spans="1:8">
      <c r="A1072" s="17">
        <v>1071</v>
      </c>
      <c r="B1072" s="18" t="s">
        <v>2398</v>
      </c>
      <c r="C1072" t="s">
        <v>3067</v>
      </c>
      <c r="D1072" t="s">
        <v>4613</v>
      </c>
      <c r="E1072" t="s">
        <v>799</v>
      </c>
      <c r="F1072" s="117">
        <f t="shared" si="16"/>
        <v>22</v>
      </c>
      <c r="G1072" t="s">
        <v>1226</v>
      </c>
      <c r="H1072" s="103">
        <v>3</v>
      </c>
    </row>
    <row r="1073" spans="1:8">
      <c r="A1073" s="17">
        <v>1072</v>
      </c>
      <c r="B1073" s="18" t="s">
        <v>2399</v>
      </c>
      <c r="C1073" t="s">
        <v>3066</v>
      </c>
      <c r="D1073" t="s">
        <v>4614</v>
      </c>
      <c r="E1073" t="s">
        <v>799</v>
      </c>
      <c r="F1073" s="117">
        <f t="shared" si="16"/>
        <v>22</v>
      </c>
      <c r="G1073" t="s">
        <v>1226</v>
      </c>
      <c r="H1073" s="117">
        <v>2</v>
      </c>
    </row>
    <row r="1074" spans="1:8">
      <c r="A1074" s="17">
        <v>1073</v>
      </c>
      <c r="B1074" s="18" t="s">
        <v>2400</v>
      </c>
      <c r="C1074" t="s">
        <v>3065</v>
      </c>
      <c r="D1074" t="s">
        <v>4615</v>
      </c>
      <c r="E1074" t="s">
        <v>799</v>
      </c>
      <c r="F1074" s="117">
        <f t="shared" si="16"/>
        <v>22</v>
      </c>
      <c r="G1074" t="s">
        <v>1226</v>
      </c>
      <c r="H1074" s="103">
        <v>2</v>
      </c>
    </row>
    <row r="1075" spans="1:8">
      <c r="A1075" s="17">
        <v>1074</v>
      </c>
      <c r="B1075" s="18" t="s">
        <v>2401</v>
      </c>
      <c r="C1075" t="s">
        <v>3064</v>
      </c>
      <c r="D1075" t="s">
        <v>4616</v>
      </c>
      <c r="E1075" t="s">
        <v>799</v>
      </c>
      <c r="F1075" s="117">
        <f t="shared" si="16"/>
        <v>22</v>
      </c>
      <c r="G1075" t="s">
        <v>1226</v>
      </c>
      <c r="H1075" s="103">
        <v>2</v>
      </c>
    </row>
    <row r="1076" spans="1:8">
      <c r="A1076" s="17">
        <v>1075</v>
      </c>
      <c r="B1076" s="18" t="s">
        <v>2402</v>
      </c>
      <c r="C1076" t="s">
        <v>3063</v>
      </c>
      <c r="D1076" t="s">
        <v>4617</v>
      </c>
      <c r="E1076" t="s">
        <v>799</v>
      </c>
      <c r="F1076" s="117">
        <f t="shared" si="16"/>
        <v>22</v>
      </c>
      <c r="G1076" t="s">
        <v>1226</v>
      </c>
      <c r="H1076" s="103">
        <v>2</v>
      </c>
    </row>
    <row r="1077" spans="1:8">
      <c r="A1077" s="17">
        <v>1076</v>
      </c>
      <c r="B1077" s="18" t="s">
        <v>2403</v>
      </c>
      <c r="C1077" t="s">
        <v>3062</v>
      </c>
      <c r="D1077" t="s">
        <v>4618</v>
      </c>
      <c r="E1077" t="s">
        <v>799</v>
      </c>
      <c r="F1077" s="117">
        <f t="shared" si="16"/>
        <v>22</v>
      </c>
      <c r="G1077" t="s">
        <v>1226</v>
      </c>
      <c r="H1077" s="103">
        <v>2</v>
      </c>
    </row>
    <row r="1078" spans="1:8">
      <c r="A1078" s="17">
        <v>1077</v>
      </c>
      <c r="B1078" s="18" t="s">
        <v>2404</v>
      </c>
      <c r="C1078" t="s">
        <v>3061</v>
      </c>
      <c r="D1078" t="s">
        <v>4619</v>
      </c>
      <c r="E1078" t="s">
        <v>799</v>
      </c>
      <c r="F1078" s="117">
        <f t="shared" si="16"/>
        <v>22</v>
      </c>
      <c r="G1078" t="s">
        <v>1226</v>
      </c>
      <c r="H1078" s="103">
        <v>2</v>
      </c>
    </row>
    <row r="1079" spans="1:8">
      <c r="A1079" s="17">
        <v>1078</v>
      </c>
      <c r="B1079" s="18" t="s">
        <v>2405</v>
      </c>
      <c r="C1079" t="s">
        <v>3060</v>
      </c>
      <c r="D1079" t="s">
        <v>4620</v>
      </c>
      <c r="E1079" t="s">
        <v>799</v>
      </c>
      <c r="F1079" s="117">
        <f t="shared" si="16"/>
        <v>22</v>
      </c>
      <c r="G1079" t="s">
        <v>1226</v>
      </c>
      <c r="H1079" s="103">
        <v>2</v>
      </c>
    </row>
    <row r="1080" spans="1:8">
      <c r="A1080" s="17">
        <v>1079</v>
      </c>
      <c r="B1080" s="18" t="s">
        <v>2406</v>
      </c>
      <c r="C1080" t="s">
        <v>3059</v>
      </c>
      <c r="D1080" t="s">
        <v>4621</v>
      </c>
      <c r="E1080" t="s">
        <v>799</v>
      </c>
      <c r="F1080" s="117">
        <f t="shared" si="16"/>
        <v>22</v>
      </c>
      <c r="G1080" t="s">
        <v>1226</v>
      </c>
      <c r="H1080" s="103">
        <v>2</v>
      </c>
    </row>
    <row r="1081" spans="1:8">
      <c r="A1081" s="17">
        <v>1080</v>
      </c>
      <c r="B1081" s="18" t="s">
        <v>2407</v>
      </c>
      <c r="C1081" t="s">
        <v>3058</v>
      </c>
      <c r="D1081" t="s">
        <v>4622</v>
      </c>
      <c r="E1081" t="s">
        <v>799</v>
      </c>
      <c r="F1081" s="117">
        <f t="shared" si="16"/>
        <v>22</v>
      </c>
      <c r="G1081" t="s">
        <v>1226</v>
      </c>
      <c r="H1081" s="103">
        <v>2</v>
      </c>
    </row>
    <row r="1082" spans="1:8">
      <c r="A1082" s="17">
        <v>1081</v>
      </c>
      <c r="B1082" s="18" t="s">
        <v>2408</v>
      </c>
      <c r="C1082" t="s">
        <v>3057</v>
      </c>
      <c r="D1082" t="s">
        <v>4623</v>
      </c>
      <c r="E1082" t="s">
        <v>799</v>
      </c>
      <c r="F1082" s="117">
        <f t="shared" si="16"/>
        <v>22</v>
      </c>
      <c r="G1082" t="s">
        <v>1226</v>
      </c>
      <c r="H1082" s="103">
        <v>1</v>
      </c>
    </row>
    <row r="1083" spans="1:8">
      <c r="A1083" s="17">
        <v>1082</v>
      </c>
      <c r="B1083" s="18" t="s">
        <v>2409</v>
      </c>
      <c r="C1083" t="s">
        <v>3056</v>
      </c>
      <c r="D1083" t="s">
        <v>4624</v>
      </c>
      <c r="E1083" t="s">
        <v>799</v>
      </c>
      <c r="F1083" s="117">
        <f t="shared" si="16"/>
        <v>22</v>
      </c>
      <c r="G1083" t="s">
        <v>1226</v>
      </c>
      <c r="H1083" s="103">
        <v>1</v>
      </c>
    </row>
    <row r="1084" spans="1:8">
      <c r="A1084" s="17">
        <v>1083</v>
      </c>
      <c r="B1084" s="18" t="s">
        <v>2410</v>
      </c>
      <c r="C1084" t="s">
        <v>3055</v>
      </c>
      <c r="D1084" t="s">
        <v>4625</v>
      </c>
      <c r="E1084" t="s">
        <v>799</v>
      </c>
      <c r="F1084" s="117">
        <f t="shared" si="16"/>
        <v>22</v>
      </c>
      <c r="G1084" t="s">
        <v>1226</v>
      </c>
      <c r="H1084" s="103">
        <v>1</v>
      </c>
    </row>
    <row r="1085" spans="1:8">
      <c r="A1085" s="17">
        <v>1084</v>
      </c>
      <c r="B1085" s="18" t="s">
        <v>2411</v>
      </c>
      <c r="C1085" t="s">
        <v>5032</v>
      </c>
      <c r="D1085" t="s">
        <v>4626</v>
      </c>
      <c r="E1085" t="s">
        <v>799</v>
      </c>
      <c r="F1085" s="117">
        <f t="shared" si="16"/>
        <v>22</v>
      </c>
      <c r="G1085" t="s">
        <v>1226</v>
      </c>
      <c r="H1085" s="103">
        <v>1</v>
      </c>
    </row>
    <row r="1086" spans="1:8">
      <c r="A1086" s="17">
        <v>1085</v>
      </c>
      <c r="B1086" s="18" t="s">
        <v>2412</v>
      </c>
      <c r="C1086" t="s">
        <v>3054</v>
      </c>
      <c r="D1086" t="s">
        <v>4627</v>
      </c>
      <c r="E1086" t="s">
        <v>799</v>
      </c>
      <c r="F1086" s="117">
        <f t="shared" si="16"/>
        <v>22</v>
      </c>
      <c r="G1086" t="s">
        <v>1226</v>
      </c>
      <c r="H1086" s="103">
        <v>1</v>
      </c>
    </row>
    <row r="1087" spans="1:8">
      <c r="A1087" s="17">
        <v>1086</v>
      </c>
      <c r="B1087" s="18" t="s">
        <v>2413</v>
      </c>
      <c r="C1087" t="s">
        <v>3053</v>
      </c>
      <c r="D1087" t="s">
        <v>4628</v>
      </c>
      <c r="E1087" t="s">
        <v>799</v>
      </c>
      <c r="F1087" s="117">
        <f t="shared" si="16"/>
        <v>22</v>
      </c>
      <c r="G1087" t="s">
        <v>1226</v>
      </c>
      <c r="H1087" s="103">
        <v>1</v>
      </c>
    </row>
    <row r="1088" spans="1:8">
      <c r="A1088" s="17">
        <v>1087</v>
      </c>
      <c r="B1088" s="18" t="s">
        <v>2414</v>
      </c>
      <c r="C1088" t="s">
        <v>3052</v>
      </c>
      <c r="D1088" t="s">
        <v>4629</v>
      </c>
      <c r="E1088" t="s">
        <v>799</v>
      </c>
      <c r="F1088" s="117">
        <f t="shared" si="16"/>
        <v>22</v>
      </c>
      <c r="G1088" t="s">
        <v>1226</v>
      </c>
      <c r="H1088" s="103">
        <v>1</v>
      </c>
    </row>
    <row r="1089" spans="1:8">
      <c r="A1089" s="17">
        <v>1088</v>
      </c>
      <c r="B1089" s="18" t="s">
        <v>2415</v>
      </c>
      <c r="C1089" t="s">
        <v>3051</v>
      </c>
      <c r="D1089" t="s">
        <v>4630</v>
      </c>
      <c r="E1089" t="s">
        <v>799</v>
      </c>
      <c r="F1089" s="117">
        <f t="shared" si="16"/>
        <v>22</v>
      </c>
      <c r="G1089" t="s">
        <v>1226</v>
      </c>
      <c r="H1089" s="103">
        <v>1</v>
      </c>
    </row>
    <row r="1090" spans="1:8">
      <c r="A1090" s="17">
        <v>1089</v>
      </c>
      <c r="B1090" s="18" t="s">
        <v>2416</v>
      </c>
      <c r="C1090" t="s">
        <v>3050</v>
      </c>
      <c r="D1090" t="s">
        <v>4631</v>
      </c>
      <c r="E1090" t="s">
        <v>799</v>
      </c>
      <c r="F1090" s="117">
        <f t="shared" si="16"/>
        <v>22</v>
      </c>
      <c r="G1090" t="s">
        <v>1226</v>
      </c>
      <c r="H1090" s="103">
        <v>1</v>
      </c>
    </row>
    <row r="1091" spans="1:8">
      <c r="A1091" s="17">
        <v>1090</v>
      </c>
      <c r="B1091" s="18" t="s">
        <v>2417</v>
      </c>
      <c r="C1091" t="s">
        <v>3049</v>
      </c>
      <c r="D1091" t="s">
        <v>4632</v>
      </c>
      <c r="E1091" t="s">
        <v>799</v>
      </c>
      <c r="F1091" s="117">
        <f t="shared" ref="F1091:F1154" si="17">VLOOKUP(E1091,$N$1:$O$48,2,FALSE)</f>
        <v>22</v>
      </c>
      <c r="G1091" t="s">
        <v>1226</v>
      </c>
      <c r="H1091" s="103">
        <v>1</v>
      </c>
    </row>
    <row r="1092" spans="1:8">
      <c r="A1092" s="17">
        <v>1091</v>
      </c>
      <c r="B1092" s="18" t="s">
        <v>2418</v>
      </c>
      <c r="C1092" t="s">
        <v>3048</v>
      </c>
      <c r="D1092" t="s">
        <v>4633</v>
      </c>
      <c r="E1092" t="s">
        <v>1181</v>
      </c>
      <c r="F1092" s="117">
        <f t="shared" si="17"/>
        <v>20</v>
      </c>
      <c r="G1092" t="s">
        <v>1225</v>
      </c>
      <c r="H1092" s="103">
        <v>3</v>
      </c>
    </row>
    <row r="1093" spans="1:8">
      <c r="A1093" s="17">
        <v>1092</v>
      </c>
      <c r="B1093" s="18" t="s">
        <v>2419</v>
      </c>
      <c r="C1093" t="s">
        <v>1600</v>
      </c>
      <c r="D1093" t="s">
        <v>1601</v>
      </c>
      <c r="E1093" t="s">
        <v>799</v>
      </c>
      <c r="F1093" s="117">
        <f t="shared" si="17"/>
        <v>22</v>
      </c>
      <c r="G1093" t="s">
        <v>1200</v>
      </c>
      <c r="H1093" s="103" t="s">
        <v>273</v>
      </c>
    </row>
    <row r="1094" spans="1:8">
      <c r="A1094" s="17">
        <v>1093</v>
      </c>
      <c r="B1094" s="18" t="s">
        <v>2420</v>
      </c>
      <c r="C1094" t="s">
        <v>2110</v>
      </c>
      <c r="D1094" t="s">
        <v>2111</v>
      </c>
      <c r="E1094" t="s">
        <v>799</v>
      </c>
      <c r="F1094" s="117">
        <f t="shared" si="17"/>
        <v>22</v>
      </c>
      <c r="G1094" t="s">
        <v>1200</v>
      </c>
      <c r="H1094" s="103">
        <v>4</v>
      </c>
    </row>
    <row r="1095" spans="1:8">
      <c r="A1095" s="17">
        <v>1094</v>
      </c>
      <c r="B1095" s="18" t="s">
        <v>2421</v>
      </c>
      <c r="C1095" t="s">
        <v>1612</v>
      </c>
      <c r="D1095" t="s">
        <v>1613</v>
      </c>
      <c r="E1095" t="s">
        <v>799</v>
      </c>
      <c r="F1095" s="117">
        <f t="shared" si="17"/>
        <v>22</v>
      </c>
      <c r="G1095" t="s">
        <v>1200</v>
      </c>
      <c r="H1095" s="103" t="s">
        <v>267</v>
      </c>
    </row>
    <row r="1096" spans="1:8">
      <c r="A1096" s="17">
        <v>1095</v>
      </c>
      <c r="B1096" s="18" t="s">
        <v>2422</v>
      </c>
      <c r="C1096" t="s">
        <v>3047</v>
      </c>
      <c r="D1096" t="s">
        <v>4634</v>
      </c>
      <c r="E1096" t="s">
        <v>799</v>
      </c>
      <c r="F1096" s="117">
        <f t="shared" si="17"/>
        <v>22</v>
      </c>
      <c r="G1096" t="s">
        <v>1200</v>
      </c>
      <c r="H1096" s="103">
        <v>3</v>
      </c>
    </row>
    <row r="1097" spans="1:8">
      <c r="A1097" s="17">
        <v>1096</v>
      </c>
      <c r="B1097" s="18" t="s">
        <v>2423</v>
      </c>
      <c r="C1097" t="s">
        <v>3046</v>
      </c>
      <c r="D1097" t="s">
        <v>4635</v>
      </c>
      <c r="E1097" t="s">
        <v>799</v>
      </c>
      <c r="F1097" s="117">
        <f t="shared" si="17"/>
        <v>22</v>
      </c>
      <c r="G1097" t="s">
        <v>1200</v>
      </c>
      <c r="H1097" s="103">
        <v>2</v>
      </c>
    </row>
    <row r="1098" spans="1:8">
      <c r="A1098" s="17">
        <v>1097</v>
      </c>
      <c r="B1098" s="18" t="s">
        <v>2424</v>
      </c>
      <c r="C1098" t="s">
        <v>3045</v>
      </c>
      <c r="D1098" t="s">
        <v>4636</v>
      </c>
      <c r="E1098" t="s">
        <v>799</v>
      </c>
      <c r="F1098" s="117">
        <f t="shared" si="17"/>
        <v>22</v>
      </c>
      <c r="G1098" t="s">
        <v>1200</v>
      </c>
      <c r="H1098" s="103" t="s">
        <v>267</v>
      </c>
    </row>
    <row r="1099" spans="1:8">
      <c r="A1099" s="17">
        <v>1098</v>
      </c>
      <c r="B1099" s="18" t="s">
        <v>2425</v>
      </c>
      <c r="C1099" t="s">
        <v>2035</v>
      </c>
      <c r="D1099" t="s">
        <v>2036</v>
      </c>
      <c r="E1099" t="s">
        <v>799</v>
      </c>
      <c r="F1099" s="117">
        <f t="shared" si="17"/>
        <v>22</v>
      </c>
      <c r="G1099" t="s">
        <v>1200</v>
      </c>
      <c r="H1099" s="103">
        <v>4</v>
      </c>
    </row>
    <row r="1100" spans="1:8">
      <c r="A1100" s="17">
        <v>1099</v>
      </c>
      <c r="B1100" s="18" t="s">
        <v>2426</v>
      </c>
      <c r="C1100" t="s">
        <v>1596</v>
      </c>
      <c r="D1100" t="s">
        <v>1597</v>
      </c>
      <c r="E1100" t="s">
        <v>799</v>
      </c>
      <c r="F1100" s="117">
        <f t="shared" si="17"/>
        <v>22</v>
      </c>
      <c r="G1100" t="s">
        <v>1200</v>
      </c>
      <c r="H1100" s="103" t="s">
        <v>273</v>
      </c>
    </row>
    <row r="1101" spans="1:8">
      <c r="A1101" s="17">
        <v>1100</v>
      </c>
      <c r="B1101" s="18" t="s">
        <v>2427</v>
      </c>
      <c r="C1101" t="s">
        <v>3044</v>
      </c>
      <c r="D1101" t="s">
        <v>4637</v>
      </c>
      <c r="E1101" t="s">
        <v>415</v>
      </c>
      <c r="F1101" s="117">
        <f t="shared" si="17"/>
        <v>30</v>
      </c>
      <c r="G1101" t="s">
        <v>1205</v>
      </c>
      <c r="H1101" s="103">
        <v>3</v>
      </c>
    </row>
    <row r="1102" spans="1:8">
      <c r="A1102" s="17">
        <v>1101</v>
      </c>
      <c r="B1102" s="18" t="s">
        <v>2428</v>
      </c>
      <c r="C1102" t="s">
        <v>3043</v>
      </c>
      <c r="D1102" t="s">
        <v>4638</v>
      </c>
      <c r="E1102" t="s">
        <v>402</v>
      </c>
      <c r="F1102" s="117">
        <f t="shared" si="17"/>
        <v>23</v>
      </c>
      <c r="G1102" t="s">
        <v>1205</v>
      </c>
      <c r="H1102" s="103">
        <v>1</v>
      </c>
    </row>
    <row r="1103" spans="1:8">
      <c r="A1103" s="17">
        <v>1102</v>
      </c>
      <c r="B1103" s="18" t="s">
        <v>2429</v>
      </c>
      <c r="C1103" t="s">
        <v>3042</v>
      </c>
      <c r="D1103" t="s">
        <v>4639</v>
      </c>
      <c r="E1103" t="s">
        <v>1172</v>
      </c>
      <c r="F1103" s="117">
        <f t="shared" si="17"/>
        <v>24</v>
      </c>
      <c r="G1103" t="s">
        <v>1205</v>
      </c>
      <c r="H1103" s="103">
        <v>1</v>
      </c>
    </row>
    <row r="1104" spans="1:8">
      <c r="A1104" s="17">
        <v>1103</v>
      </c>
      <c r="B1104" s="18" t="s">
        <v>2430</v>
      </c>
      <c r="C1104" t="s">
        <v>3041</v>
      </c>
      <c r="D1104" t="s">
        <v>4640</v>
      </c>
      <c r="E1104" t="s">
        <v>1172</v>
      </c>
      <c r="F1104" s="117">
        <f t="shared" si="17"/>
        <v>24</v>
      </c>
      <c r="G1104" t="s">
        <v>1205</v>
      </c>
      <c r="H1104" s="103">
        <v>1</v>
      </c>
    </row>
    <row r="1105" spans="1:8">
      <c r="A1105" s="17">
        <v>1104</v>
      </c>
      <c r="B1105" s="18" t="s">
        <v>2431</v>
      </c>
      <c r="C1105" t="s">
        <v>3040</v>
      </c>
      <c r="D1105" t="s">
        <v>4641</v>
      </c>
      <c r="E1105" t="s">
        <v>393</v>
      </c>
      <c r="F1105" s="117">
        <f t="shared" si="17"/>
        <v>26</v>
      </c>
      <c r="G1105" t="s">
        <v>1205</v>
      </c>
      <c r="H1105" s="103">
        <v>1</v>
      </c>
    </row>
    <row r="1106" spans="1:8">
      <c r="A1106" s="17">
        <v>1105</v>
      </c>
      <c r="B1106" s="18" t="s">
        <v>2432</v>
      </c>
      <c r="C1106" t="s">
        <v>3039</v>
      </c>
      <c r="D1106" t="s">
        <v>4642</v>
      </c>
      <c r="E1106" t="s">
        <v>161</v>
      </c>
      <c r="F1106" s="117">
        <f t="shared" si="17"/>
        <v>33</v>
      </c>
      <c r="G1106" t="s">
        <v>1205</v>
      </c>
      <c r="H1106" s="103">
        <v>1</v>
      </c>
    </row>
    <row r="1107" spans="1:8">
      <c r="A1107" s="17">
        <v>1106</v>
      </c>
      <c r="B1107" s="18" t="s">
        <v>2433</v>
      </c>
      <c r="C1107" t="s">
        <v>3038</v>
      </c>
      <c r="D1107" t="s">
        <v>4643</v>
      </c>
      <c r="E1107" t="s">
        <v>402</v>
      </c>
      <c r="F1107" s="117">
        <f t="shared" si="17"/>
        <v>23</v>
      </c>
      <c r="G1107" t="s">
        <v>1209</v>
      </c>
      <c r="H1107" s="103">
        <v>3</v>
      </c>
    </row>
    <row r="1108" spans="1:8">
      <c r="A1108" s="17">
        <v>1107</v>
      </c>
      <c r="B1108" s="18" t="s">
        <v>2434</v>
      </c>
      <c r="C1108" t="s">
        <v>3037</v>
      </c>
      <c r="D1108" t="s">
        <v>4644</v>
      </c>
      <c r="E1108" t="s">
        <v>402</v>
      </c>
      <c r="F1108" s="117">
        <f t="shared" si="17"/>
        <v>23</v>
      </c>
      <c r="G1108" t="s">
        <v>1209</v>
      </c>
      <c r="H1108" s="103">
        <v>3</v>
      </c>
    </row>
    <row r="1109" spans="1:8">
      <c r="A1109" s="17">
        <v>1108</v>
      </c>
      <c r="B1109" s="18" t="s">
        <v>2435</v>
      </c>
      <c r="C1109" t="s">
        <v>3036</v>
      </c>
      <c r="D1109" t="s">
        <v>4645</v>
      </c>
      <c r="E1109" t="s">
        <v>799</v>
      </c>
      <c r="F1109" s="117">
        <f t="shared" si="17"/>
        <v>22</v>
      </c>
      <c r="G1109" t="s">
        <v>1313</v>
      </c>
      <c r="H1109" s="103">
        <v>2</v>
      </c>
    </row>
    <row r="1110" spans="1:8">
      <c r="A1110" s="17">
        <v>1109</v>
      </c>
      <c r="B1110" s="18" t="s">
        <v>2436</v>
      </c>
      <c r="C1110" t="s">
        <v>3035</v>
      </c>
      <c r="D1110" t="s">
        <v>4646</v>
      </c>
      <c r="E1110" t="s">
        <v>799</v>
      </c>
      <c r="F1110" s="117">
        <f t="shared" si="17"/>
        <v>22</v>
      </c>
      <c r="G1110" t="s">
        <v>1313</v>
      </c>
      <c r="H1110" s="103">
        <v>3</v>
      </c>
    </row>
    <row r="1111" spans="1:8">
      <c r="A1111" s="17">
        <v>1110</v>
      </c>
      <c r="B1111" s="18" t="s">
        <v>2437</v>
      </c>
      <c r="C1111" t="s">
        <v>2124</v>
      </c>
      <c r="D1111" t="s">
        <v>2125</v>
      </c>
      <c r="E1111" t="s">
        <v>799</v>
      </c>
      <c r="F1111" s="117">
        <f t="shared" si="17"/>
        <v>22</v>
      </c>
      <c r="G1111" t="s">
        <v>1313</v>
      </c>
      <c r="H1111" s="103">
        <v>4</v>
      </c>
    </row>
    <row r="1112" spans="1:8">
      <c r="A1112" s="17">
        <v>1111</v>
      </c>
      <c r="B1112" s="18" t="s">
        <v>2438</v>
      </c>
      <c r="C1112" t="s">
        <v>3034</v>
      </c>
      <c r="D1112" t="s">
        <v>4647</v>
      </c>
      <c r="E1112" t="s">
        <v>799</v>
      </c>
      <c r="F1112" s="117">
        <f t="shared" si="17"/>
        <v>22</v>
      </c>
      <c r="G1112" t="s">
        <v>1313</v>
      </c>
      <c r="H1112" s="103">
        <v>2</v>
      </c>
    </row>
    <row r="1113" spans="1:8">
      <c r="A1113" s="17">
        <v>1112</v>
      </c>
      <c r="B1113" s="18" t="s">
        <v>2439</v>
      </c>
      <c r="C1113" t="s">
        <v>2122</v>
      </c>
      <c r="D1113" t="s">
        <v>2123</v>
      </c>
      <c r="E1113" t="s">
        <v>799</v>
      </c>
      <c r="F1113" s="117">
        <f t="shared" si="17"/>
        <v>22</v>
      </c>
      <c r="G1113" t="s">
        <v>1313</v>
      </c>
      <c r="H1113" s="103">
        <v>4</v>
      </c>
    </row>
    <row r="1114" spans="1:8">
      <c r="A1114" s="17">
        <v>1113</v>
      </c>
      <c r="B1114" s="18" t="s">
        <v>2440</v>
      </c>
      <c r="C1114" t="s">
        <v>3033</v>
      </c>
      <c r="D1114" t="s">
        <v>4648</v>
      </c>
      <c r="E1114" t="s">
        <v>799</v>
      </c>
      <c r="F1114" s="117">
        <f t="shared" si="17"/>
        <v>22</v>
      </c>
      <c r="G1114" t="s">
        <v>1313</v>
      </c>
      <c r="H1114" s="103">
        <v>2</v>
      </c>
    </row>
    <row r="1115" spans="1:8">
      <c r="A1115" s="17">
        <v>1114</v>
      </c>
      <c r="B1115" s="18" t="s">
        <v>2441</v>
      </c>
      <c r="C1115" t="s">
        <v>3032</v>
      </c>
      <c r="D1115" t="s">
        <v>4649</v>
      </c>
      <c r="E1115" t="s">
        <v>799</v>
      </c>
      <c r="F1115" s="117">
        <f t="shared" si="17"/>
        <v>22</v>
      </c>
      <c r="G1115" t="s">
        <v>1313</v>
      </c>
      <c r="H1115" s="103">
        <v>2</v>
      </c>
    </row>
    <row r="1116" spans="1:8">
      <c r="A1116" s="17">
        <v>1115</v>
      </c>
      <c r="B1116" s="18" t="s">
        <v>2442</v>
      </c>
      <c r="C1116" t="s">
        <v>3031</v>
      </c>
      <c r="D1116" t="s">
        <v>4650</v>
      </c>
      <c r="E1116" t="s">
        <v>402</v>
      </c>
      <c r="F1116" s="117">
        <f t="shared" si="17"/>
        <v>23</v>
      </c>
      <c r="G1116" t="s">
        <v>1217</v>
      </c>
      <c r="H1116" s="103">
        <v>1</v>
      </c>
    </row>
    <row r="1117" spans="1:8">
      <c r="A1117" s="17">
        <v>1116</v>
      </c>
      <c r="B1117" s="18" t="s">
        <v>2443</v>
      </c>
      <c r="C1117" t="s">
        <v>3030</v>
      </c>
      <c r="D1117" t="s">
        <v>4651</v>
      </c>
      <c r="E1117" t="s">
        <v>402</v>
      </c>
      <c r="F1117" s="117">
        <f t="shared" si="17"/>
        <v>23</v>
      </c>
      <c r="G1117" t="s">
        <v>1217</v>
      </c>
      <c r="H1117" s="103">
        <v>1</v>
      </c>
    </row>
    <row r="1118" spans="1:8">
      <c r="A1118" s="17">
        <v>1117</v>
      </c>
      <c r="B1118" s="18" t="s">
        <v>2444</v>
      </c>
      <c r="C1118" t="s">
        <v>1630</v>
      </c>
      <c r="D1118" t="s">
        <v>1631</v>
      </c>
      <c r="E1118" t="s">
        <v>402</v>
      </c>
      <c r="F1118" s="117">
        <f t="shared" si="17"/>
        <v>23</v>
      </c>
      <c r="G1118" t="s">
        <v>1214</v>
      </c>
      <c r="H1118" s="103" t="s">
        <v>267</v>
      </c>
    </row>
    <row r="1119" spans="1:8">
      <c r="A1119" s="17">
        <v>1118</v>
      </c>
      <c r="B1119" s="18" t="s">
        <v>2445</v>
      </c>
      <c r="C1119" t="s">
        <v>3029</v>
      </c>
      <c r="D1119" t="s">
        <v>4652</v>
      </c>
      <c r="E1119" t="s">
        <v>402</v>
      </c>
      <c r="F1119" s="117">
        <f t="shared" si="17"/>
        <v>23</v>
      </c>
      <c r="G1119" t="s">
        <v>1214</v>
      </c>
      <c r="H1119" s="103">
        <v>3</v>
      </c>
    </row>
    <row r="1120" spans="1:8">
      <c r="A1120" s="17">
        <v>1119</v>
      </c>
      <c r="B1120" s="18" t="s">
        <v>2446</v>
      </c>
      <c r="C1120" t="s">
        <v>3028</v>
      </c>
      <c r="D1120" t="s">
        <v>4653</v>
      </c>
      <c r="E1120" t="s">
        <v>402</v>
      </c>
      <c r="F1120" s="117">
        <f t="shared" si="17"/>
        <v>23</v>
      </c>
      <c r="G1120" t="s">
        <v>1214</v>
      </c>
      <c r="H1120" s="103">
        <v>2</v>
      </c>
    </row>
    <row r="1121" spans="1:8">
      <c r="A1121" s="17">
        <v>1120</v>
      </c>
      <c r="B1121" s="18" t="s">
        <v>2447</v>
      </c>
      <c r="C1121" t="s">
        <v>3027</v>
      </c>
      <c r="D1121" t="s">
        <v>2046</v>
      </c>
      <c r="E1121" t="s">
        <v>402</v>
      </c>
      <c r="F1121" s="117">
        <f t="shared" si="17"/>
        <v>23</v>
      </c>
      <c r="G1121" t="s">
        <v>1214</v>
      </c>
      <c r="H1121" s="103">
        <v>2</v>
      </c>
    </row>
    <row r="1122" spans="1:8">
      <c r="A1122" s="17">
        <v>1121</v>
      </c>
      <c r="B1122" s="18" t="s">
        <v>2448</v>
      </c>
      <c r="C1122" t="s">
        <v>1656</v>
      </c>
      <c r="D1122" t="s">
        <v>1657</v>
      </c>
      <c r="E1122" t="s">
        <v>402</v>
      </c>
      <c r="F1122" s="117">
        <f t="shared" si="17"/>
        <v>23</v>
      </c>
      <c r="G1122" t="s">
        <v>1212</v>
      </c>
      <c r="H1122" s="103" t="s">
        <v>273</v>
      </c>
    </row>
    <row r="1123" spans="1:8">
      <c r="A1123" s="17">
        <v>1122</v>
      </c>
      <c r="B1123" s="18" t="s">
        <v>2449</v>
      </c>
      <c r="C1123" t="s">
        <v>1859</v>
      </c>
      <c r="D1123" t="s">
        <v>1860</v>
      </c>
      <c r="E1123" t="s">
        <v>1172</v>
      </c>
      <c r="F1123" s="117">
        <f t="shared" si="17"/>
        <v>24</v>
      </c>
      <c r="G1123" t="s">
        <v>1212</v>
      </c>
      <c r="H1123" s="103">
        <v>6</v>
      </c>
    </row>
    <row r="1124" spans="1:8">
      <c r="A1124" s="17">
        <v>1123</v>
      </c>
      <c r="B1124" s="18" t="s">
        <v>2450</v>
      </c>
      <c r="C1124" t="s">
        <v>3026</v>
      </c>
      <c r="D1124" t="s">
        <v>4654</v>
      </c>
      <c r="E1124" t="s">
        <v>402</v>
      </c>
      <c r="F1124" s="117">
        <f t="shared" si="17"/>
        <v>23</v>
      </c>
      <c r="G1124" t="s">
        <v>1212</v>
      </c>
      <c r="H1124" s="103">
        <v>1</v>
      </c>
    </row>
    <row r="1125" spans="1:8">
      <c r="A1125" s="17">
        <v>1124</v>
      </c>
      <c r="B1125" s="18" t="s">
        <v>2451</v>
      </c>
      <c r="C1125" t="s">
        <v>3025</v>
      </c>
      <c r="D1125" t="s">
        <v>4655</v>
      </c>
      <c r="E1125" t="s">
        <v>1356</v>
      </c>
      <c r="F1125" s="117">
        <f t="shared" si="17"/>
        <v>21</v>
      </c>
      <c r="G1125" t="s">
        <v>1212</v>
      </c>
      <c r="H1125" s="103">
        <v>2</v>
      </c>
    </row>
    <row r="1126" spans="1:8">
      <c r="A1126" s="17">
        <v>1125</v>
      </c>
      <c r="B1126" s="18" t="s">
        <v>2452</v>
      </c>
      <c r="C1126" t="s">
        <v>3024</v>
      </c>
      <c r="D1126" t="s">
        <v>4656</v>
      </c>
      <c r="E1126" t="s">
        <v>4817</v>
      </c>
      <c r="F1126" s="117">
        <f t="shared" si="17"/>
        <v>10</v>
      </c>
      <c r="G1126" t="s">
        <v>1212</v>
      </c>
      <c r="H1126" s="103" t="s">
        <v>273</v>
      </c>
    </row>
    <row r="1127" spans="1:8">
      <c r="A1127" s="17">
        <v>1126</v>
      </c>
      <c r="B1127" s="18" t="s">
        <v>2453</v>
      </c>
      <c r="C1127" t="s">
        <v>2094</v>
      </c>
      <c r="D1127" t="s">
        <v>2095</v>
      </c>
      <c r="E1127" t="s">
        <v>402</v>
      </c>
      <c r="F1127" s="117">
        <f t="shared" si="17"/>
        <v>23</v>
      </c>
      <c r="G1127" t="s">
        <v>1212</v>
      </c>
      <c r="H1127" s="103">
        <v>4</v>
      </c>
    </row>
    <row r="1128" spans="1:8">
      <c r="A1128" s="17">
        <v>1127</v>
      </c>
      <c r="B1128" s="18" t="s">
        <v>2454</v>
      </c>
      <c r="C1128" t="s">
        <v>1671</v>
      </c>
      <c r="D1128" t="s">
        <v>1672</v>
      </c>
      <c r="E1128" t="s">
        <v>402</v>
      </c>
      <c r="F1128" s="117">
        <f t="shared" si="17"/>
        <v>23</v>
      </c>
      <c r="G1128" t="s">
        <v>1212</v>
      </c>
      <c r="H1128" s="103" t="s">
        <v>273</v>
      </c>
    </row>
    <row r="1129" spans="1:8">
      <c r="A1129" s="17">
        <v>1128</v>
      </c>
      <c r="B1129" s="18" t="s">
        <v>2455</v>
      </c>
      <c r="C1129" t="s">
        <v>1661</v>
      </c>
      <c r="D1129" t="s">
        <v>1662</v>
      </c>
      <c r="E1129" t="s">
        <v>402</v>
      </c>
      <c r="F1129" s="117">
        <f t="shared" si="17"/>
        <v>23</v>
      </c>
      <c r="G1129" t="s">
        <v>1212</v>
      </c>
      <c r="H1129" s="103" t="s">
        <v>273</v>
      </c>
    </row>
    <row r="1130" spans="1:8">
      <c r="A1130" s="17">
        <v>1129</v>
      </c>
      <c r="B1130" s="18" t="s">
        <v>2456</v>
      </c>
      <c r="C1130" t="s">
        <v>3023</v>
      </c>
      <c r="D1130" t="s">
        <v>4657</v>
      </c>
      <c r="E1130" t="s">
        <v>1181</v>
      </c>
      <c r="F1130" s="117">
        <f t="shared" si="17"/>
        <v>20</v>
      </c>
      <c r="G1130" t="s">
        <v>1193</v>
      </c>
      <c r="H1130" s="103">
        <v>1</v>
      </c>
    </row>
    <row r="1131" spans="1:8">
      <c r="A1131" s="17">
        <v>1130</v>
      </c>
      <c r="B1131" s="18" t="s">
        <v>2457</v>
      </c>
      <c r="C1131" t="s">
        <v>3022</v>
      </c>
      <c r="D1131" t="s">
        <v>4658</v>
      </c>
      <c r="E1131" t="s">
        <v>402</v>
      </c>
      <c r="F1131" s="117">
        <f t="shared" si="17"/>
        <v>23</v>
      </c>
      <c r="G1131" t="s">
        <v>1193</v>
      </c>
      <c r="H1131" s="103">
        <v>1</v>
      </c>
    </row>
    <row r="1132" spans="1:8">
      <c r="A1132" s="17">
        <v>1131</v>
      </c>
      <c r="B1132" s="18" t="s">
        <v>2458</v>
      </c>
      <c r="C1132" t="s">
        <v>3021</v>
      </c>
      <c r="D1132" t="s">
        <v>1828</v>
      </c>
      <c r="E1132" t="s">
        <v>402</v>
      </c>
      <c r="F1132" s="117">
        <f t="shared" si="17"/>
        <v>23</v>
      </c>
      <c r="G1132" t="s">
        <v>1186</v>
      </c>
      <c r="H1132" s="103">
        <v>1</v>
      </c>
    </row>
    <row r="1133" spans="1:8">
      <c r="A1133" s="17">
        <v>1132</v>
      </c>
      <c r="B1133" s="18" t="s">
        <v>2459</v>
      </c>
      <c r="C1133" t="s">
        <v>3020</v>
      </c>
      <c r="D1133" t="s">
        <v>4659</v>
      </c>
      <c r="E1133" t="s">
        <v>1356</v>
      </c>
      <c r="F1133" s="117">
        <f t="shared" si="17"/>
        <v>21</v>
      </c>
      <c r="G1133" t="s">
        <v>1186</v>
      </c>
      <c r="H1133" s="103">
        <v>1</v>
      </c>
    </row>
    <row r="1134" spans="1:8">
      <c r="A1134" s="17">
        <v>1133</v>
      </c>
      <c r="B1134" s="18" t="s">
        <v>2460</v>
      </c>
      <c r="C1134" t="s">
        <v>3019</v>
      </c>
      <c r="D1134" t="s">
        <v>4660</v>
      </c>
      <c r="E1134" t="s">
        <v>402</v>
      </c>
      <c r="F1134" s="117">
        <f t="shared" si="17"/>
        <v>23</v>
      </c>
      <c r="G1134" t="s">
        <v>1186</v>
      </c>
      <c r="H1134" s="103">
        <v>1</v>
      </c>
    </row>
    <row r="1135" spans="1:8">
      <c r="A1135" s="17">
        <v>1134</v>
      </c>
      <c r="B1135" s="18" t="s">
        <v>2461</v>
      </c>
      <c r="C1135" t="s">
        <v>3018</v>
      </c>
      <c r="D1135" t="s">
        <v>4661</v>
      </c>
      <c r="E1135" t="s">
        <v>402</v>
      </c>
      <c r="F1135" s="117">
        <f t="shared" si="17"/>
        <v>23</v>
      </c>
      <c r="G1135" t="s">
        <v>1186</v>
      </c>
      <c r="H1135" s="103">
        <v>1</v>
      </c>
    </row>
    <row r="1136" spans="1:8">
      <c r="A1136" s="17">
        <v>1135</v>
      </c>
      <c r="B1136" s="18" t="s">
        <v>2462</v>
      </c>
      <c r="C1136" t="s">
        <v>3017</v>
      </c>
      <c r="D1136" t="s">
        <v>4662</v>
      </c>
      <c r="E1136" t="s">
        <v>402</v>
      </c>
      <c r="F1136" s="117">
        <f t="shared" si="17"/>
        <v>23</v>
      </c>
      <c r="G1136" t="s">
        <v>1186</v>
      </c>
      <c r="H1136" s="103">
        <v>1</v>
      </c>
    </row>
    <row r="1137" spans="1:8">
      <c r="A1137" s="17">
        <v>1136</v>
      </c>
      <c r="B1137" s="18" t="s">
        <v>2463</v>
      </c>
      <c r="C1137" t="s">
        <v>3016</v>
      </c>
      <c r="D1137" t="s">
        <v>4663</v>
      </c>
      <c r="E1137" t="s">
        <v>402</v>
      </c>
      <c r="F1137" s="117">
        <f t="shared" si="17"/>
        <v>23</v>
      </c>
      <c r="G1137" t="s">
        <v>1186</v>
      </c>
      <c r="H1137" s="103">
        <v>1</v>
      </c>
    </row>
    <row r="1138" spans="1:8">
      <c r="A1138" s="17">
        <v>1137</v>
      </c>
      <c r="B1138" s="18" t="s">
        <v>2464</v>
      </c>
      <c r="C1138" t="s">
        <v>3015</v>
      </c>
      <c r="D1138" t="s">
        <v>4664</v>
      </c>
      <c r="E1138" t="s">
        <v>402</v>
      </c>
      <c r="F1138" s="117">
        <f t="shared" si="17"/>
        <v>23</v>
      </c>
      <c r="G1138" t="s">
        <v>1186</v>
      </c>
      <c r="H1138" s="103">
        <v>1</v>
      </c>
    </row>
    <row r="1139" spans="1:8">
      <c r="A1139" s="17">
        <v>1138</v>
      </c>
      <c r="B1139" s="18" t="s">
        <v>2465</v>
      </c>
      <c r="C1139" t="s">
        <v>3014</v>
      </c>
      <c r="D1139" t="s">
        <v>4665</v>
      </c>
      <c r="E1139" t="s">
        <v>402</v>
      </c>
      <c r="F1139" s="117">
        <f t="shared" si="17"/>
        <v>23</v>
      </c>
      <c r="G1139" t="s">
        <v>1186</v>
      </c>
      <c r="H1139" s="103">
        <v>1</v>
      </c>
    </row>
    <row r="1140" spans="1:8">
      <c r="A1140" s="17">
        <v>1139</v>
      </c>
      <c r="B1140" s="18" t="s">
        <v>2466</v>
      </c>
      <c r="C1140" t="s">
        <v>3013</v>
      </c>
      <c r="D1140" t="s">
        <v>4666</v>
      </c>
      <c r="E1140" t="s">
        <v>402</v>
      </c>
      <c r="F1140" s="117">
        <f t="shared" si="17"/>
        <v>23</v>
      </c>
      <c r="G1140" t="s">
        <v>1186</v>
      </c>
      <c r="H1140" s="103">
        <v>2</v>
      </c>
    </row>
    <row r="1141" spans="1:8">
      <c r="A1141" s="17">
        <v>1140</v>
      </c>
      <c r="B1141" s="18" t="s">
        <v>2467</v>
      </c>
      <c r="C1141" t="s">
        <v>3012</v>
      </c>
      <c r="D1141" t="s">
        <v>4667</v>
      </c>
      <c r="E1141" t="s">
        <v>402</v>
      </c>
      <c r="F1141" s="117">
        <f t="shared" si="17"/>
        <v>23</v>
      </c>
      <c r="G1141" t="s">
        <v>1186</v>
      </c>
      <c r="H1141" s="103">
        <v>1</v>
      </c>
    </row>
    <row r="1142" spans="1:8">
      <c r="A1142" s="17">
        <v>1141</v>
      </c>
      <c r="B1142" s="18" t="s">
        <v>2468</v>
      </c>
      <c r="C1142" t="s">
        <v>3011</v>
      </c>
      <c r="D1142" t="s">
        <v>4668</v>
      </c>
      <c r="E1142" t="s">
        <v>402</v>
      </c>
      <c r="F1142" s="117">
        <f t="shared" si="17"/>
        <v>23</v>
      </c>
      <c r="G1142" t="s">
        <v>1190</v>
      </c>
      <c r="H1142" s="103">
        <v>3</v>
      </c>
    </row>
    <row r="1143" spans="1:8">
      <c r="A1143" s="17">
        <v>1142</v>
      </c>
      <c r="B1143" s="18" t="s">
        <v>2469</v>
      </c>
      <c r="C1143" t="s">
        <v>3010</v>
      </c>
      <c r="D1143" t="s">
        <v>4669</v>
      </c>
      <c r="E1143" t="s">
        <v>402</v>
      </c>
      <c r="F1143" s="117">
        <f t="shared" si="17"/>
        <v>23</v>
      </c>
      <c r="G1143" t="s">
        <v>1222</v>
      </c>
      <c r="H1143" s="103">
        <v>1</v>
      </c>
    </row>
    <row r="1144" spans="1:8">
      <c r="A1144" s="17">
        <v>1143</v>
      </c>
      <c r="B1144" s="18" t="s">
        <v>2470</v>
      </c>
      <c r="C1144" t="s">
        <v>3009</v>
      </c>
      <c r="D1144" t="s">
        <v>4670</v>
      </c>
      <c r="E1144" t="s">
        <v>402</v>
      </c>
      <c r="F1144" s="117">
        <f t="shared" si="17"/>
        <v>23</v>
      </c>
      <c r="G1144" t="s">
        <v>1222</v>
      </c>
      <c r="H1144" s="103">
        <v>1</v>
      </c>
    </row>
    <row r="1145" spans="1:8">
      <c r="A1145" s="17">
        <v>1144</v>
      </c>
      <c r="B1145" s="18" t="s">
        <v>2471</v>
      </c>
      <c r="C1145" t="s">
        <v>3008</v>
      </c>
      <c r="D1145" t="s">
        <v>4671</v>
      </c>
      <c r="E1145" t="s">
        <v>799</v>
      </c>
      <c r="F1145" s="117">
        <f t="shared" si="17"/>
        <v>22</v>
      </c>
      <c r="G1145" t="s">
        <v>1193</v>
      </c>
      <c r="H1145" s="103">
        <v>3</v>
      </c>
    </row>
    <row r="1146" spans="1:8">
      <c r="A1146" s="17">
        <v>1145</v>
      </c>
      <c r="B1146" s="18" t="s">
        <v>2472</v>
      </c>
      <c r="C1146" t="s">
        <v>3007</v>
      </c>
      <c r="D1146" t="s">
        <v>4672</v>
      </c>
      <c r="E1146" t="s">
        <v>1356</v>
      </c>
      <c r="F1146" s="117">
        <f t="shared" si="17"/>
        <v>21</v>
      </c>
      <c r="G1146" t="s">
        <v>1193</v>
      </c>
      <c r="H1146" s="103">
        <v>1</v>
      </c>
    </row>
    <row r="1147" spans="1:8">
      <c r="A1147" s="17">
        <v>1146</v>
      </c>
      <c r="B1147" s="18" t="s">
        <v>2473</v>
      </c>
      <c r="C1147" t="s">
        <v>3006</v>
      </c>
      <c r="D1147" t="s">
        <v>4673</v>
      </c>
      <c r="E1147" t="s">
        <v>1357</v>
      </c>
      <c r="F1147" s="117">
        <f t="shared" si="17"/>
        <v>16</v>
      </c>
      <c r="G1147" t="s">
        <v>1193</v>
      </c>
      <c r="H1147" s="103">
        <v>1</v>
      </c>
    </row>
    <row r="1148" spans="1:8">
      <c r="A1148" s="17">
        <v>1147</v>
      </c>
      <c r="B1148" s="18" t="s">
        <v>2474</v>
      </c>
      <c r="C1148" t="s">
        <v>3005</v>
      </c>
      <c r="D1148" t="s">
        <v>4674</v>
      </c>
      <c r="E1148" t="s">
        <v>402</v>
      </c>
      <c r="F1148" s="117">
        <f t="shared" si="17"/>
        <v>23</v>
      </c>
      <c r="G1148" t="s">
        <v>1193</v>
      </c>
      <c r="H1148" s="103">
        <v>1</v>
      </c>
    </row>
    <row r="1149" spans="1:8">
      <c r="A1149" s="17">
        <v>1148</v>
      </c>
      <c r="B1149" s="18" t="s">
        <v>2475</v>
      </c>
      <c r="C1149" t="s">
        <v>3004</v>
      </c>
      <c r="D1149" t="s">
        <v>4675</v>
      </c>
      <c r="E1149" t="s">
        <v>128</v>
      </c>
      <c r="F1149" s="117">
        <f t="shared" si="17"/>
        <v>34</v>
      </c>
      <c r="G1149" t="s">
        <v>1193</v>
      </c>
      <c r="H1149" s="103">
        <v>1</v>
      </c>
    </row>
    <row r="1150" spans="1:8">
      <c r="A1150" s="17">
        <v>1149</v>
      </c>
      <c r="B1150" s="18" t="s">
        <v>2476</v>
      </c>
      <c r="C1150" t="s">
        <v>3003</v>
      </c>
      <c r="D1150" t="s">
        <v>4676</v>
      </c>
      <c r="E1150" t="s">
        <v>1172</v>
      </c>
      <c r="F1150" s="117">
        <f t="shared" si="17"/>
        <v>24</v>
      </c>
      <c r="G1150" t="s">
        <v>1193</v>
      </c>
      <c r="H1150" s="103">
        <v>1</v>
      </c>
    </row>
    <row r="1151" spans="1:8">
      <c r="A1151" s="17">
        <v>1150</v>
      </c>
      <c r="B1151" s="18" t="s">
        <v>2477</v>
      </c>
      <c r="C1151" t="s">
        <v>3002</v>
      </c>
      <c r="D1151" t="s">
        <v>1581</v>
      </c>
      <c r="E1151" t="s">
        <v>402</v>
      </c>
      <c r="F1151" s="117">
        <f t="shared" si="17"/>
        <v>23</v>
      </c>
      <c r="G1151" t="s">
        <v>1187</v>
      </c>
      <c r="H1151" s="103">
        <v>1</v>
      </c>
    </row>
    <row r="1152" spans="1:8">
      <c r="A1152" s="17">
        <v>1151</v>
      </c>
      <c r="B1152" s="18" t="s">
        <v>2478</v>
      </c>
      <c r="C1152" t="s">
        <v>3001</v>
      </c>
      <c r="D1152" t="s">
        <v>4677</v>
      </c>
      <c r="E1152" t="s">
        <v>402</v>
      </c>
      <c r="F1152" s="117">
        <f t="shared" si="17"/>
        <v>23</v>
      </c>
      <c r="G1152" t="s">
        <v>1187</v>
      </c>
      <c r="H1152" s="103">
        <v>1</v>
      </c>
    </row>
    <row r="1153" spans="1:8">
      <c r="A1153" s="17">
        <v>1152</v>
      </c>
      <c r="B1153" s="18" t="s">
        <v>2479</v>
      </c>
      <c r="C1153" t="s">
        <v>3000</v>
      </c>
      <c r="D1153" t="s">
        <v>4678</v>
      </c>
      <c r="E1153" t="s">
        <v>402</v>
      </c>
      <c r="F1153" s="117">
        <f t="shared" si="17"/>
        <v>23</v>
      </c>
      <c r="G1153" t="s">
        <v>1187</v>
      </c>
      <c r="H1153" s="103">
        <v>1</v>
      </c>
    </row>
    <row r="1154" spans="1:8">
      <c r="A1154" s="17">
        <v>1153</v>
      </c>
      <c r="B1154" s="18" t="s">
        <v>2480</v>
      </c>
      <c r="C1154" t="s">
        <v>2999</v>
      </c>
      <c r="D1154" t="s">
        <v>4679</v>
      </c>
      <c r="E1154" t="s">
        <v>402</v>
      </c>
      <c r="F1154" s="117">
        <f t="shared" si="17"/>
        <v>23</v>
      </c>
      <c r="G1154" t="s">
        <v>1187</v>
      </c>
      <c r="H1154" s="103">
        <v>1</v>
      </c>
    </row>
    <row r="1155" spans="1:8">
      <c r="A1155" s="17">
        <v>1154</v>
      </c>
      <c r="B1155" s="18" t="s">
        <v>2481</v>
      </c>
      <c r="C1155" t="s">
        <v>2998</v>
      </c>
      <c r="D1155" t="s">
        <v>4680</v>
      </c>
      <c r="E1155" t="s">
        <v>1356</v>
      </c>
      <c r="F1155" s="117">
        <f t="shared" ref="F1155:F1218" si="18">VLOOKUP(E1155,$N$1:$O$48,2,FALSE)</f>
        <v>21</v>
      </c>
      <c r="G1155" t="s">
        <v>1194</v>
      </c>
      <c r="H1155" s="103">
        <v>5</v>
      </c>
    </row>
    <row r="1156" spans="1:8">
      <c r="A1156" s="17">
        <v>1155</v>
      </c>
      <c r="B1156" s="18" t="s">
        <v>2482</v>
      </c>
      <c r="C1156" t="s">
        <v>2997</v>
      </c>
      <c r="D1156" t="s">
        <v>4681</v>
      </c>
      <c r="E1156" t="s">
        <v>1356</v>
      </c>
      <c r="F1156" s="117">
        <f t="shared" si="18"/>
        <v>21</v>
      </c>
      <c r="G1156" t="s">
        <v>1194</v>
      </c>
      <c r="H1156" s="103">
        <v>5</v>
      </c>
    </row>
    <row r="1157" spans="1:8">
      <c r="A1157" s="17">
        <v>1156</v>
      </c>
      <c r="B1157" s="18" t="s">
        <v>2483</v>
      </c>
      <c r="C1157" t="s">
        <v>2996</v>
      </c>
      <c r="D1157" t="s">
        <v>4682</v>
      </c>
      <c r="E1157" t="s">
        <v>1356</v>
      </c>
      <c r="F1157" s="117">
        <f t="shared" si="18"/>
        <v>21</v>
      </c>
      <c r="G1157" t="s">
        <v>1194</v>
      </c>
      <c r="H1157" s="103">
        <v>5</v>
      </c>
    </row>
    <row r="1158" spans="1:8">
      <c r="A1158" s="17">
        <v>1157</v>
      </c>
      <c r="B1158" s="18" t="s">
        <v>2484</v>
      </c>
      <c r="C1158" t="s">
        <v>2995</v>
      </c>
      <c r="D1158" t="s">
        <v>4683</v>
      </c>
      <c r="E1158" t="s">
        <v>1356</v>
      </c>
      <c r="F1158" s="117">
        <f t="shared" si="18"/>
        <v>21</v>
      </c>
      <c r="G1158" t="s">
        <v>1194</v>
      </c>
      <c r="H1158" s="103">
        <v>5</v>
      </c>
    </row>
    <row r="1159" spans="1:8">
      <c r="A1159" s="17">
        <v>1158</v>
      </c>
      <c r="B1159" s="18" t="s">
        <v>2485</v>
      </c>
      <c r="C1159" t="s">
        <v>2994</v>
      </c>
      <c r="D1159" t="s">
        <v>4684</v>
      </c>
      <c r="E1159" t="s">
        <v>1356</v>
      </c>
      <c r="F1159" s="117">
        <f t="shared" si="18"/>
        <v>21</v>
      </c>
      <c r="G1159" t="s">
        <v>1194</v>
      </c>
      <c r="H1159" s="103">
        <v>5</v>
      </c>
    </row>
    <row r="1160" spans="1:8">
      <c r="A1160" s="17">
        <v>1159</v>
      </c>
      <c r="B1160" s="18" t="s">
        <v>2486</v>
      </c>
      <c r="C1160" t="s">
        <v>2993</v>
      </c>
      <c r="D1160" t="s">
        <v>4685</v>
      </c>
      <c r="E1160" t="s">
        <v>1356</v>
      </c>
      <c r="F1160" s="117">
        <f t="shared" si="18"/>
        <v>21</v>
      </c>
      <c r="G1160" t="s">
        <v>1194</v>
      </c>
      <c r="H1160" s="103">
        <v>4</v>
      </c>
    </row>
    <row r="1161" spans="1:8">
      <c r="A1161" s="17">
        <v>1160</v>
      </c>
      <c r="B1161" s="18" t="s">
        <v>2487</v>
      </c>
      <c r="C1161" t="s">
        <v>2992</v>
      </c>
      <c r="D1161" t="s">
        <v>4686</v>
      </c>
      <c r="E1161" t="s">
        <v>1356</v>
      </c>
      <c r="F1161" s="117">
        <f t="shared" si="18"/>
        <v>21</v>
      </c>
      <c r="G1161" t="s">
        <v>1194</v>
      </c>
      <c r="H1161" s="103">
        <v>4</v>
      </c>
    </row>
    <row r="1162" spans="1:8">
      <c r="A1162" s="17">
        <v>1161</v>
      </c>
      <c r="B1162" s="18" t="s">
        <v>2488</v>
      </c>
      <c r="C1162" t="s">
        <v>2991</v>
      </c>
      <c r="D1162" t="s">
        <v>4687</v>
      </c>
      <c r="E1162" t="s">
        <v>1356</v>
      </c>
      <c r="F1162" s="117">
        <f t="shared" si="18"/>
        <v>21</v>
      </c>
      <c r="G1162" t="s">
        <v>1194</v>
      </c>
      <c r="H1162" s="103">
        <v>4</v>
      </c>
    </row>
    <row r="1163" spans="1:8">
      <c r="A1163" s="17">
        <v>1162</v>
      </c>
      <c r="B1163" s="18" t="s">
        <v>2489</v>
      </c>
      <c r="C1163" t="s">
        <v>2990</v>
      </c>
      <c r="D1163" t="s">
        <v>4688</v>
      </c>
      <c r="E1163" t="s">
        <v>1356</v>
      </c>
      <c r="F1163" s="117">
        <f t="shared" si="18"/>
        <v>21</v>
      </c>
      <c r="G1163" t="s">
        <v>1194</v>
      </c>
      <c r="H1163" s="103" t="s">
        <v>1002</v>
      </c>
    </row>
    <row r="1164" spans="1:8">
      <c r="A1164" s="17">
        <v>1163</v>
      </c>
      <c r="B1164" s="18" t="s">
        <v>2490</v>
      </c>
      <c r="C1164" t="s">
        <v>2989</v>
      </c>
      <c r="D1164" t="s">
        <v>4689</v>
      </c>
      <c r="E1164" t="s">
        <v>1356</v>
      </c>
      <c r="F1164" s="117">
        <f t="shared" si="18"/>
        <v>21</v>
      </c>
      <c r="G1164" t="s">
        <v>1194</v>
      </c>
      <c r="H1164" s="103" t="s">
        <v>1002</v>
      </c>
    </row>
    <row r="1165" spans="1:8">
      <c r="A1165" s="17">
        <v>1164</v>
      </c>
      <c r="B1165" s="18" t="s">
        <v>2491</v>
      </c>
      <c r="C1165" t="s">
        <v>2988</v>
      </c>
      <c r="D1165" t="s">
        <v>4690</v>
      </c>
      <c r="E1165" t="s">
        <v>402</v>
      </c>
      <c r="F1165" s="117">
        <f t="shared" si="18"/>
        <v>23</v>
      </c>
      <c r="G1165" t="s">
        <v>1195</v>
      </c>
      <c r="H1165" s="103">
        <v>3</v>
      </c>
    </row>
    <row r="1166" spans="1:8">
      <c r="A1166" s="17">
        <v>1165</v>
      </c>
      <c r="B1166" s="18" t="s">
        <v>2492</v>
      </c>
      <c r="C1166" t="s">
        <v>2152</v>
      </c>
      <c r="D1166" t="s">
        <v>2153</v>
      </c>
      <c r="E1166" t="s">
        <v>1356</v>
      </c>
      <c r="F1166" s="117">
        <f t="shared" si="18"/>
        <v>21</v>
      </c>
      <c r="G1166" t="s">
        <v>1195</v>
      </c>
      <c r="H1166" s="103">
        <v>4</v>
      </c>
    </row>
    <row r="1167" spans="1:8">
      <c r="A1167" s="17">
        <v>1166</v>
      </c>
      <c r="B1167" s="18" t="s">
        <v>2493</v>
      </c>
      <c r="C1167" t="s">
        <v>2987</v>
      </c>
      <c r="D1167" t="s">
        <v>4691</v>
      </c>
      <c r="E1167" t="s">
        <v>1356</v>
      </c>
      <c r="F1167" s="117">
        <f t="shared" si="18"/>
        <v>21</v>
      </c>
      <c r="G1167" t="s">
        <v>1192</v>
      </c>
      <c r="H1167" s="103">
        <v>3</v>
      </c>
    </row>
    <row r="1168" spans="1:8">
      <c r="A1168" s="17">
        <v>1167</v>
      </c>
      <c r="B1168" s="18" t="s">
        <v>2494</v>
      </c>
      <c r="C1168" t="s">
        <v>2986</v>
      </c>
      <c r="D1168" t="s">
        <v>4692</v>
      </c>
      <c r="E1168" t="s">
        <v>1356</v>
      </c>
      <c r="F1168" s="117">
        <f t="shared" si="18"/>
        <v>21</v>
      </c>
      <c r="G1168" t="s">
        <v>1192</v>
      </c>
      <c r="H1168" s="103">
        <v>3</v>
      </c>
    </row>
    <row r="1169" spans="1:8">
      <c r="A1169" s="17">
        <v>1168</v>
      </c>
      <c r="B1169" s="18" t="s">
        <v>2495</v>
      </c>
      <c r="C1169" t="s">
        <v>2985</v>
      </c>
      <c r="D1169" t="s">
        <v>4693</v>
      </c>
      <c r="E1169" t="s">
        <v>1356</v>
      </c>
      <c r="F1169" s="117">
        <f t="shared" si="18"/>
        <v>21</v>
      </c>
      <c r="G1169" t="s">
        <v>1192</v>
      </c>
      <c r="H1169" s="103">
        <v>3</v>
      </c>
    </row>
    <row r="1170" spans="1:8">
      <c r="A1170" s="17">
        <v>1169</v>
      </c>
      <c r="B1170" s="18" t="s">
        <v>2496</v>
      </c>
      <c r="C1170" t="s">
        <v>2984</v>
      </c>
      <c r="D1170" t="s">
        <v>4694</v>
      </c>
      <c r="E1170" t="s">
        <v>1356</v>
      </c>
      <c r="F1170" s="117">
        <f t="shared" si="18"/>
        <v>21</v>
      </c>
      <c r="G1170" t="s">
        <v>1192</v>
      </c>
      <c r="H1170" s="103">
        <v>1</v>
      </c>
    </row>
    <row r="1171" spans="1:8">
      <c r="A1171" s="17">
        <v>1170</v>
      </c>
      <c r="B1171" s="18" t="s">
        <v>2497</v>
      </c>
      <c r="C1171" t="s">
        <v>2983</v>
      </c>
      <c r="D1171" t="s">
        <v>4695</v>
      </c>
      <c r="E1171" t="s">
        <v>1356</v>
      </c>
      <c r="F1171" s="117">
        <f t="shared" si="18"/>
        <v>21</v>
      </c>
      <c r="G1171" t="s">
        <v>1192</v>
      </c>
      <c r="H1171" s="103">
        <v>1</v>
      </c>
    </row>
    <row r="1172" spans="1:8">
      <c r="A1172" s="17">
        <v>1171</v>
      </c>
      <c r="B1172" s="18" t="s">
        <v>2498</v>
      </c>
      <c r="C1172" t="s">
        <v>2982</v>
      </c>
      <c r="D1172" t="s">
        <v>2021</v>
      </c>
      <c r="E1172" t="s">
        <v>1356</v>
      </c>
      <c r="F1172" s="117">
        <f t="shared" si="18"/>
        <v>21</v>
      </c>
      <c r="G1172" t="s">
        <v>1192</v>
      </c>
      <c r="H1172" s="103">
        <v>1</v>
      </c>
    </row>
    <row r="1173" spans="1:8">
      <c r="A1173" s="17">
        <v>1172</v>
      </c>
      <c r="B1173" s="18" t="s">
        <v>2499</v>
      </c>
      <c r="C1173" t="s">
        <v>2981</v>
      </c>
      <c r="D1173" t="s">
        <v>4696</v>
      </c>
      <c r="E1173" t="s">
        <v>1356</v>
      </c>
      <c r="F1173" s="117">
        <f t="shared" si="18"/>
        <v>21</v>
      </c>
      <c r="G1173" t="s">
        <v>1192</v>
      </c>
      <c r="H1173" s="103">
        <v>1</v>
      </c>
    </row>
    <row r="1174" spans="1:8">
      <c r="A1174" s="17">
        <v>1173</v>
      </c>
      <c r="B1174" s="18" t="s">
        <v>2500</v>
      </c>
      <c r="C1174" t="s">
        <v>2980</v>
      </c>
      <c r="D1174" t="s">
        <v>4697</v>
      </c>
      <c r="E1174" t="s">
        <v>1172</v>
      </c>
      <c r="F1174" s="117">
        <f t="shared" si="18"/>
        <v>24</v>
      </c>
      <c r="G1174" t="s">
        <v>1198</v>
      </c>
      <c r="H1174" s="103">
        <v>1</v>
      </c>
    </row>
    <row r="1175" spans="1:8">
      <c r="A1175" s="17">
        <v>1174</v>
      </c>
      <c r="B1175" s="18" t="s">
        <v>2501</v>
      </c>
      <c r="C1175" t="s">
        <v>2979</v>
      </c>
      <c r="D1175" t="s">
        <v>4698</v>
      </c>
      <c r="E1175" t="s">
        <v>1172</v>
      </c>
      <c r="F1175" s="117">
        <f t="shared" si="18"/>
        <v>24</v>
      </c>
      <c r="G1175" t="s">
        <v>1198</v>
      </c>
      <c r="H1175" s="103">
        <v>1</v>
      </c>
    </row>
    <row r="1176" spans="1:8">
      <c r="A1176" s="17">
        <v>1175</v>
      </c>
      <c r="B1176" s="18" t="s">
        <v>2502</v>
      </c>
      <c r="C1176" t="s">
        <v>2978</v>
      </c>
      <c r="D1176" t="s">
        <v>4699</v>
      </c>
      <c r="E1176" t="s">
        <v>1172</v>
      </c>
      <c r="F1176" s="117">
        <f t="shared" si="18"/>
        <v>24</v>
      </c>
      <c r="G1176" t="s">
        <v>1198</v>
      </c>
      <c r="H1176" s="103">
        <v>1</v>
      </c>
    </row>
    <row r="1177" spans="1:8">
      <c r="A1177" s="17">
        <v>1176</v>
      </c>
      <c r="B1177" s="18" t="s">
        <v>2503</v>
      </c>
      <c r="C1177" t="s">
        <v>2977</v>
      </c>
      <c r="D1177" t="s">
        <v>4700</v>
      </c>
      <c r="E1177" t="s">
        <v>1172</v>
      </c>
      <c r="F1177" s="117">
        <f t="shared" si="18"/>
        <v>24</v>
      </c>
      <c r="G1177" t="s">
        <v>1198</v>
      </c>
      <c r="H1177" s="103">
        <v>1</v>
      </c>
    </row>
    <row r="1178" spans="1:8">
      <c r="A1178" s="17">
        <v>1177</v>
      </c>
      <c r="B1178" s="18" t="s">
        <v>2504</v>
      </c>
      <c r="C1178" t="s">
        <v>2976</v>
      </c>
      <c r="D1178" t="s">
        <v>4701</v>
      </c>
      <c r="E1178" t="s">
        <v>402</v>
      </c>
      <c r="F1178" s="117">
        <f t="shared" si="18"/>
        <v>23</v>
      </c>
      <c r="G1178" t="s">
        <v>1198</v>
      </c>
      <c r="H1178" s="103">
        <v>1</v>
      </c>
    </row>
    <row r="1179" spans="1:8">
      <c r="A1179" s="17">
        <v>1178</v>
      </c>
      <c r="B1179" s="18" t="s">
        <v>2505</v>
      </c>
      <c r="C1179" t="s">
        <v>2975</v>
      </c>
      <c r="D1179" t="s">
        <v>4702</v>
      </c>
      <c r="E1179" t="s">
        <v>1172</v>
      </c>
      <c r="F1179" s="117">
        <f t="shared" si="18"/>
        <v>24</v>
      </c>
      <c r="G1179" t="s">
        <v>1198</v>
      </c>
      <c r="H1179" s="103">
        <v>1</v>
      </c>
    </row>
    <row r="1180" spans="1:8">
      <c r="A1180" s="17">
        <v>1179</v>
      </c>
      <c r="B1180" s="18" t="s">
        <v>2506</v>
      </c>
      <c r="C1180" t="s">
        <v>2974</v>
      </c>
      <c r="D1180" t="s">
        <v>4703</v>
      </c>
      <c r="E1180" t="s">
        <v>1172</v>
      </c>
      <c r="F1180" s="117">
        <f t="shared" si="18"/>
        <v>24</v>
      </c>
      <c r="G1180" t="s">
        <v>1198</v>
      </c>
      <c r="H1180" s="103">
        <v>1</v>
      </c>
    </row>
    <row r="1181" spans="1:8">
      <c r="A1181" s="17">
        <v>1180</v>
      </c>
      <c r="B1181" s="18" t="s">
        <v>2507</v>
      </c>
      <c r="C1181" t="s">
        <v>2973</v>
      </c>
      <c r="D1181" t="s">
        <v>4704</v>
      </c>
      <c r="E1181" t="s">
        <v>1172</v>
      </c>
      <c r="F1181" s="117">
        <f t="shared" si="18"/>
        <v>24</v>
      </c>
      <c r="G1181" t="s">
        <v>1198</v>
      </c>
      <c r="H1181" s="103">
        <v>1</v>
      </c>
    </row>
    <row r="1182" spans="1:8">
      <c r="A1182" s="17">
        <v>1181</v>
      </c>
      <c r="B1182" s="18" t="s">
        <v>2508</v>
      </c>
      <c r="C1182" t="s">
        <v>2972</v>
      </c>
      <c r="D1182" t="s">
        <v>4705</v>
      </c>
      <c r="E1182" t="s">
        <v>1172</v>
      </c>
      <c r="F1182" s="117">
        <f t="shared" si="18"/>
        <v>24</v>
      </c>
      <c r="G1182" t="s">
        <v>1220</v>
      </c>
      <c r="H1182" s="103">
        <v>1</v>
      </c>
    </row>
    <row r="1183" spans="1:8">
      <c r="A1183" s="17">
        <v>1182</v>
      </c>
      <c r="B1183" s="18" t="s">
        <v>2509</v>
      </c>
      <c r="C1183" t="s">
        <v>2971</v>
      </c>
      <c r="D1183" t="s">
        <v>4706</v>
      </c>
      <c r="E1183" t="s">
        <v>1172</v>
      </c>
      <c r="F1183" s="117">
        <f t="shared" si="18"/>
        <v>24</v>
      </c>
      <c r="G1183" t="s">
        <v>1220</v>
      </c>
      <c r="H1183" s="103">
        <v>1</v>
      </c>
    </row>
    <row r="1184" spans="1:8">
      <c r="A1184" s="17">
        <v>1183</v>
      </c>
      <c r="B1184" s="18" t="s">
        <v>2510</v>
      </c>
      <c r="C1184" t="s">
        <v>2970</v>
      </c>
      <c r="D1184" t="s">
        <v>4707</v>
      </c>
      <c r="E1184" t="s">
        <v>1172</v>
      </c>
      <c r="F1184" s="117">
        <f t="shared" si="18"/>
        <v>24</v>
      </c>
      <c r="G1184" t="s">
        <v>1220</v>
      </c>
      <c r="H1184" s="103">
        <v>1</v>
      </c>
    </row>
    <row r="1185" spans="1:8">
      <c r="A1185" s="17">
        <v>1184</v>
      </c>
      <c r="B1185" s="18" t="s">
        <v>2511</v>
      </c>
      <c r="C1185" t="s">
        <v>2969</v>
      </c>
      <c r="D1185" t="s">
        <v>4708</v>
      </c>
      <c r="E1185" t="s">
        <v>1172</v>
      </c>
      <c r="F1185" s="117">
        <f t="shared" si="18"/>
        <v>24</v>
      </c>
      <c r="G1185" t="s">
        <v>1220</v>
      </c>
      <c r="H1185" s="103">
        <v>1</v>
      </c>
    </row>
    <row r="1186" spans="1:8">
      <c r="A1186" s="17">
        <v>1185</v>
      </c>
      <c r="B1186" s="18" t="s">
        <v>2512</v>
      </c>
      <c r="C1186" t="s">
        <v>2968</v>
      </c>
      <c r="D1186" t="s">
        <v>4709</v>
      </c>
      <c r="E1186" t="s">
        <v>1172</v>
      </c>
      <c r="F1186" s="117">
        <f t="shared" si="18"/>
        <v>24</v>
      </c>
      <c r="G1186" t="s">
        <v>1220</v>
      </c>
      <c r="H1186" s="103">
        <v>1</v>
      </c>
    </row>
    <row r="1187" spans="1:8">
      <c r="A1187" s="17">
        <v>1186</v>
      </c>
      <c r="B1187" s="18" t="s">
        <v>2513</v>
      </c>
      <c r="C1187" t="s">
        <v>2967</v>
      </c>
      <c r="D1187" t="s">
        <v>4710</v>
      </c>
      <c r="E1187" t="s">
        <v>1172</v>
      </c>
      <c r="F1187" s="117">
        <f t="shared" si="18"/>
        <v>24</v>
      </c>
      <c r="G1187" t="s">
        <v>1220</v>
      </c>
      <c r="H1187" s="103">
        <v>5</v>
      </c>
    </row>
    <row r="1188" spans="1:8">
      <c r="A1188" s="17">
        <v>1187</v>
      </c>
      <c r="B1188" s="18" t="s">
        <v>2514</v>
      </c>
      <c r="C1188" t="s">
        <v>2966</v>
      </c>
      <c r="D1188" t="s">
        <v>4711</v>
      </c>
      <c r="E1188" t="s">
        <v>402</v>
      </c>
      <c r="F1188" s="117">
        <f t="shared" si="18"/>
        <v>23</v>
      </c>
      <c r="G1188" t="s">
        <v>1199</v>
      </c>
      <c r="H1188" s="103">
        <v>1</v>
      </c>
    </row>
    <row r="1189" spans="1:8">
      <c r="A1189" s="17">
        <v>1188</v>
      </c>
      <c r="B1189" s="18" t="s">
        <v>2515</v>
      </c>
      <c r="C1189" t="s">
        <v>2965</v>
      </c>
      <c r="D1189" t="s">
        <v>4712</v>
      </c>
      <c r="E1189" t="s">
        <v>1356</v>
      </c>
      <c r="F1189" s="117">
        <f t="shared" si="18"/>
        <v>21</v>
      </c>
      <c r="G1189" t="s">
        <v>1199</v>
      </c>
      <c r="H1189" s="103">
        <v>1</v>
      </c>
    </row>
    <row r="1190" spans="1:8">
      <c r="A1190" s="17">
        <v>1189</v>
      </c>
      <c r="B1190" s="18" t="s">
        <v>2516</v>
      </c>
      <c r="C1190" t="s">
        <v>2964</v>
      </c>
      <c r="D1190" t="s">
        <v>4713</v>
      </c>
      <c r="E1190" t="s">
        <v>402</v>
      </c>
      <c r="F1190" s="117">
        <f t="shared" si="18"/>
        <v>23</v>
      </c>
      <c r="G1190" t="s">
        <v>1199</v>
      </c>
      <c r="H1190" s="103">
        <v>1</v>
      </c>
    </row>
    <row r="1191" spans="1:8">
      <c r="A1191" s="17">
        <v>1190</v>
      </c>
      <c r="B1191" s="18" t="s">
        <v>2517</v>
      </c>
      <c r="C1191" t="s">
        <v>2963</v>
      </c>
      <c r="D1191" t="s">
        <v>4714</v>
      </c>
      <c r="E1191" t="s">
        <v>402</v>
      </c>
      <c r="F1191" s="117">
        <f t="shared" si="18"/>
        <v>23</v>
      </c>
      <c r="G1191" t="s">
        <v>1199</v>
      </c>
      <c r="H1191" s="103">
        <v>1</v>
      </c>
    </row>
    <row r="1192" spans="1:8">
      <c r="A1192" s="17">
        <v>1191</v>
      </c>
      <c r="B1192" s="18" t="s">
        <v>2518</v>
      </c>
      <c r="C1192" t="s">
        <v>2962</v>
      </c>
      <c r="D1192" t="s">
        <v>4715</v>
      </c>
      <c r="E1192" t="s">
        <v>1181</v>
      </c>
      <c r="F1192" s="117">
        <f t="shared" si="18"/>
        <v>20</v>
      </c>
      <c r="G1192" t="s">
        <v>1199</v>
      </c>
      <c r="H1192" s="103">
        <v>1</v>
      </c>
    </row>
    <row r="1193" spans="1:8">
      <c r="A1193" s="17">
        <v>1192</v>
      </c>
      <c r="B1193" s="18" t="s">
        <v>2519</v>
      </c>
      <c r="C1193" t="s">
        <v>2961</v>
      </c>
      <c r="D1193" t="s">
        <v>4716</v>
      </c>
      <c r="E1193" t="s">
        <v>402</v>
      </c>
      <c r="F1193" s="117">
        <f t="shared" si="18"/>
        <v>23</v>
      </c>
      <c r="G1193" t="s">
        <v>1199</v>
      </c>
      <c r="H1193" s="103">
        <v>1</v>
      </c>
    </row>
    <row r="1194" spans="1:8">
      <c r="A1194" s="17">
        <v>1193</v>
      </c>
      <c r="B1194" s="18" t="s">
        <v>2520</v>
      </c>
      <c r="C1194" t="s">
        <v>2960</v>
      </c>
      <c r="D1194" t="s">
        <v>4717</v>
      </c>
      <c r="E1194" t="s">
        <v>402</v>
      </c>
      <c r="F1194" s="117">
        <f t="shared" si="18"/>
        <v>23</v>
      </c>
      <c r="G1194" t="s">
        <v>1199</v>
      </c>
      <c r="H1194" s="103">
        <v>1</v>
      </c>
    </row>
    <row r="1195" spans="1:8">
      <c r="A1195" s="17">
        <v>1194</v>
      </c>
      <c r="B1195" s="18" t="s">
        <v>2521</v>
      </c>
      <c r="C1195" t="s">
        <v>2959</v>
      </c>
      <c r="D1195" t="s">
        <v>4312</v>
      </c>
      <c r="E1195" t="s">
        <v>402</v>
      </c>
      <c r="F1195" s="117">
        <f t="shared" si="18"/>
        <v>23</v>
      </c>
      <c r="G1195" t="s">
        <v>1199</v>
      </c>
      <c r="H1195" s="103">
        <v>1</v>
      </c>
    </row>
    <row r="1196" spans="1:8">
      <c r="A1196" s="17">
        <v>1195</v>
      </c>
      <c r="B1196" s="18" t="s">
        <v>2522</v>
      </c>
      <c r="C1196" t="s">
        <v>2958</v>
      </c>
      <c r="D1196" t="s">
        <v>4718</v>
      </c>
      <c r="E1196" t="s">
        <v>402</v>
      </c>
      <c r="F1196" s="117">
        <f t="shared" si="18"/>
        <v>23</v>
      </c>
      <c r="G1196" t="s">
        <v>1199</v>
      </c>
      <c r="H1196" s="103">
        <v>1</v>
      </c>
    </row>
    <row r="1197" spans="1:8">
      <c r="A1197" s="17">
        <v>1196</v>
      </c>
      <c r="B1197" s="18" t="s">
        <v>2523</v>
      </c>
      <c r="C1197" t="s">
        <v>2957</v>
      </c>
      <c r="D1197" t="s">
        <v>4719</v>
      </c>
      <c r="E1197" t="s">
        <v>402</v>
      </c>
      <c r="F1197" s="117">
        <f t="shared" si="18"/>
        <v>23</v>
      </c>
      <c r="G1197" t="s">
        <v>1199</v>
      </c>
      <c r="H1197" s="103">
        <v>1</v>
      </c>
    </row>
    <row r="1198" spans="1:8">
      <c r="A1198" s="17">
        <v>1197</v>
      </c>
      <c r="B1198" s="18" t="s">
        <v>2524</v>
      </c>
      <c r="C1198" t="s">
        <v>2956</v>
      </c>
      <c r="D1198" t="s">
        <v>4720</v>
      </c>
      <c r="E1198" t="s">
        <v>799</v>
      </c>
      <c r="F1198" s="117">
        <f t="shared" si="18"/>
        <v>22</v>
      </c>
      <c r="G1198" t="s">
        <v>2862</v>
      </c>
      <c r="H1198" s="103">
        <v>5</v>
      </c>
    </row>
    <row r="1199" spans="1:8">
      <c r="A1199" s="17">
        <v>1198</v>
      </c>
      <c r="B1199" s="18" t="s">
        <v>2525</v>
      </c>
      <c r="C1199" t="s">
        <v>2955</v>
      </c>
      <c r="D1199" t="s">
        <v>4721</v>
      </c>
      <c r="E1199" t="s">
        <v>799</v>
      </c>
      <c r="F1199" s="117">
        <f t="shared" si="18"/>
        <v>22</v>
      </c>
      <c r="G1199" t="s">
        <v>2862</v>
      </c>
      <c r="H1199" s="103">
        <v>5</v>
      </c>
    </row>
    <row r="1200" spans="1:8">
      <c r="A1200" s="17">
        <v>1199</v>
      </c>
      <c r="B1200" s="18" t="s">
        <v>2526</v>
      </c>
      <c r="C1200" t="s">
        <v>2954</v>
      </c>
      <c r="D1200" t="s">
        <v>4722</v>
      </c>
      <c r="E1200" t="s">
        <v>799</v>
      </c>
      <c r="F1200" s="117">
        <f t="shared" si="18"/>
        <v>22</v>
      </c>
      <c r="G1200" t="s">
        <v>2862</v>
      </c>
      <c r="H1200" s="103">
        <v>5</v>
      </c>
    </row>
    <row r="1201" spans="1:8">
      <c r="A1201" s="17">
        <v>1200</v>
      </c>
      <c r="B1201" s="18" t="s">
        <v>2527</v>
      </c>
      <c r="C1201" t="s">
        <v>2953</v>
      </c>
      <c r="D1201" t="s">
        <v>1675</v>
      </c>
      <c r="E1201" t="s">
        <v>799</v>
      </c>
      <c r="F1201" s="117">
        <f t="shared" si="18"/>
        <v>22</v>
      </c>
      <c r="G1201" t="s">
        <v>2862</v>
      </c>
      <c r="H1201" s="103">
        <v>5</v>
      </c>
    </row>
    <row r="1202" spans="1:8">
      <c r="A1202" s="17">
        <v>1201</v>
      </c>
      <c r="B1202" s="18" t="s">
        <v>2528</v>
      </c>
      <c r="C1202" t="s">
        <v>2952</v>
      </c>
      <c r="D1202" t="s">
        <v>4723</v>
      </c>
      <c r="E1202" t="s">
        <v>799</v>
      </c>
      <c r="F1202" s="117">
        <f t="shared" si="18"/>
        <v>22</v>
      </c>
      <c r="G1202" t="s">
        <v>2862</v>
      </c>
      <c r="H1202" s="103">
        <v>5</v>
      </c>
    </row>
    <row r="1203" spans="1:8">
      <c r="A1203" s="17">
        <v>1202</v>
      </c>
      <c r="B1203" s="18" t="s">
        <v>2529</v>
      </c>
      <c r="C1203" t="s">
        <v>2951</v>
      </c>
      <c r="D1203" t="s">
        <v>4724</v>
      </c>
      <c r="E1203" t="s">
        <v>799</v>
      </c>
      <c r="F1203" s="117">
        <f t="shared" si="18"/>
        <v>22</v>
      </c>
      <c r="G1203" t="s">
        <v>2862</v>
      </c>
      <c r="H1203" s="103">
        <v>5</v>
      </c>
    </row>
    <row r="1204" spans="1:8">
      <c r="A1204" s="17">
        <v>1203</v>
      </c>
      <c r="B1204" s="18" t="s">
        <v>2530</v>
      </c>
      <c r="C1204" t="s">
        <v>2950</v>
      </c>
      <c r="D1204" t="s">
        <v>4725</v>
      </c>
      <c r="E1204" t="s">
        <v>799</v>
      </c>
      <c r="F1204" s="117">
        <f t="shared" si="18"/>
        <v>22</v>
      </c>
      <c r="G1204" t="s">
        <v>2862</v>
      </c>
      <c r="H1204" s="103">
        <v>5</v>
      </c>
    </row>
    <row r="1205" spans="1:8">
      <c r="A1205" s="17">
        <v>1204</v>
      </c>
      <c r="B1205" s="18" t="s">
        <v>2531</v>
      </c>
      <c r="C1205" t="s">
        <v>2949</v>
      </c>
      <c r="D1205" t="s">
        <v>4726</v>
      </c>
      <c r="E1205" t="s">
        <v>799</v>
      </c>
      <c r="F1205" s="117">
        <f t="shared" si="18"/>
        <v>22</v>
      </c>
      <c r="G1205" t="s">
        <v>2862</v>
      </c>
      <c r="H1205" s="103">
        <v>5</v>
      </c>
    </row>
    <row r="1206" spans="1:8">
      <c r="A1206" s="17">
        <v>1205</v>
      </c>
      <c r="B1206" s="18" t="s">
        <v>2532</v>
      </c>
      <c r="C1206" t="s">
        <v>2948</v>
      </c>
      <c r="D1206" t="s">
        <v>4727</v>
      </c>
      <c r="E1206" t="s">
        <v>799</v>
      </c>
      <c r="F1206" s="117">
        <f t="shared" si="18"/>
        <v>22</v>
      </c>
      <c r="G1206" t="s">
        <v>2862</v>
      </c>
      <c r="H1206" s="103">
        <v>4</v>
      </c>
    </row>
    <row r="1207" spans="1:8">
      <c r="A1207" s="17">
        <v>1206</v>
      </c>
      <c r="B1207" s="18" t="s">
        <v>2533</v>
      </c>
      <c r="C1207" t="s">
        <v>2947</v>
      </c>
      <c r="D1207" t="s">
        <v>4728</v>
      </c>
      <c r="E1207" t="s">
        <v>799</v>
      </c>
      <c r="F1207" s="117">
        <f t="shared" si="18"/>
        <v>22</v>
      </c>
      <c r="G1207" t="s">
        <v>2862</v>
      </c>
      <c r="H1207" s="103">
        <v>4</v>
      </c>
    </row>
    <row r="1208" spans="1:8">
      <c r="A1208" s="17">
        <v>1207</v>
      </c>
      <c r="B1208" s="18" t="s">
        <v>2534</v>
      </c>
      <c r="C1208" t="s">
        <v>2946</v>
      </c>
      <c r="D1208" t="s">
        <v>4729</v>
      </c>
      <c r="E1208" t="s">
        <v>799</v>
      </c>
      <c r="F1208" s="117">
        <f t="shared" si="18"/>
        <v>22</v>
      </c>
      <c r="G1208" t="s">
        <v>2862</v>
      </c>
      <c r="H1208" s="103">
        <v>4</v>
      </c>
    </row>
    <row r="1209" spans="1:8">
      <c r="A1209" s="17">
        <v>1208</v>
      </c>
      <c r="B1209" s="18" t="s">
        <v>2535</v>
      </c>
      <c r="C1209" t="s">
        <v>2945</v>
      </c>
      <c r="D1209" t="s">
        <v>4730</v>
      </c>
      <c r="E1209" t="s">
        <v>799</v>
      </c>
      <c r="F1209" s="117">
        <f t="shared" si="18"/>
        <v>22</v>
      </c>
      <c r="G1209" t="s">
        <v>2862</v>
      </c>
      <c r="H1209" s="103">
        <v>4</v>
      </c>
    </row>
    <row r="1210" spans="1:8">
      <c r="A1210" s="17">
        <v>1209</v>
      </c>
      <c r="B1210" s="18" t="s">
        <v>2536</v>
      </c>
      <c r="C1210" t="s">
        <v>2944</v>
      </c>
      <c r="D1210" t="s">
        <v>4731</v>
      </c>
      <c r="E1210" t="s">
        <v>799</v>
      </c>
      <c r="F1210" s="117">
        <f t="shared" si="18"/>
        <v>22</v>
      </c>
      <c r="G1210" t="s">
        <v>1226</v>
      </c>
      <c r="H1210" s="103">
        <v>1</v>
      </c>
    </row>
    <row r="1211" spans="1:8">
      <c r="A1211" s="17">
        <v>1210</v>
      </c>
      <c r="B1211" s="18" t="s">
        <v>2537</v>
      </c>
      <c r="C1211" t="s">
        <v>2943</v>
      </c>
      <c r="D1211" t="s">
        <v>4732</v>
      </c>
      <c r="E1211" t="s">
        <v>799</v>
      </c>
      <c r="F1211" s="117">
        <f t="shared" si="18"/>
        <v>22</v>
      </c>
      <c r="G1211" t="s">
        <v>1226</v>
      </c>
      <c r="H1211" s="103">
        <v>1</v>
      </c>
    </row>
    <row r="1212" spans="1:8">
      <c r="A1212" s="17">
        <v>1211</v>
      </c>
      <c r="B1212" s="18" t="s">
        <v>2538</v>
      </c>
      <c r="C1212" t="s">
        <v>2942</v>
      </c>
      <c r="D1212" t="s">
        <v>4733</v>
      </c>
      <c r="E1212" t="s">
        <v>799</v>
      </c>
      <c r="F1212" s="117">
        <f t="shared" si="18"/>
        <v>22</v>
      </c>
      <c r="G1212" t="s">
        <v>1226</v>
      </c>
      <c r="H1212" s="103">
        <v>1</v>
      </c>
    </row>
    <row r="1213" spans="1:8">
      <c r="A1213" s="17">
        <v>1212</v>
      </c>
      <c r="B1213" s="18" t="s">
        <v>2539</v>
      </c>
      <c r="C1213" t="s">
        <v>2941</v>
      </c>
      <c r="D1213" t="s">
        <v>4734</v>
      </c>
      <c r="E1213" t="s">
        <v>799</v>
      </c>
      <c r="F1213" s="117">
        <f t="shared" si="18"/>
        <v>22</v>
      </c>
      <c r="G1213" t="s">
        <v>1226</v>
      </c>
      <c r="H1213" s="103">
        <v>1</v>
      </c>
    </row>
    <row r="1214" spans="1:8">
      <c r="A1214" s="17">
        <v>1213</v>
      </c>
      <c r="B1214" s="18" t="s">
        <v>2540</v>
      </c>
      <c r="C1214" t="s">
        <v>2940</v>
      </c>
      <c r="D1214" t="s">
        <v>4735</v>
      </c>
      <c r="E1214" t="s">
        <v>799</v>
      </c>
      <c r="F1214" s="117">
        <f t="shared" si="18"/>
        <v>22</v>
      </c>
      <c r="G1214" t="s">
        <v>1226</v>
      </c>
      <c r="H1214" s="103">
        <v>1</v>
      </c>
    </row>
    <row r="1215" spans="1:8">
      <c r="A1215" s="17">
        <v>1214</v>
      </c>
      <c r="B1215" s="18" t="s">
        <v>2541</v>
      </c>
      <c r="C1215" t="s">
        <v>2939</v>
      </c>
      <c r="D1215" t="s">
        <v>4736</v>
      </c>
      <c r="E1215" t="s">
        <v>402</v>
      </c>
      <c r="F1215" s="117">
        <f t="shared" si="18"/>
        <v>23</v>
      </c>
      <c r="G1215" t="s">
        <v>1225</v>
      </c>
      <c r="H1215" s="103">
        <v>1</v>
      </c>
    </row>
    <row r="1216" spans="1:8">
      <c r="A1216" s="17">
        <v>1215</v>
      </c>
      <c r="B1216" s="18" t="s">
        <v>2542</v>
      </c>
      <c r="C1216" t="s">
        <v>2938</v>
      </c>
      <c r="D1216" t="s">
        <v>4737</v>
      </c>
      <c r="E1216" t="s">
        <v>799</v>
      </c>
      <c r="F1216" s="117">
        <f t="shared" si="18"/>
        <v>22</v>
      </c>
      <c r="G1216" t="s">
        <v>1225</v>
      </c>
      <c r="H1216" s="103">
        <v>1</v>
      </c>
    </row>
    <row r="1217" spans="1:8">
      <c r="A1217" s="17">
        <v>1216</v>
      </c>
      <c r="B1217" s="18" t="s">
        <v>2543</v>
      </c>
      <c r="C1217" t="s">
        <v>2937</v>
      </c>
      <c r="D1217" t="s">
        <v>4738</v>
      </c>
      <c r="E1217" t="s">
        <v>799</v>
      </c>
      <c r="F1217" s="117">
        <f t="shared" si="18"/>
        <v>22</v>
      </c>
      <c r="G1217" t="s">
        <v>1225</v>
      </c>
      <c r="H1217" s="103">
        <v>1</v>
      </c>
    </row>
    <row r="1218" spans="1:8">
      <c r="A1218" s="17">
        <v>1217</v>
      </c>
      <c r="B1218" s="18" t="s">
        <v>2544</v>
      </c>
      <c r="C1218" t="s">
        <v>2936</v>
      </c>
      <c r="D1218" t="s">
        <v>4739</v>
      </c>
      <c r="E1218" t="s">
        <v>799</v>
      </c>
      <c r="F1218" s="117">
        <f t="shared" si="18"/>
        <v>22</v>
      </c>
      <c r="G1218" t="s">
        <v>1201</v>
      </c>
      <c r="H1218" s="103">
        <v>1</v>
      </c>
    </row>
    <row r="1219" spans="1:8">
      <c r="A1219" s="17">
        <v>1218</v>
      </c>
      <c r="B1219" s="18" t="s">
        <v>2545</v>
      </c>
      <c r="C1219" t="s">
        <v>2935</v>
      </c>
      <c r="D1219" t="s">
        <v>4740</v>
      </c>
      <c r="E1219" t="s">
        <v>799</v>
      </c>
      <c r="F1219" s="117">
        <f t="shared" ref="F1219:F1282" si="19">VLOOKUP(E1219,$N$1:$O$48,2,FALSE)</f>
        <v>22</v>
      </c>
      <c r="G1219" t="s">
        <v>1201</v>
      </c>
      <c r="H1219" s="103">
        <v>1</v>
      </c>
    </row>
    <row r="1220" spans="1:8">
      <c r="A1220" s="17">
        <v>1219</v>
      </c>
      <c r="B1220" s="18" t="s">
        <v>2546</v>
      </c>
      <c r="C1220" t="s">
        <v>2142</v>
      </c>
      <c r="D1220" t="s">
        <v>2143</v>
      </c>
      <c r="E1220" t="s">
        <v>799</v>
      </c>
      <c r="F1220" s="117">
        <f t="shared" si="19"/>
        <v>22</v>
      </c>
      <c r="G1220" t="s">
        <v>1200</v>
      </c>
      <c r="H1220" s="103" t="s">
        <v>4811</v>
      </c>
    </row>
    <row r="1221" spans="1:8">
      <c r="A1221" s="17">
        <v>1220</v>
      </c>
      <c r="B1221" s="18" t="s">
        <v>2547</v>
      </c>
      <c r="C1221" t="s">
        <v>2934</v>
      </c>
      <c r="D1221" t="s">
        <v>4741</v>
      </c>
      <c r="E1221" t="s">
        <v>799</v>
      </c>
      <c r="F1221" s="117">
        <f t="shared" si="19"/>
        <v>22</v>
      </c>
      <c r="G1221" t="s">
        <v>1200</v>
      </c>
      <c r="H1221" s="103">
        <v>1</v>
      </c>
    </row>
    <row r="1222" spans="1:8">
      <c r="A1222" s="17">
        <v>1221</v>
      </c>
      <c r="B1222" s="18" t="s">
        <v>2548</v>
      </c>
      <c r="C1222" t="s">
        <v>2933</v>
      </c>
      <c r="D1222" t="s">
        <v>4742</v>
      </c>
      <c r="E1222" t="s">
        <v>799</v>
      </c>
      <c r="F1222" s="117">
        <f t="shared" si="19"/>
        <v>22</v>
      </c>
      <c r="G1222" t="s">
        <v>1200</v>
      </c>
      <c r="H1222" s="103">
        <v>1</v>
      </c>
    </row>
    <row r="1223" spans="1:8">
      <c r="A1223" s="17">
        <v>1222</v>
      </c>
      <c r="B1223" s="18" t="s">
        <v>2549</v>
      </c>
      <c r="C1223" t="s">
        <v>2932</v>
      </c>
      <c r="D1223" t="s">
        <v>4743</v>
      </c>
      <c r="E1223" t="s">
        <v>799</v>
      </c>
      <c r="F1223" s="117">
        <f t="shared" si="19"/>
        <v>22</v>
      </c>
      <c r="G1223" t="s">
        <v>1200</v>
      </c>
      <c r="H1223" s="103">
        <v>1</v>
      </c>
    </row>
    <row r="1224" spans="1:8">
      <c r="A1224" s="17">
        <v>1223</v>
      </c>
      <c r="B1224" s="18" t="s">
        <v>2550</v>
      </c>
      <c r="C1224" t="s">
        <v>2931</v>
      </c>
      <c r="D1224" t="s">
        <v>4744</v>
      </c>
      <c r="E1224" t="s">
        <v>799</v>
      </c>
      <c r="F1224" s="117">
        <f t="shared" si="19"/>
        <v>22</v>
      </c>
      <c r="G1224" t="s">
        <v>1200</v>
      </c>
      <c r="H1224" s="103">
        <v>1</v>
      </c>
    </row>
    <row r="1225" spans="1:8">
      <c r="A1225" s="17">
        <v>1224</v>
      </c>
      <c r="B1225" s="18" t="s">
        <v>2551</v>
      </c>
      <c r="C1225" t="s">
        <v>2930</v>
      </c>
      <c r="D1225" t="s">
        <v>4745</v>
      </c>
      <c r="E1225" t="s">
        <v>799</v>
      </c>
      <c r="F1225" s="117">
        <f t="shared" si="19"/>
        <v>22</v>
      </c>
      <c r="G1225" t="s">
        <v>1200</v>
      </c>
      <c r="H1225" s="103">
        <v>1</v>
      </c>
    </row>
    <row r="1226" spans="1:8">
      <c r="A1226" s="17">
        <v>1225</v>
      </c>
      <c r="B1226" s="18" t="s">
        <v>2552</v>
      </c>
      <c r="C1226" t="s">
        <v>2929</v>
      </c>
      <c r="D1226" t="s">
        <v>4746</v>
      </c>
      <c r="E1226" t="s">
        <v>799</v>
      </c>
      <c r="F1226" s="117">
        <f t="shared" si="19"/>
        <v>22</v>
      </c>
      <c r="G1226" t="s">
        <v>1200</v>
      </c>
      <c r="H1226" s="103">
        <v>1</v>
      </c>
    </row>
    <row r="1227" spans="1:8">
      <c r="A1227" s="17">
        <v>1226</v>
      </c>
      <c r="B1227" s="18" t="s">
        <v>2553</v>
      </c>
      <c r="C1227" t="s">
        <v>2928</v>
      </c>
      <c r="D1227" t="s">
        <v>4747</v>
      </c>
      <c r="E1227" t="s">
        <v>799</v>
      </c>
      <c r="F1227" s="117">
        <f t="shared" si="19"/>
        <v>22</v>
      </c>
      <c r="G1227" t="s">
        <v>1200</v>
      </c>
      <c r="H1227" s="103">
        <v>1</v>
      </c>
    </row>
    <row r="1228" spans="1:8">
      <c r="A1228" s="17">
        <v>1227</v>
      </c>
      <c r="B1228" s="18" t="s">
        <v>2554</v>
      </c>
      <c r="C1228" t="s">
        <v>2927</v>
      </c>
      <c r="D1228" t="s">
        <v>4748</v>
      </c>
      <c r="E1228" t="s">
        <v>799</v>
      </c>
      <c r="F1228" s="117">
        <f t="shared" si="19"/>
        <v>22</v>
      </c>
      <c r="G1228" t="s">
        <v>1200</v>
      </c>
      <c r="H1228" s="103">
        <v>1</v>
      </c>
    </row>
    <row r="1229" spans="1:8">
      <c r="A1229" s="17">
        <v>1228</v>
      </c>
      <c r="B1229" s="18" t="s">
        <v>2555</v>
      </c>
      <c r="C1229" t="s">
        <v>2926</v>
      </c>
      <c r="D1229" t="s">
        <v>4749</v>
      </c>
      <c r="E1229" t="s">
        <v>799</v>
      </c>
      <c r="F1229" s="117">
        <f t="shared" si="19"/>
        <v>22</v>
      </c>
      <c r="G1229" t="s">
        <v>1200</v>
      </c>
      <c r="H1229" s="103">
        <v>1</v>
      </c>
    </row>
    <row r="1230" spans="1:8">
      <c r="A1230" s="17">
        <v>1229</v>
      </c>
      <c r="B1230" s="18" t="s">
        <v>2556</v>
      </c>
      <c r="C1230" t="s">
        <v>2925</v>
      </c>
      <c r="D1230" t="s">
        <v>4750</v>
      </c>
      <c r="E1230" t="s">
        <v>799</v>
      </c>
      <c r="F1230" s="117">
        <f t="shared" si="19"/>
        <v>22</v>
      </c>
      <c r="G1230" t="s">
        <v>1200</v>
      </c>
      <c r="H1230" s="103">
        <v>1</v>
      </c>
    </row>
    <row r="1231" spans="1:8">
      <c r="A1231" s="17">
        <v>1230</v>
      </c>
      <c r="B1231" s="18" t="s">
        <v>2557</v>
      </c>
      <c r="C1231" t="s">
        <v>2924</v>
      </c>
      <c r="D1231" t="s">
        <v>4751</v>
      </c>
      <c r="E1231" t="s">
        <v>799</v>
      </c>
      <c r="F1231" s="117">
        <f t="shared" si="19"/>
        <v>22</v>
      </c>
      <c r="G1231" t="s">
        <v>1200</v>
      </c>
      <c r="H1231" s="103">
        <v>1</v>
      </c>
    </row>
    <row r="1232" spans="1:8">
      <c r="A1232" s="17">
        <v>1231</v>
      </c>
      <c r="B1232" s="18" t="s">
        <v>2558</v>
      </c>
      <c r="C1232" t="s">
        <v>2923</v>
      </c>
      <c r="D1232" t="s">
        <v>4752</v>
      </c>
      <c r="E1232" t="s">
        <v>799</v>
      </c>
      <c r="F1232" s="117">
        <f t="shared" si="19"/>
        <v>22</v>
      </c>
      <c r="G1232" t="s">
        <v>1200</v>
      </c>
      <c r="H1232" s="103">
        <v>1</v>
      </c>
    </row>
    <row r="1233" spans="1:8">
      <c r="A1233" s="17">
        <v>1232</v>
      </c>
      <c r="B1233" s="18" t="s">
        <v>2559</v>
      </c>
      <c r="C1233" t="s">
        <v>2922</v>
      </c>
      <c r="D1233" t="s">
        <v>4753</v>
      </c>
      <c r="E1233" t="s">
        <v>111</v>
      </c>
      <c r="F1233" s="117">
        <f t="shared" si="19"/>
        <v>44</v>
      </c>
      <c r="G1233" t="s">
        <v>1205</v>
      </c>
      <c r="H1233" s="103">
        <v>1</v>
      </c>
    </row>
    <row r="1234" spans="1:8">
      <c r="A1234" s="17">
        <v>1233</v>
      </c>
      <c r="B1234" s="18" t="s">
        <v>2560</v>
      </c>
      <c r="C1234" t="s">
        <v>2921</v>
      </c>
      <c r="D1234" t="s">
        <v>4754</v>
      </c>
      <c r="E1234" t="s">
        <v>393</v>
      </c>
      <c r="F1234" s="117">
        <f t="shared" si="19"/>
        <v>26</v>
      </c>
      <c r="G1234" t="s">
        <v>1205</v>
      </c>
      <c r="H1234" s="103">
        <v>1</v>
      </c>
    </row>
    <row r="1235" spans="1:8">
      <c r="A1235" s="17">
        <v>1234</v>
      </c>
      <c r="B1235" s="18" t="s">
        <v>2561</v>
      </c>
      <c r="C1235" t="s">
        <v>2920</v>
      </c>
      <c r="D1235" t="s">
        <v>4755</v>
      </c>
      <c r="E1235" t="s">
        <v>311</v>
      </c>
      <c r="F1235" s="117">
        <f t="shared" si="19"/>
        <v>1</v>
      </c>
      <c r="G1235" t="s">
        <v>1205</v>
      </c>
      <c r="H1235" s="103">
        <v>1</v>
      </c>
    </row>
    <row r="1236" spans="1:8">
      <c r="A1236" s="17">
        <v>1235</v>
      </c>
      <c r="B1236" s="18" t="s">
        <v>2562</v>
      </c>
      <c r="C1236" t="s">
        <v>2919</v>
      </c>
      <c r="D1236" t="s">
        <v>4756</v>
      </c>
      <c r="E1236" t="s">
        <v>402</v>
      </c>
      <c r="F1236" s="117">
        <f t="shared" si="19"/>
        <v>23</v>
      </c>
      <c r="G1236" t="s">
        <v>1205</v>
      </c>
      <c r="H1236" s="103">
        <v>1</v>
      </c>
    </row>
    <row r="1237" spans="1:8">
      <c r="A1237" s="17">
        <v>1236</v>
      </c>
      <c r="B1237" s="18" t="s">
        <v>2563</v>
      </c>
      <c r="C1237" t="s">
        <v>2918</v>
      </c>
      <c r="D1237" t="s">
        <v>4757</v>
      </c>
      <c r="E1237" t="s">
        <v>402</v>
      </c>
      <c r="F1237" s="117">
        <f t="shared" si="19"/>
        <v>23</v>
      </c>
      <c r="G1237" t="s">
        <v>1207</v>
      </c>
      <c r="H1237" s="103">
        <v>3</v>
      </c>
    </row>
    <row r="1238" spans="1:8">
      <c r="A1238" s="17">
        <v>1237</v>
      </c>
      <c r="B1238" s="18" t="s">
        <v>2564</v>
      </c>
      <c r="C1238" t="s">
        <v>2917</v>
      </c>
      <c r="D1238" t="s">
        <v>4758</v>
      </c>
      <c r="E1238" t="s">
        <v>402</v>
      </c>
      <c r="F1238" s="117">
        <f t="shared" si="19"/>
        <v>23</v>
      </c>
      <c r="G1238" t="s">
        <v>1207</v>
      </c>
      <c r="H1238" s="103">
        <v>3</v>
      </c>
    </row>
    <row r="1239" spans="1:8">
      <c r="A1239" s="17">
        <v>1238</v>
      </c>
      <c r="B1239" s="18" t="s">
        <v>2565</v>
      </c>
      <c r="C1239" t="s">
        <v>2916</v>
      </c>
      <c r="D1239" t="s">
        <v>4759</v>
      </c>
      <c r="E1239" t="s">
        <v>1181</v>
      </c>
      <c r="F1239" s="117">
        <f t="shared" si="19"/>
        <v>20</v>
      </c>
      <c r="G1239" t="s">
        <v>1207</v>
      </c>
      <c r="H1239" s="103">
        <v>2</v>
      </c>
    </row>
    <row r="1240" spans="1:8">
      <c r="A1240" s="17">
        <v>1239</v>
      </c>
      <c r="B1240" s="18" t="s">
        <v>2566</v>
      </c>
      <c r="C1240" t="s">
        <v>2915</v>
      </c>
      <c r="D1240" t="s">
        <v>4760</v>
      </c>
      <c r="E1240" t="s">
        <v>1356</v>
      </c>
      <c r="F1240" s="117">
        <f t="shared" si="19"/>
        <v>21</v>
      </c>
      <c r="G1240" t="s">
        <v>1207</v>
      </c>
      <c r="H1240" s="103">
        <v>1</v>
      </c>
    </row>
    <row r="1241" spans="1:8">
      <c r="A1241" s="17">
        <v>1240</v>
      </c>
      <c r="B1241" s="18" t="s">
        <v>2567</v>
      </c>
      <c r="C1241" t="s">
        <v>2914</v>
      </c>
      <c r="D1241" t="s">
        <v>4761</v>
      </c>
      <c r="E1241" t="s">
        <v>402</v>
      </c>
      <c r="F1241" s="117">
        <f t="shared" si="19"/>
        <v>23</v>
      </c>
      <c r="G1241" t="s">
        <v>1207</v>
      </c>
      <c r="H1241" s="103">
        <v>1</v>
      </c>
    </row>
    <row r="1242" spans="1:8">
      <c r="A1242" s="17">
        <v>1241</v>
      </c>
      <c r="B1242" s="18" t="s">
        <v>2568</v>
      </c>
      <c r="C1242" t="s">
        <v>2913</v>
      </c>
      <c r="D1242" t="s">
        <v>4762</v>
      </c>
      <c r="E1242" t="s">
        <v>402</v>
      </c>
      <c r="F1242" s="117">
        <f t="shared" si="19"/>
        <v>23</v>
      </c>
      <c r="G1242" t="s">
        <v>1207</v>
      </c>
      <c r="H1242" s="103">
        <v>1</v>
      </c>
    </row>
    <row r="1243" spans="1:8">
      <c r="A1243" s="17">
        <v>1242</v>
      </c>
      <c r="B1243" s="18" t="s">
        <v>2569</v>
      </c>
      <c r="C1243" t="s">
        <v>2912</v>
      </c>
      <c r="D1243" t="s">
        <v>4763</v>
      </c>
      <c r="E1243" t="s">
        <v>402</v>
      </c>
      <c r="F1243" s="117">
        <f t="shared" si="19"/>
        <v>23</v>
      </c>
      <c r="G1243" t="s">
        <v>1207</v>
      </c>
      <c r="H1243" s="103">
        <v>1</v>
      </c>
    </row>
    <row r="1244" spans="1:8">
      <c r="A1244" s="17">
        <v>1243</v>
      </c>
      <c r="B1244" s="18" t="s">
        <v>2570</v>
      </c>
      <c r="C1244" t="s">
        <v>2911</v>
      </c>
      <c r="D1244" t="s">
        <v>4764</v>
      </c>
      <c r="E1244" t="s">
        <v>1172</v>
      </c>
      <c r="F1244" s="117">
        <f t="shared" si="19"/>
        <v>24</v>
      </c>
      <c r="G1244" t="s">
        <v>1207</v>
      </c>
      <c r="H1244" s="103">
        <v>1</v>
      </c>
    </row>
    <row r="1245" spans="1:8">
      <c r="A1245" s="17">
        <v>1244</v>
      </c>
      <c r="B1245" s="18" t="s">
        <v>2571</v>
      </c>
      <c r="C1245" t="s">
        <v>2910</v>
      </c>
      <c r="D1245" t="s">
        <v>4765</v>
      </c>
      <c r="E1245" t="s">
        <v>1172</v>
      </c>
      <c r="F1245" s="117">
        <f t="shared" si="19"/>
        <v>24</v>
      </c>
      <c r="G1245" t="s">
        <v>1207</v>
      </c>
      <c r="H1245" s="103">
        <v>1</v>
      </c>
    </row>
    <row r="1246" spans="1:8">
      <c r="A1246" s="17">
        <v>1245</v>
      </c>
      <c r="B1246" s="18" t="s">
        <v>2572</v>
      </c>
      <c r="C1246" t="s">
        <v>2909</v>
      </c>
      <c r="D1246" t="s">
        <v>4766</v>
      </c>
      <c r="E1246" t="s">
        <v>402</v>
      </c>
      <c r="F1246" s="117">
        <f t="shared" si="19"/>
        <v>23</v>
      </c>
      <c r="G1246" t="s">
        <v>1207</v>
      </c>
      <c r="H1246" s="103">
        <v>1</v>
      </c>
    </row>
    <row r="1247" spans="1:8">
      <c r="A1247" s="17">
        <v>1246</v>
      </c>
      <c r="B1247" s="18" t="s">
        <v>2573</v>
      </c>
      <c r="C1247" t="s">
        <v>2908</v>
      </c>
      <c r="D1247" t="s">
        <v>4767</v>
      </c>
      <c r="E1247" t="s">
        <v>402</v>
      </c>
      <c r="F1247" s="117">
        <f t="shared" si="19"/>
        <v>23</v>
      </c>
      <c r="G1247" t="s">
        <v>1207</v>
      </c>
      <c r="H1247" s="103">
        <v>1</v>
      </c>
    </row>
    <row r="1248" spans="1:8">
      <c r="A1248" s="17">
        <v>1247</v>
      </c>
      <c r="B1248" s="18" t="s">
        <v>2574</v>
      </c>
      <c r="C1248" t="s">
        <v>2907</v>
      </c>
      <c r="D1248" t="s">
        <v>4768</v>
      </c>
      <c r="E1248" t="s">
        <v>402</v>
      </c>
      <c r="F1248" s="117">
        <f t="shared" si="19"/>
        <v>23</v>
      </c>
      <c r="G1248" t="s">
        <v>1207</v>
      </c>
      <c r="H1248" s="103">
        <v>1</v>
      </c>
    </row>
    <row r="1249" spans="1:8">
      <c r="A1249" s="17">
        <v>1248</v>
      </c>
      <c r="B1249" s="18" t="s">
        <v>2575</v>
      </c>
      <c r="C1249" t="s">
        <v>2906</v>
      </c>
      <c r="D1249" t="s">
        <v>4769</v>
      </c>
      <c r="E1249" t="s">
        <v>402</v>
      </c>
      <c r="F1249" s="117">
        <f t="shared" si="19"/>
        <v>23</v>
      </c>
      <c r="G1249" t="s">
        <v>1207</v>
      </c>
      <c r="H1249" s="103">
        <v>1</v>
      </c>
    </row>
    <row r="1250" spans="1:8">
      <c r="A1250" s="17">
        <v>1249</v>
      </c>
      <c r="B1250" s="18" t="s">
        <v>2576</v>
      </c>
      <c r="C1250" t="s">
        <v>2905</v>
      </c>
      <c r="D1250" t="s">
        <v>4770</v>
      </c>
      <c r="E1250" t="s">
        <v>402</v>
      </c>
      <c r="F1250" s="117">
        <f t="shared" si="19"/>
        <v>23</v>
      </c>
      <c r="G1250" t="s">
        <v>1207</v>
      </c>
      <c r="H1250" s="103">
        <v>1</v>
      </c>
    </row>
    <row r="1251" spans="1:8">
      <c r="A1251" s="17">
        <v>1250</v>
      </c>
      <c r="B1251" s="18" t="s">
        <v>2577</v>
      </c>
      <c r="C1251" t="s">
        <v>2904</v>
      </c>
      <c r="D1251" t="s">
        <v>4771</v>
      </c>
      <c r="E1251" t="s">
        <v>402</v>
      </c>
      <c r="F1251" s="117">
        <f t="shared" si="19"/>
        <v>23</v>
      </c>
      <c r="G1251" t="s">
        <v>1207</v>
      </c>
      <c r="H1251" s="103">
        <v>1</v>
      </c>
    </row>
    <row r="1252" spans="1:8">
      <c r="A1252" s="17">
        <v>1251</v>
      </c>
      <c r="B1252" s="18" t="s">
        <v>2578</v>
      </c>
      <c r="C1252" t="s">
        <v>2903</v>
      </c>
      <c r="D1252" t="s">
        <v>4772</v>
      </c>
      <c r="E1252" t="s">
        <v>402</v>
      </c>
      <c r="F1252" s="117">
        <f t="shared" si="19"/>
        <v>23</v>
      </c>
      <c r="G1252" t="s">
        <v>1209</v>
      </c>
      <c r="H1252" s="103">
        <v>1</v>
      </c>
    </row>
    <row r="1253" spans="1:8">
      <c r="A1253" s="17">
        <v>1252</v>
      </c>
      <c r="B1253" s="18" t="s">
        <v>2579</v>
      </c>
      <c r="C1253" t="s">
        <v>2902</v>
      </c>
      <c r="D1253" t="s">
        <v>4773</v>
      </c>
      <c r="E1253" t="s">
        <v>1356</v>
      </c>
      <c r="F1253" s="117">
        <f t="shared" si="19"/>
        <v>21</v>
      </c>
      <c r="G1253" t="s">
        <v>1209</v>
      </c>
      <c r="H1253" s="103">
        <v>1</v>
      </c>
    </row>
    <row r="1254" spans="1:8">
      <c r="A1254" s="17">
        <v>1253</v>
      </c>
      <c r="B1254" s="18" t="s">
        <v>2580</v>
      </c>
      <c r="C1254" t="s">
        <v>2901</v>
      </c>
      <c r="D1254" t="s">
        <v>4774</v>
      </c>
      <c r="E1254" t="s">
        <v>402</v>
      </c>
      <c r="F1254" s="117">
        <f t="shared" si="19"/>
        <v>23</v>
      </c>
      <c r="G1254" t="s">
        <v>1209</v>
      </c>
      <c r="H1254" s="103">
        <v>1</v>
      </c>
    </row>
    <row r="1255" spans="1:8">
      <c r="A1255" s="17">
        <v>1254</v>
      </c>
      <c r="B1255" s="18" t="s">
        <v>2581</v>
      </c>
      <c r="C1255" t="s">
        <v>2900</v>
      </c>
      <c r="D1255" t="s">
        <v>4775</v>
      </c>
      <c r="E1255" t="s">
        <v>402</v>
      </c>
      <c r="F1255" s="117">
        <f t="shared" si="19"/>
        <v>23</v>
      </c>
      <c r="G1255" t="s">
        <v>1209</v>
      </c>
      <c r="H1255" s="103">
        <v>1</v>
      </c>
    </row>
    <row r="1256" spans="1:8">
      <c r="A1256" s="17">
        <v>1255</v>
      </c>
      <c r="B1256" s="18" t="s">
        <v>2582</v>
      </c>
      <c r="C1256" t="s">
        <v>2899</v>
      </c>
      <c r="D1256" t="s">
        <v>4776</v>
      </c>
      <c r="E1256" t="s">
        <v>402</v>
      </c>
      <c r="F1256" s="117">
        <f t="shared" si="19"/>
        <v>23</v>
      </c>
      <c r="G1256" t="s">
        <v>1209</v>
      </c>
      <c r="H1256" s="103">
        <v>1</v>
      </c>
    </row>
    <row r="1257" spans="1:8">
      <c r="A1257" s="17">
        <v>1256</v>
      </c>
      <c r="B1257" s="18" t="s">
        <v>2583</v>
      </c>
      <c r="C1257" t="s">
        <v>2898</v>
      </c>
      <c r="D1257" t="s">
        <v>4777</v>
      </c>
      <c r="E1257" t="s">
        <v>402</v>
      </c>
      <c r="F1257" s="117">
        <f t="shared" si="19"/>
        <v>23</v>
      </c>
      <c r="G1257" t="s">
        <v>1209</v>
      </c>
      <c r="H1257" s="103">
        <v>1</v>
      </c>
    </row>
    <row r="1258" spans="1:8">
      <c r="A1258" s="17">
        <v>1257</v>
      </c>
      <c r="B1258" s="18" t="s">
        <v>2584</v>
      </c>
      <c r="C1258" t="s">
        <v>2897</v>
      </c>
      <c r="D1258" t="s">
        <v>4778</v>
      </c>
      <c r="E1258" t="s">
        <v>402</v>
      </c>
      <c r="F1258" s="117">
        <f t="shared" si="19"/>
        <v>23</v>
      </c>
      <c r="G1258" t="s">
        <v>1209</v>
      </c>
      <c r="H1258" s="103">
        <v>1</v>
      </c>
    </row>
    <row r="1259" spans="1:8">
      <c r="A1259" s="17">
        <v>1258</v>
      </c>
      <c r="B1259" s="18" t="s">
        <v>2585</v>
      </c>
      <c r="C1259" t="s">
        <v>2896</v>
      </c>
      <c r="D1259" t="s">
        <v>4779</v>
      </c>
      <c r="E1259" t="s">
        <v>402</v>
      </c>
      <c r="F1259" s="117">
        <f t="shared" si="19"/>
        <v>23</v>
      </c>
      <c r="G1259" t="s">
        <v>1209</v>
      </c>
      <c r="H1259" s="103">
        <v>1</v>
      </c>
    </row>
    <row r="1260" spans="1:8">
      <c r="A1260" s="17">
        <v>1259</v>
      </c>
      <c r="B1260" s="18" t="s">
        <v>2586</v>
      </c>
      <c r="C1260" t="s">
        <v>2895</v>
      </c>
      <c r="D1260" t="s">
        <v>4780</v>
      </c>
      <c r="E1260" t="s">
        <v>402</v>
      </c>
      <c r="F1260" s="117">
        <f t="shared" si="19"/>
        <v>23</v>
      </c>
      <c r="G1260" t="s">
        <v>1209</v>
      </c>
      <c r="H1260" s="103">
        <v>1</v>
      </c>
    </row>
    <row r="1261" spans="1:8">
      <c r="A1261" s="17">
        <v>1260</v>
      </c>
      <c r="B1261" s="18" t="s">
        <v>2587</v>
      </c>
      <c r="C1261" t="s">
        <v>2894</v>
      </c>
      <c r="D1261" t="s">
        <v>4781</v>
      </c>
      <c r="E1261" t="s">
        <v>402</v>
      </c>
      <c r="F1261" s="117">
        <f t="shared" si="19"/>
        <v>23</v>
      </c>
      <c r="G1261" t="s">
        <v>1209</v>
      </c>
      <c r="H1261" s="103">
        <v>1</v>
      </c>
    </row>
    <row r="1262" spans="1:8">
      <c r="A1262" s="17">
        <v>1261</v>
      </c>
      <c r="B1262" s="18" t="s">
        <v>2588</v>
      </c>
      <c r="C1262" t="s">
        <v>2893</v>
      </c>
      <c r="D1262" t="s">
        <v>4782</v>
      </c>
      <c r="E1262" t="s">
        <v>402</v>
      </c>
      <c r="F1262" s="117">
        <f t="shared" si="19"/>
        <v>23</v>
      </c>
      <c r="G1262" t="s">
        <v>1209</v>
      </c>
      <c r="H1262" s="103">
        <v>1</v>
      </c>
    </row>
    <row r="1263" spans="1:8">
      <c r="A1263" s="17">
        <v>1262</v>
      </c>
      <c r="B1263" s="18" t="s">
        <v>2589</v>
      </c>
      <c r="C1263" t="s">
        <v>2892</v>
      </c>
      <c r="D1263" t="s">
        <v>4783</v>
      </c>
      <c r="E1263" t="s">
        <v>402</v>
      </c>
      <c r="F1263" s="117">
        <f t="shared" si="19"/>
        <v>23</v>
      </c>
      <c r="G1263" t="s">
        <v>1209</v>
      </c>
      <c r="H1263" s="103">
        <v>1</v>
      </c>
    </row>
    <row r="1264" spans="1:8">
      <c r="A1264" s="17">
        <v>1263</v>
      </c>
      <c r="B1264" s="18" t="s">
        <v>2590</v>
      </c>
      <c r="C1264" t="s">
        <v>2891</v>
      </c>
      <c r="D1264" t="s">
        <v>4784</v>
      </c>
      <c r="E1264" t="s">
        <v>402</v>
      </c>
      <c r="F1264" s="117">
        <f t="shared" si="19"/>
        <v>23</v>
      </c>
      <c r="G1264" t="s">
        <v>1217</v>
      </c>
      <c r="H1264" s="103">
        <v>2</v>
      </c>
    </row>
    <row r="1265" spans="1:8">
      <c r="A1265" s="17">
        <v>1264</v>
      </c>
      <c r="B1265" s="18" t="s">
        <v>2591</v>
      </c>
      <c r="C1265" t="s">
        <v>2890</v>
      </c>
      <c r="D1265" t="s">
        <v>4785</v>
      </c>
      <c r="E1265" t="s">
        <v>1356</v>
      </c>
      <c r="F1265" s="117">
        <f t="shared" si="19"/>
        <v>21</v>
      </c>
      <c r="G1265" t="s">
        <v>1217</v>
      </c>
      <c r="H1265" s="103">
        <v>1</v>
      </c>
    </row>
    <row r="1266" spans="1:8">
      <c r="A1266" s="17">
        <v>1265</v>
      </c>
      <c r="B1266" s="18" t="s">
        <v>2592</v>
      </c>
      <c r="C1266" t="s">
        <v>2889</v>
      </c>
      <c r="D1266" t="s">
        <v>4786</v>
      </c>
      <c r="E1266" t="s">
        <v>402</v>
      </c>
      <c r="F1266" s="117">
        <f t="shared" si="19"/>
        <v>23</v>
      </c>
      <c r="G1266" t="s">
        <v>1217</v>
      </c>
      <c r="H1266" s="103">
        <v>1</v>
      </c>
    </row>
    <row r="1267" spans="1:8">
      <c r="A1267" s="17">
        <v>1266</v>
      </c>
      <c r="B1267" s="18" t="s">
        <v>2593</v>
      </c>
      <c r="C1267" t="s">
        <v>2888</v>
      </c>
      <c r="D1267" t="s">
        <v>4787</v>
      </c>
      <c r="E1267" t="s">
        <v>402</v>
      </c>
      <c r="F1267" s="117">
        <f t="shared" si="19"/>
        <v>23</v>
      </c>
      <c r="G1267" t="s">
        <v>1217</v>
      </c>
      <c r="H1267" s="103">
        <v>1</v>
      </c>
    </row>
    <row r="1268" spans="1:8">
      <c r="A1268" s="17">
        <v>1267</v>
      </c>
      <c r="B1268" s="18" t="s">
        <v>2594</v>
      </c>
      <c r="C1268" t="s">
        <v>2887</v>
      </c>
      <c r="D1268" t="s">
        <v>4646</v>
      </c>
      <c r="E1268" t="s">
        <v>402</v>
      </c>
      <c r="F1268" s="117">
        <f t="shared" si="19"/>
        <v>23</v>
      </c>
      <c r="G1268" t="s">
        <v>1217</v>
      </c>
      <c r="H1268" s="103">
        <v>1</v>
      </c>
    </row>
    <row r="1269" spans="1:8">
      <c r="A1269" s="17">
        <v>1268</v>
      </c>
      <c r="B1269" s="18" t="s">
        <v>2595</v>
      </c>
      <c r="C1269" t="s">
        <v>2886</v>
      </c>
      <c r="D1269" t="s">
        <v>4788</v>
      </c>
      <c r="E1269" t="s">
        <v>402</v>
      </c>
      <c r="F1269" s="117">
        <f t="shared" si="19"/>
        <v>23</v>
      </c>
      <c r="G1269" t="s">
        <v>1217</v>
      </c>
      <c r="H1269" s="103">
        <v>1</v>
      </c>
    </row>
    <row r="1270" spans="1:8">
      <c r="A1270" s="17">
        <v>1269</v>
      </c>
      <c r="B1270" s="18" t="s">
        <v>2596</v>
      </c>
      <c r="C1270" t="s">
        <v>2885</v>
      </c>
      <c r="D1270" t="s">
        <v>4789</v>
      </c>
      <c r="E1270" t="s">
        <v>402</v>
      </c>
      <c r="F1270" s="117">
        <f t="shared" si="19"/>
        <v>23</v>
      </c>
      <c r="G1270" t="s">
        <v>1217</v>
      </c>
      <c r="H1270" s="103">
        <v>1</v>
      </c>
    </row>
    <row r="1271" spans="1:8">
      <c r="A1271" s="17">
        <v>1270</v>
      </c>
      <c r="B1271" s="18" t="s">
        <v>2597</v>
      </c>
      <c r="C1271" t="s">
        <v>2884</v>
      </c>
      <c r="D1271" t="s">
        <v>4790</v>
      </c>
      <c r="E1271" t="s">
        <v>402</v>
      </c>
      <c r="F1271" s="117">
        <f t="shared" si="19"/>
        <v>23</v>
      </c>
      <c r="G1271" t="s">
        <v>1217</v>
      </c>
      <c r="H1271" s="103">
        <v>1</v>
      </c>
    </row>
    <row r="1272" spans="1:8">
      <c r="A1272" s="17">
        <v>1271</v>
      </c>
      <c r="B1272" s="18" t="s">
        <v>2598</v>
      </c>
      <c r="C1272" t="s">
        <v>2883</v>
      </c>
      <c r="D1272" t="s">
        <v>4791</v>
      </c>
      <c r="E1272" t="s">
        <v>402</v>
      </c>
      <c r="F1272" s="117">
        <f t="shared" si="19"/>
        <v>23</v>
      </c>
      <c r="G1272" t="s">
        <v>1217</v>
      </c>
      <c r="H1272" s="103">
        <v>1</v>
      </c>
    </row>
    <row r="1273" spans="1:8">
      <c r="A1273" s="17">
        <v>1272</v>
      </c>
      <c r="B1273" s="18" t="s">
        <v>2599</v>
      </c>
      <c r="C1273" t="s">
        <v>2882</v>
      </c>
      <c r="D1273" t="s">
        <v>4792</v>
      </c>
      <c r="E1273" t="s">
        <v>402</v>
      </c>
      <c r="F1273" s="117">
        <f t="shared" si="19"/>
        <v>23</v>
      </c>
      <c r="G1273" t="s">
        <v>1217</v>
      </c>
      <c r="H1273" s="103">
        <v>1</v>
      </c>
    </row>
    <row r="1274" spans="1:8">
      <c r="A1274" s="17">
        <v>1273</v>
      </c>
      <c r="B1274" s="18" t="s">
        <v>2600</v>
      </c>
      <c r="C1274" t="s">
        <v>2881</v>
      </c>
      <c r="D1274" t="s">
        <v>4793</v>
      </c>
      <c r="E1274" t="s">
        <v>402</v>
      </c>
      <c r="F1274" s="117">
        <f t="shared" si="19"/>
        <v>23</v>
      </c>
      <c r="G1274" t="s">
        <v>1217</v>
      </c>
      <c r="H1274" s="103">
        <v>1</v>
      </c>
    </row>
    <row r="1275" spans="1:8">
      <c r="A1275" s="17">
        <v>1274</v>
      </c>
      <c r="B1275" s="18" t="s">
        <v>2601</v>
      </c>
      <c r="C1275" t="s">
        <v>2880</v>
      </c>
      <c r="D1275" t="s">
        <v>4794</v>
      </c>
      <c r="E1275" t="s">
        <v>402</v>
      </c>
      <c r="F1275" s="117">
        <f t="shared" si="19"/>
        <v>23</v>
      </c>
      <c r="G1275" t="s">
        <v>1217</v>
      </c>
      <c r="H1275" s="103">
        <v>1</v>
      </c>
    </row>
    <row r="1276" spans="1:8">
      <c r="A1276" s="17">
        <v>1275</v>
      </c>
      <c r="B1276" s="18" t="s">
        <v>2602</v>
      </c>
      <c r="C1276" t="s">
        <v>2879</v>
      </c>
      <c r="D1276" t="s">
        <v>4795</v>
      </c>
      <c r="E1276" t="s">
        <v>402</v>
      </c>
      <c r="F1276" s="117">
        <f t="shared" si="19"/>
        <v>23</v>
      </c>
      <c r="G1276" t="s">
        <v>1217</v>
      </c>
      <c r="H1276" s="103">
        <v>1</v>
      </c>
    </row>
    <row r="1277" spans="1:8">
      <c r="A1277" s="17">
        <v>1276</v>
      </c>
      <c r="B1277" s="18" t="s">
        <v>2603</v>
      </c>
      <c r="C1277" t="s">
        <v>2878</v>
      </c>
      <c r="D1277" t="s">
        <v>4796</v>
      </c>
      <c r="E1277" t="s">
        <v>402</v>
      </c>
      <c r="F1277" s="117">
        <f t="shared" si="19"/>
        <v>23</v>
      </c>
      <c r="G1277" t="s">
        <v>1217</v>
      </c>
      <c r="H1277" s="103">
        <v>1</v>
      </c>
    </row>
    <row r="1278" spans="1:8">
      <c r="A1278" s="17">
        <v>1277</v>
      </c>
      <c r="B1278" s="18" t="s">
        <v>2604</v>
      </c>
      <c r="C1278" t="s">
        <v>2877</v>
      </c>
      <c r="D1278" t="s">
        <v>4797</v>
      </c>
      <c r="E1278" t="s">
        <v>402</v>
      </c>
      <c r="F1278" s="117">
        <f t="shared" si="19"/>
        <v>23</v>
      </c>
      <c r="G1278" t="s">
        <v>1213</v>
      </c>
      <c r="H1278" s="103">
        <v>1</v>
      </c>
    </row>
    <row r="1279" spans="1:8">
      <c r="A1279" s="17">
        <v>1278</v>
      </c>
      <c r="B1279" s="18" t="s">
        <v>2605</v>
      </c>
      <c r="C1279" t="s">
        <v>2876</v>
      </c>
      <c r="D1279" t="s">
        <v>4798</v>
      </c>
      <c r="E1279" t="s">
        <v>799</v>
      </c>
      <c r="F1279" s="117">
        <f t="shared" si="19"/>
        <v>22</v>
      </c>
      <c r="G1279" t="s">
        <v>1213</v>
      </c>
      <c r="H1279" s="103">
        <v>1</v>
      </c>
    </row>
    <row r="1280" spans="1:8">
      <c r="A1280" s="17">
        <v>1279</v>
      </c>
      <c r="B1280" s="18" t="s">
        <v>2606</v>
      </c>
      <c r="C1280" t="s">
        <v>2875</v>
      </c>
      <c r="D1280" t="s">
        <v>4799</v>
      </c>
      <c r="E1280" t="s">
        <v>1356</v>
      </c>
      <c r="F1280" s="117">
        <f t="shared" si="19"/>
        <v>21</v>
      </c>
      <c r="G1280" t="s">
        <v>1213</v>
      </c>
      <c r="H1280" s="103">
        <v>1</v>
      </c>
    </row>
    <row r="1281" spans="1:8">
      <c r="A1281" s="17">
        <v>1280</v>
      </c>
      <c r="B1281" s="18" t="s">
        <v>2607</v>
      </c>
      <c r="C1281" t="s">
        <v>2874</v>
      </c>
      <c r="D1281" t="s">
        <v>4800</v>
      </c>
      <c r="E1281" t="s">
        <v>402</v>
      </c>
      <c r="F1281" s="117">
        <f t="shared" si="19"/>
        <v>23</v>
      </c>
      <c r="G1281" t="s">
        <v>1214</v>
      </c>
      <c r="H1281" s="103">
        <v>1</v>
      </c>
    </row>
    <row r="1282" spans="1:8">
      <c r="A1282" s="17">
        <v>1281</v>
      </c>
      <c r="B1282" s="18" t="s">
        <v>2608</v>
      </c>
      <c r="C1282" t="s">
        <v>2873</v>
      </c>
      <c r="D1282" t="s">
        <v>4801</v>
      </c>
      <c r="E1282" t="s">
        <v>402</v>
      </c>
      <c r="F1282" s="117">
        <f t="shared" si="19"/>
        <v>23</v>
      </c>
      <c r="G1282" t="s">
        <v>1214</v>
      </c>
      <c r="H1282" s="103">
        <v>1</v>
      </c>
    </row>
    <row r="1283" spans="1:8">
      <c r="A1283" s="17">
        <v>1282</v>
      </c>
      <c r="B1283" s="18" t="s">
        <v>2609</v>
      </c>
      <c r="C1283" t="s">
        <v>2872</v>
      </c>
      <c r="D1283" t="s">
        <v>4802</v>
      </c>
      <c r="E1283" t="s">
        <v>402</v>
      </c>
      <c r="F1283" s="117">
        <f t="shared" ref="F1283:F1346" si="20">VLOOKUP(E1283,$N$1:$O$48,2,FALSE)</f>
        <v>23</v>
      </c>
      <c r="G1283" t="s">
        <v>1214</v>
      </c>
      <c r="H1283" s="103">
        <v>1</v>
      </c>
    </row>
    <row r="1284" spans="1:8">
      <c r="A1284" s="17">
        <v>1283</v>
      </c>
      <c r="B1284" s="18" t="s">
        <v>2610</v>
      </c>
      <c r="C1284" t="s">
        <v>2871</v>
      </c>
      <c r="D1284" t="s">
        <v>4803</v>
      </c>
      <c r="E1284" t="s">
        <v>402</v>
      </c>
      <c r="F1284" s="117">
        <f t="shared" si="20"/>
        <v>23</v>
      </c>
      <c r="G1284" t="s">
        <v>1214</v>
      </c>
      <c r="H1284" s="103">
        <v>1</v>
      </c>
    </row>
    <row r="1285" spans="1:8">
      <c r="A1285" s="17">
        <v>1284</v>
      </c>
      <c r="B1285" s="18" t="s">
        <v>2611</v>
      </c>
      <c r="C1285" t="s">
        <v>1956</v>
      </c>
      <c r="D1285" t="s">
        <v>1957</v>
      </c>
      <c r="E1285" t="s">
        <v>402</v>
      </c>
      <c r="F1285" s="117">
        <f t="shared" si="20"/>
        <v>23</v>
      </c>
      <c r="G1285" t="s">
        <v>1215</v>
      </c>
      <c r="H1285" s="103">
        <v>4</v>
      </c>
    </row>
    <row r="1286" spans="1:8">
      <c r="A1286" s="17">
        <v>1285</v>
      </c>
      <c r="B1286" s="18" t="s">
        <v>2612</v>
      </c>
      <c r="C1286" t="s">
        <v>2870</v>
      </c>
      <c r="D1286" t="s">
        <v>4804</v>
      </c>
      <c r="E1286" t="s">
        <v>402</v>
      </c>
      <c r="F1286" s="117">
        <f t="shared" si="20"/>
        <v>23</v>
      </c>
      <c r="G1286" t="s">
        <v>1215</v>
      </c>
      <c r="H1286" s="103">
        <v>1</v>
      </c>
    </row>
    <row r="1287" spans="1:8">
      <c r="A1287" s="17">
        <v>1286</v>
      </c>
      <c r="B1287" s="18" t="s">
        <v>2613</v>
      </c>
      <c r="C1287" t="s">
        <v>2869</v>
      </c>
      <c r="D1287" t="s">
        <v>4805</v>
      </c>
      <c r="E1287" t="s">
        <v>402</v>
      </c>
      <c r="F1287" s="117">
        <f t="shared" si="20"/>
        <v>23</v>
      </c>
      <c r="G1287" t="s">
        <v>1212</v>
      </c>
      <c r="H1287" s="103">
        <v>1</v>
      </c>
    </row>
    <row r="1288" spans="1:8">
      <c r="A1288" s="17">
        <v>1287</v>
      </c>
      <c r="B1288" s="18" t="s">
        <v>2614</v>
      </c>
      <c r="C1288" t="s">
        <v>2868</v>
      </c>
      <c r="D1288" t="s">
        <v>4806</v>
      </c>
      <c r="E1288" t="s">
        <v>1356</v>
      </c>
      <c r="F1288" s="117">
        <f t="shared" si="20"/>
        <v>21</v>
      </c>
      <c r="G1288" t="s">
        <v>1212</v>
      </c>
      <c r="H1288" s="103">
        <v>1</v>
      </c>
    </row>
    <row r="1289" spans="1:8">
      <c r="A1289" s="17">
        <v>1288</v>
      </c>
      <c r="B1289" s="18" t="s">
        <v>2615</v>
      </c>
      <c r="C1289" t="s">
        <v>2867</v>
      </c>
      <c r="D1289" t="s">
        <v>1658</v>
      </c>
      <c r="E1289" t="s">
        <v>376</v>
      </c>
      <c r="F1289" s="117">
        <f t="shared" si="20"/>
        <v>39</v>
      </c>
      <c r="G1289" t="s">
        <v>1212</v>
      </c>
      <c r="H1289" s="103" t="s">
        <v>273</v>
      </c>
    </row>
    <row r="1290" spans="1:8">
      <c r="A1290" s="17">
        <v>1289</v>
      </c>
      <c r="B1290" s="18" t="s">
        <v>2616</v>
      </c>
      <c r="C1290" t="s">
        <v>2866</v>
      </c>
      <c r="D1290" t="s">
        <v>4807</v>
      </c>
      <c r="E1290" t="s">
        <v>176</v>
      </c>
      <c r="F1290" s="117">
        <f t="shared" si="20"/>
        <v>8</v>
      </c>
      <c r="G1290" t="s">
        <v>1212</v>
      </c>
      <c r="H1290" s="103">
        <v>1</v>
      </c>
    </row>
    <row r="1291" spans="1:8">
      <c r="A1291" s="17">
        <v>1290</v>
      </c>
      <c r="B1291" s="18" t="s">
        <v>2617</v>
      </c>
      <c r="C1291" t="s">
        <v>2865</v>
      </c>
      <c r="D1291" t="s">
        <v>4808</v>
      </c>
      <c r="E1291" t="s">
        <v>402</v>
      </c>
      <c r="F1291" s="117">
        <f t="shared" si="20"/>
        <v>23</v>
      </c>
      <c r="G1291" t="s">
        <v>1212</v>
      </c>
      <c r="H1291" s="103">
        <v>1</v>
      </c>
    </row>
    <row r="1292" spans="1:8">
      <c r="A1292" s="17">
        <v>1291</v>
      </c>
      <c r="B1292" s="18" t="s">
        <v>2618</v>
      </c>
      <c r="C1292" t="s">
        <v>2090</v>
      </c>
      <c r="D1292" t="s">
        <v>2091</v>
      </c>
      <c r="E1292" t="s">
        <v>4817</v>
      </c>
      <c r="F1292" s="117">
        <f t="shared" si="20"/>
        <v>10</v>
      </c>
      <c r="G1292" t="s">
        <v>1212</v>
      </c>
      <c r="H1292" s="103">
        <v>4</v>
      </c>
    </row>
    <row r="1293" spans="1:8">
      <c r="A1293" s="17">
        <v>1292</v>
      </c>
      <c r="B1293" s="18" t="s">
        <v>2619</v>
      </c>
      <c r="C1293" t="s">
        <v>2864</v>
      </c>
      <c r="D1293" t="s">
        <v>4809</v>
      </c>
      <c r="E1293" t="s">
        <v>402</v>
      </c>
      <c r="F1293" s="117">
        <f t="shared" si="20"/>
        <v>23</v>
      </c>
      <c r="G1293" t="s">
        <v>1212</v>
      </c>
      <c r="H1293" s="103">
        <v>1</v>
      </c>
    </row>
    <row r="1294" spans="1:8">
      <c r="A1294" s="17">
        <v>1293</v>
      </c>
      <c r="B1294" s="18" t="s">
        <v>2620</v>
      </c>
      <c r="C1294" t="s">
        <v>2863</v>
      </c>
      <c r="D1294" t="s">
        <v>4810</v>
      </c>
      <c r="E1294" t="s">
        <v>402</v>
      </c>
      <c r="F1294" s="117">
        <f t="shared" si="20"/>
        <v>23</v>
      </c>
      <c r="G1294" t="s">
        <v>1221</v>
      </c>
      <c r="H1294" s="103">
        <v>3</v>
      </c>
    </row>
    <row r="1295" spans="1:8">
      <c r="A1295" s="17">
        <v>1294</v>
      </c>
      <c r="B1295" s="18" t="s">
        <v>2621</v>
      </c>
      <c r="C1295" s="103" t="s">
        <v>4871</v>
      </c>
      <c r="D1295" s="103" t="s">
        <v>4951</v>
      </c>
      <c r="E1295" s="103" t="s">
        <v>402</v>
      </c>
      <c r="F1295" s="117">
        <f t="shared" si="20"/>
        <v>23</v>
      </c>
      <c r="G1295" s="103" t="s">
        <v>1187</v>
      </c>
      <c r="H1295" s="117">
        <v>1</v>
      </c>
    </row>
    <row r="1296" spans="1:8">
      <c r="A1296" s="17">
        <v>1295</v>
      </c>
      <c r="B1296" s="18" t="s">
        <v>2622</v>
      </c>
      <c r="C1296" s="103" t="s">
        <v>4872</v>
      </c>
      <c r="D1296" s="103" t="s">
        <v>4952</v>
      </c>
      <c r="E1296" s="103" t="s">
        <v>799</v>
      </c>
      <c r="F1296" s="117">
        <f t="shared" si="20"/>
        <v>22</v>
      </c>
      <c r="G1296" s="103" t="s">
        <v>1187</v>
      </c>
      <c r="H1296" s="117">
        <v>1</v>
      </c>
    </row>
    <row r="1297" spans="1:8">
      <c r="A1297" s="17">
        <v>1296</v>
      </c>
      <c r="B1297" s="18" t="s">
        <v>2623</v>
      </c>
      <c r="C1297" s="103" t="s">
        <v>4873</v>
      </c>
      <c r="D1297" s="103" t="s">
        <v>4953</v>
      </c>
      <c r="E1297" s="103" t="s">
        <v>402</v>
      </c>
      <c r="F1297" s="117">
        <f t="shared" si="20"/>
        <v>23</v>
      </c>
      <c r="G1297" s="103" t="s">
        <v>1187</v>
      </c>
      <c r="H1297" s="117">
        <v>1</v>
      </c>
    </row>
    <row r="1298" spans="1:8">
      <c r="A1298" s="17">
        <v>1297</v>
      </c>
      <c r="B1298" s="18" t="s">
        <v>2624</v>
      </c>
      <c r="C1298" s="103" t="s">
        <v>4874</v>
      </c>
      <c r="D1298" s="103" t="s">
        <v>4954</v>
      </c>
      <c r="E1298" s="103" t="s">
        <v>402</v>
      </c>
      <c r="F1298" s="117">
        <f t="shared" si="20"/>
        <v>23</v>
      </c>
      <c r="G1298" s="103" t="s">
        <v>1187</v>
      </c>
      <c r="H1298" s="117">
        <v>1</v>
      </c>
    </row>
    <row r="1299" spans="1:8">
      <c r="A1299" s="17">
        <v>1298</v>
      </c>
      <c r="B1299" s="18" t="s">
        <v>2625</v>
      </c>
      <c r="C1299" s="103" t="s">
        <v>4875</v>
      </c>
      <c r="D1299" s="103" t="s">
        <v>4955</v>
      </c>
      <c r="E1299" s="103" t="s">
        <v>402</v>
      </c>
      <c r="F1299" s="117">
        <f t="shared" si="20"/>
        <v>23</v>
      </c>
      <c r="G1299" s="103" t="s">
        <v>1187</v>
      </c>
      <c r="H1299" s="117">
        <v>1</v>
      </c>
    </row>
    <row r="1300" spans="1:8">
      <c r="A1300" s="17">
        <v>1299</v>
      </c>
      <c r="B1300" s="18" t="s">
        <v>2626</v>
      </c>
      <c r="C1300" s="103" t="s">
        <v>4876</v>
      </c>
      <c r="D1300" s="103" t="s">
        <v>4956</v>
      </c>
      <c r="E1300" s="103" t="s">
        <v>402</v>
      </c>
      <c r="F1300" s="117">
        <f t="shared" si="20"/>
        <v>23</v>
      </c>
      <c r="G1300" s="103" t="s">
        <v>1223</v>
      </c>
      <c r="H1300" s="117">
        <v>1</v>
      </c>
    </row>
    <row r="1301" spans="1:8">
      <c r="A1301" s="17">
        <v>1300</v>
      </c>
      <c r="B1301" s="18" t="s">
        <v>2627</v>
      </c>
      <c r="C1301" s="103" t="s">
        <v>4877</v>
      </c>
      <c r="D1301" s="103" t="s">
        <v>4957</v>
      </c>
      <c r="E1301" s="103" t="s">
        <v>402</v>
      </c>
      <c r="F1301" s="117">
        <f t="shared" si="20"/>
        <v>23</v>
      </c>
      <c r="G1301" s="103" t="s">
        <v>1223</v>
      </c>
      <c r="H1301" s="117">
        <v>1</v>
      </c>
    </row>
    <row r="1302" spans="1:8">
      <c r="A1302" s="17">
        <v>1301</v>
      </c>
      <c r="B1302" s="18" t="s">
        <v>2628</v>
      </c>
      <c r="C1302" s="103" t="s">
        <v>4878</v>
      </c>
      <c r="D1302" s="103" t="s">
        <v>4958</v>
      </c>
      <c r="E1302" s="103" t="s">
        <v>402</v>
      </c>
      <c r="F1302" s="117">
        <f t="shared" si="20"/>
        <v>23</v>
      </c>
      <c r="G1302" s="103" t="s">
        <v>1223</v>
      </c>
      <c r="H1302" s="117">
        <v>1</v>
      </c>
    </row>
    <row r="1303" spans="1:8">
      <c r="A1303" s="17">
        <v>1302</v>
      </c>
      <c r="B1303" s="18" t="s">
        <v>2629</v>
      </c>
      <c r="C1303" s="103" t="s">
        <v>4879</v>
      </c>
      <c r="D1303" s="103" t="s">
        <v>4959</v>
      </c>
      <c r="E1303" s="103" t="s">
        <v>402</v>
      </c>
      <c r="F1303" s="117">
        <f t="shared" si="20"/>
        <v>23</v>
      </c>
      <c r="G1303" s="103" t="s">
        <v>1186</v>
      </c>
      <c r="H1303" s="117">
        <v>1</v>
      </c>
    </row>
    <row r="1304" spans="1:8">
      <c r="A1304" s="17">
        <v>1303</v>
      </c>
      <c r="B1304" s="18" t="s">
        <v>2630</v>
      </c>
      <c r="C1304" s="103" t="s">
        <v>4880</v>
      </c>
      <c r="D1304" s="103" t="s">
        <v>4960</v>
      </c>
      <c r="E1304" s="103" t="s">
        <v>402</v>
      </c>
      <c r="F1304" s="117">
        <f t="shared" si="20"/>
        <v>23</v>
      </c>
      <c r="G1304" s="103" t="s">
        <v>1186</v>
      </c>
      <c r="H1304" s="117">
        <v>1</v>
      </c>
    </row>
    <row r="1305" spans="1:8">
      <c r="A1305" s="17">
        <v>1304</v>
      </c>
      <c r="B1305" s="18" t="s">
        <v>2631</v>
      </c>
      <c r="C1305" s="103" t="s">
        <v>4881</v>
      </c>
      <c r="D1305" s="103" t="s">
        <v>4961</v>
      </c>
      <c r="E1305" s="103" t="s">
        <v>402</v>
      </c>
      <c r="F1305" s="117">
        <f t="shared" si="20"/>
        <v>23</v>
      </c>
      <c r="G1305" s="103" t="s">
        <v>1186</v>
      </c>
      <c r="H1305" s="117">
        <v>1</v>
      </c>
    </row>
    <row r="1306" spans="1:8">
      <c r="A1306" s="17">
        <v>1305</v>
      </c>
      <c r="B1306" s="18" t="s">
        <v>2632</v>
      </c>
      <c r="C1306" s="103" t="s">
        <v>4882</v>
      </c>
      <c r="D1306" s="103" t="s">
        <v>4962</v>
      </c>
      <c r="E1306" s="103" t="s">
        <v>402</v>
      </c>
      <c r="F1306" s="117">
        <f t="shared" si="20"/>
        <v>23</v>
      </c>
      <c r="G1306" s="103" t="s">
        <v>1190</v>
      </c>
      <c r="H1306" s="117">
        <v>1</v>
      </c>
    </row>
    <row r="1307" spans="1:8">
      <c r="A1307" s="17">
        <v>1306</v>
      </c>
      <c r="B1307" s="18" t="s">
        <v>2633</v>
      </c>
      <c r="C1307" s="103" t="s">
        <v>4883</v>
      </c>
      <c r="D1307" s="103" t="s">
        <v>4963</v>
      </c>
      <c r="E1307" s="103" t="s">
        <v>402</v>
      </c>
      <c r="F1307" s="117">
        <f t="shared" si="20"/>
        <v>23</v>
      </c>
      <c r="G1307" s="103" t="s">
        <v>1190</v>
      </c>
      <c r="H1307" s="117">
        <v>1</v>
      </c>
    </row>
    <row r="1308" spans="1:8">
      <c r="A1308" s="17">
        <v>1307</v>
      </c>
      <c r="B1308" s="18" t="s">
        <v>2634</v>
      </c>
      <c r="C1308" s="103" t="s">
        <v>3088</v>
      </c>
      <c r="D1308" s="103" t="s">
        <v>4592</v>
      </c>
      <c r="E1308" s="103" t="s">
        <v>402</v>
      </c>
      <c r="F1308" s="117">
        <f t="shared" si="20"/>
        <v>23</v>
      </c>
      <c r="G1308" s="103" t="s">
        <v>1190</v>
      </c>
      <c r="H1308" s="117">
        <v>1</v>
      </c>
    </row>
    <row r="1309" spans="1:8">
      <c r="A1309" s="17">
        <v>1308</v>
      </c>
      <c r="B1309" s="18" t="s">
        <v>2635</v>
      </c>
      <c r="C1309" s="103" t="s">
        <v>4884</v>
      </c>
      <c r="D1309" s="103" t="s">
        <v>4964</v>
      </c>
      <c r="E1309" s="103" t="s">
        <v>402</v>
      </c>
      <c r="F1309" s="117">
        <f t="shared" si="20"/>
        <v>23</v>
      </c>
      <c r="G1309" s="103" t="s">
        <v>1190</v>
      </c>
      <c r="H1309" s="117">
        <v>1</v>
      </c>
    </row>
    <row r="1310" spans="1:8">
      <c r="A1310" s="17">
        <v>1309</v>
      </c>
      <c r="B1310" s="18" t="s">
        <v>2636</v>
      </c>
      <c r="C1310" s="103" t="s">
        <v>4885</v>
      </c>
      <c r="D1310" s="103" t="s">
        <v>4965</v>
      </c>
      <c r="E1310" s="103" t="s">
        <v>402</v>
      </c>
      <c r="F1310" s="117">
        <f t="shared" si="20"/>
        <v>23</v>
      </c>
      <c r="G1310" s="103" t="s">
        <v>1222</v>
      </c>
      <c r="H1310" s="117">
        <v>2</v>
      </c>
    </row>
    <row r="1311" spans="1:8">
      <c r="A1311" s="17">
        <v>1310</v>
      </c>
      <c r="B1311" s="18" t="s">
        <v>2637</v>
      </c>
      <c r="C1311" s="103" t="s">
        <v>4886</v>
      </c>
      <c r="D1311" s="103" t="s">
        <v>4966</v>
      </c>
      <c r="E1311" s="103" t="s">
        <v>402</v>
      </c>
      <c r="F1311" s="117">
        <f t="shared" si="20"/>
        <v>23</v>
      </c>
      <c r="G1311" s="103" t="s">
        <v>1222</v>
      </c>
      <c r="H1311" s="117">
        <v>1</v>
      </c>
    </row>
    <row r="1312" spans="1:8">
      <c r="A1312" s="17">
        <v>1311</v>
      </c>
      <c r="B1312" s="18" t="s">
        <v>2638</v>
      </c>
      <c r="C1312" s="103" t="s">
        <v>4887</v>
      </c>
      <c r="D1312" s="103" t="s">
        <v>4967</v>
      </c>
      <c r="E1312" s="103" t="s">
        <v>402</v>
      </c>
      <c r="F1312" s="117">
        <f t="shared" si="20"/>
        <v>23</v>
      </c>
      <c r="G1312" s="103" t="s">
        <v>1222</v>
      </c>
      <c r="H1312" s="117">
        <v>1</v>
      </c>
    </row>
    <row r="1313" spans="1:8">
      <c r="A1313" s="17">
        <v>1312</v>
      </c>
      <c r="B1313" s="18" t="s">
        <v>2639</v>
      </c>
      <c r="C1313" s="103" t="s">
        <v>4888</v>
      </c>
      <c r="D1313" s="103" t="s">
        <v>4968</v>
      </c>
      <c r="E1313" s="103" t="s">
        <v>402</v>
      </c>
      <c r="F1313" s="117">
        <f t="shared" si="20"/>
        <v>23</v>
      </c>
      <c r="G1313" s="103" t="s">
        <v>1222</v>
      </c>
      <c r="H1313" s="117">
        <v>1</v>
      </c>
    </row>
    <row r="1314" spans="1:8">
      <c r="A1314" s="17">
        <v>1313</v>
      </c>
      <c r="B1314" s="18" t="s">
        <v>2640</v>
      </c>
      <c r="C1314" s="103" t="s">
        <v>4889</v>
      </c>
      <c r="D1314" s="103" t="s">
        <v>4969</v>
      </c>
      <c r="E1314" s="103" t="s">
        <v>402</v>
      </c>
      <c r="F1314" s="117">
        <f t="shared" si="20"/>
        <v>23</v>
      </c>
      <c r="G1314" s="103" t="s">
        <v>1222</v>
      </c>
      <c r="H1314" s="117">
        <v>1</v>
      </c>
    </row>
    <row r="1315" spans="1:8">
      <c r="A1315" s="17">
        <v>1314</v>
      </c>
      <c r="B1315" s="18" t="s">
        <v>2641</v>
      </c>
      <c r="C1315" s="103" t="s">
        <v>4890</v>
      </c>
      <c r="D1315" s="103" t="s">
        <v>4970</v>
      </c>
      <c r="E1315" s="103" t="s">
        <v>402</v>
      </c>
      <c r="F1315" s="117">
        <f t="shared" si="20"/>
        <v>23</v>
      </c>
      <c r="G1315" s="103" t="s">
        <v>1222</v>
      </c>
      <c r="H1315" s="117">
        <v>1</v>
      </c>
    </row>
    <row r="1316" spans="1:8">
      <c r="A1316" s="17">
        <v>1315</v>
      </c>
      <c r="B1316" s="18" t="s">
        <v>2642</v>
      </c>
      <c r="C1316" s="103" t="s">
        <v>4891</v>
      </c>
      <c r="D1316" s="103" t="s">
        <v>4971</v>
      </c>
      <c r="E1316" s="103" t="s">
        <v>402</v>
      </c>
      <c r="F1316" s="117">
        <f t="shared" si="20"/>
        <v>23</v>
      </c>
      <c r="G1316" s="103" t="s">
        <v>1191</v>
      </c>
      <c r="H1316" s="117">
        <v>1</v>
      </c>
    </row>
    <row r="1317" spans="1:8">
      <c r="A1317" s="17">
        <v>1316</v>
      </c>
      <c r="B1317" s="18" t="s">
        <v>2643</v>
      </c>
      <c r="C1317" s="103" t="s">
        <v>4892</v>
      </c>
      <c r="D1317" s="103" t="s">
        <v>4972</v>
      </c>
      <c r="E1317" s="103" t="s">
        <v>1172</v>
      </c>
      <c r="F1317" s="117">
        <f t="shared" si="20"/>
        <v>24</v>
      </c>
      <c r="G1317" s="103" t="s">
        <v>1191</v>
      </c>
      <c r="H1317" s="117">
        <v>1</v>
      </c>
    </row>
    <row r="1318" spans="1:8">
      <c r="A1318" s="17">
        <v>1317</v>
      </c>
      <c r="B1318" s="18" t="s">
        <v>2644</v>
      </c>
      <c r="C1318" s="103" t="s">
        <v>4893</v>
      </c>
      <c r="D1318" s="103" t="s">
        <v>5030</v>
      </c>
      <c r="E1318" s="103" t="s">
        <v>1356</v>
      </c>
      <c r="F1318" s="117">
        <f t="shared" si="20"/>
        <v>21</v>
      </c>
      <c r="G1318" s="103" t="s">
        <v>1193</v>
      </c>
      <c r="H1318" s="117">
        <v>1</v>
      </c>
    </row>
    <row r="1319" spans="1:8">
      <c r="A1319" s="17">
        <v>1318</v>
      </c>
      <c r="B1319" s="18" t="s">
        <v>2645</v>
      </c>
      <c r="C1319" s="103" t="s">
        <v>4894</v>
      </c>
      <c r="D1319" s="103" t="s">
        <v>4973</v>
      </c>
      <c r="E1319" s="103" t="s">
        <v>1356</v>
      </c>
      <c r="F1319" s="117">
        <f t="shared" si="20"/>
        <v>21</v>
      </c>
      <c r="G1319" s="103" t="s">
        <v>1192</v>
      </c>
      <c r="H1319" s="117">
        <v>1</v>
      </c>
    </row>
    <row r="1320" spans="1:8">
      <c r="A1320" s="17">
        <v>1319</v>
      </c>
      <c r="B1320" s="18" t="s">
        <v>2646</v>
      </c>
      <c r="C1320" s="103" t="s">
        <v>4895</v>
      </c>
      <c r="D1320" s="103" t="s">
        <v>4974</v>
      </c>
      <c r="E1320" s="103" t="s">
        <v>1356</v>
      </c>
      <c r="F1320" s="117">
        <f t="shared" si="20"/>
        <v>21</v>
      </c>
      <c r="G1320" s="103" t="s">
        <v>1192</v>
      </c>
      <c r="H1320" s="117">
        <v>1</v>
      </c>
    </row>
    <row r="1321" spans="1:8">
      <c r="A1321" s="17">
        <v>1320</v>
      </c>
      <c r="B1321" s="18" t="s">
        <v>2647</v>
      </c>
      <c r="C1321" s="103" t="s">
        <v>4896</v>
      </c>
      <c r="D1321" s="103" t="s">
        <v>4975</v>
      </c>
      <c r="E1321" s="103" t="s">
        <v>1356</v>
      </c>
      <c r="F1321" s="117">
        <f t="shared" si="20"/>
        <v>21</v>
      </c>
      <c r="G1321" s="103" t="s">
        <v>1192</v>
      </c>
      <c r="H1321" s="117">
        <v>1</v>
      </c>
    </row>
    <row r="1322" spans="1:8">
      <c r="A1322" s="17">
        <v>1321</v>
      </c>
      <c r="B1322" s="18" t="s">
        <v>2648</v>
      </c>
      <c r="C1322" s="103" t="s">
        <v>4897</v>
      </c>
      <c r="D1322" s="103" t="s">
        <v>4976</v>
      </c>
      <c r="E1322" s="103" t="s">
        <v>1356</v>
      </c>
      <c r="F1322" s="117">
        <f t="shared" si="20"/>
        <v>21</v>
      </c>
      <c r="G1322" s="103" t="s">
        <v>1192</v>
      </c>
      <c r="H1322" s="117">
        <v>1</v>
      </c>
    </row>
    <row r="1323" spans="1:8">
      <c r="A1323" s="17">
        <v>1322</v>
      </c>
      <c r="B1323" s="18" t="s">
        <v>2649</v>
      </c>
      <c r="C1323" s="103" t="s">
        <v>4898</v>
      </c>
      <c r="D1323" s="103" t="s">
        <v>4977</v>
      </c>
      <c r="E1323" s="103" t="s">
        <v>1356</v>
      </c>
      <c r="F1323" s="117">
        <f t="shared" si="20"/>
        <v>21</v>
      </c>
      <c r="G1323" s="103" t="s">
        <v>1192</v>
      </c>
      <c r="H1323" s="117">
        <v>1</v>
      </c>
    </row>
    <row r="1324" spans="1:8">
      <c r="A1324" s="17">
        <v>1323</v>
      </c>
      <c r="B1324" s="18" t="s">
        <v>2650</v>
      </c>
      <c r="C1324" s="103" t="s">
        <v>4899</v>
      </c>
      <c r="D1324" s="103" t="s">
        <v>4978</v>
      </c>
      <c r="E1324" s="103" t="s">
        <v>1356</v>
      </c>
      <c r="F1324" s="117">
        <f t="shared" si="20"/>
        <v>21</v>
      </c>
      <c r="G1324" s="103" t="s">
        <v>1192</v>
      </c>
      <c r="H1324" s="117">
        <v>1</v>
      </c>
    </row>
    <row r="1325" spans="1:8">
      <c r="A1325" s="17">
        <v>1324</v>
      </c>
      <c r="B1325" s="18" t="s">
        <v>2651</v>
      </c>
      <c r="C1325" s="103" t="s">
        <v>4900</v>
      </c>
      <c r="D1325" s="103" t="s">
        <v>4979</v>
      </c>
      <c r="E1325" s="103" t="s">
        <v>1356</v>
      </c>
      <c r="F1325" s="117">
        <f t="shared" si="20"/>
        <v>21</v>
      </c>
      <c r="G1325" s="103" t="s">
        <v>1192</v>
      </c>
      <c r="H1325" s="117">
        <v>1</v>
      </c>
    </row>
    <row r="1326" spans="1:8">
      <c r="A1326" s="17">
        <v>1325</v>
      </c>
      <c r="B1326" s="18" t="s">
        <v>2652</v>
      </c>
      <c r="C1326" s="103" t="s">
        <v>4901</v>
      </c>
      <c r="D1326" s="103" t="s">
        <v>4980</v>
      </c>
      <c r="E1326" s="103" t="s">
        <v>1356</v>
      </c>
      <c r="F1326" s="117">
        <f t="shared" si="20"/>
        <v>21</v>
      </c>
      <c r="G1326" s="103" t="s">
        <v>1192</v>
      </c>
      <c r="H1326" s="117">
        <v>1</v>
      </c>
    </row>
    <row r="1327" spans="1:8">
      <c r="A1327" s="17">
        <v>1326</v>
      </c>
      <c r="B1327" s="18" t="s">
        <v>2653</v>
      </c>
      <c r="C1327" s="103" t="s">
        <v>4902</v>
      </c>
      <c r="D1327" s="103" t="s">
        <v>4981</v>
      </c>
      <c r="E1327" s="103" t="s">
        <v>1356</v>
      </c>
      <c r="F1327" s="117">
        <f t="shared" si="20"/>
        <v>21</v>
      </c>
      <c r="G1327" s="103" t="s">
        <v>1192</v>
      </c>
      <c r="H1327" s="117">
        <v>1</v>
      </c>
    </row>
    <row r="1328" spans="1:8">
      <c r="A1328" s="17">
        <v>1327</v>
      </c>
      <c r="B1328" s="18" t="s">
        <v>2654</v>
      </c>
      <c r="C1328" s="103" t="s">
        <v>4903</v>
      </c>
      <c r="D1328" s="103" t="s">
        <v>4982</v>
      </c>
      <c r="E1328" s="103" t="s">
        <v>1172</v>
      </c>
      <c r="F1328" s="117">
        <f t="shared" si="20"/>
        <v>24</v>
      </c>
      <c r="G1328" s="103" t="s">
        <v>1220</v>
      </c>
      <c r="H1328" s="117">
        <v>1</v>
      </c>
    </row>
    <row r="1329" spans="1:8">
      <c r="A1329" s="17">
        <v>1328</v>
      </c>
      <c r="B1329" s="18" t="s">
        <v>2655</v>
      </c>
      <c r="C1329" s="103" t="s">
        <v>4904</v>
      </c>
      <c r="D1329" s="103" t="s">
        <v>4983</v>
      </c>
      <c r="E1329" s="103" t="s">
        <v>1172</v>
      </c>
      <c r="F1329" s="117">
        <f t="shared" si="20"/>
        <v>24</v>
      </c>
      <c r="G1329" s="103" t="s">
        <v>1220</v>
      </c>
      <c r="H1329" s="117">
        <v>1</v>
      </c>
    </row>
    <row r="1330" spans="1:8">
      <c r="A1330" s="17">
        <v>1329</v>
      </c>
      <c r="B1330" s="18" t="s">
        <v>2656</v>
      </c>
      <c r="C1330" s="103" t="s">
        <v>4905</v>
      </c>
      <c r="D1330" s="103" t="s">
        <v>4984</v>
      </c>
      <c r="E1330" s="103" t="s">
        <v>1172</v>
      </c>
      <c r="F1330" s="117">
        <f t="shared" si="20"/>
        <v>24</v>
      </c>
      <c r="G1330" s="103" t="s">
        <v>1220</v>
      </c>
      <c r="H1330" s="117">
        <v>1</v>
      </c>
    </row>
    <row r="1331" spans="1:8">
      <c r="A1331" s="17">
        <v>1330</v>
      </c>
      <c r="B1331" s="18" t="s">
        <v>2657</v>
      </c>
      <c r="C1331" s="103" t="s">
        <v>3069</v>
      </c>
      <c r="D1331" s="103" t="s">
        <v>4611</v>
      </c>
      <c r="E1331" s="103" t="s">
        <v>1172</v>
      </c>
      <c r="F1331" s="117">
        <f t="shared" si="20"/>
        <v>24</v>
      </c>
      <c r="G1331" s="103" t="s">
        <v>1220</v>
      </c>
      <c r="H1331" s="117">
        <v>1</v>
      </c>
    </row>
    <row r="1332" spans="1:8">
      <c r="A1332" s="17">
        <v>1331</v>
      </c>
      <c r="B1332" s="18" t="s">
        <v>2658</v>
      </c>
      <c r="C1332" s="103" t="s">
        <v>4906</v>
      </c>
      <c r="D1332" s="103" t="s">
        <v>4985</v>
      </c>
      <c r="E1332" s="103" t="s">
        <v>1172</v>
      </c>
      <c r="F1332" s="117">
        <f t="shared" si="20"/>
        <v>24</v>
      </c>
      <c r="G1332" s="103" t="s">
        <v>1205</v>
      </c>
      <c r="H1332" s="117">
        <v>1</v>
      </c>
    </row>
    <row r="1333" spans="1:8">
      <c r="A1333" s="17">
        <v>1332</v>
      </c>
      <c r="B1333" s="18" t="s">
        <v>2659</v>
      </c>
      <c r="C1333" s="103" t="s">
        <v>4907</v>
      </c>
      <c r="D1333" s="103" t="s">
        <v>4986</v>
      </c>
      <c r="E1333" s="103" t="s">
        <v>1356</v>
      </c>
      <c r="F1333" s="117">
        <f t="shared" si="20"/>
        <v>21</v>
      </c>
      <c r="G1333" s="103" t="s">
        <v>1208</v>
      </c>
      <c r="H1333" s="117">
        <v>1</v>
      </c>
    </row>
    <row r="1334" spans="1:8">
      <c r="A1334" s="17">
        <v>1333</v>
      </c>
      <c r="B1334" s="18" t="s">
        <v>2660</v>
      </c>
      <c r="C1334" s="103" t="s">
        <v>4908</v>
      </c>
      <c r="D1334" s="103" t="s">
        <v>4987</v>
      </c>
      <c r="E1334" s="103" t="s">
        <v>1356</v>
      </c>
      <c r="F1334" s="117">
        <f t="shared" si="20"/>
        <v>21</v>
      </c>
      <c r="G1334" s="103" t="s">
        <v>1208</v>
      </c>
      <c r="H1334" s="117">
        <v>1</v>
      </c>
    </row>
    <row r="1335" spans="1:8">
      <c r="A1335" s="17">
        <v>1334</v>
      </c>
      <c r="B1335" s="18" t="s">
        <v>2661</v>
      </c>
      <c r="C1335" s="103" t="s">
        <v>4909</v>
      </c>
      <c r="D1335" s="103" t="s">
        <v>4988</v>
      </c>
      <c r="E1335" s="103" t="s">
        <v>1356</v>
      </c>
      <c r="F1335" s="117">
        <f t="shared" si="20"/>
        <v>21</v>
      </c>
      <c r="G1335" s="103" t="s">
        <v>1208</v>
      </c>
      <c r="H1335" s="117">
        <v>1</v>
      </c>
    </row>
    <row r="1336" spans="1:8">
      <c r="A1336" s="17">
        <v>1335</v>
      </c>
      <c r="B1336" s="18" t="s">
        <v>2662</v>
      </c>
      <c r="C1336" s="103" t="s">
        <v>4910</v>
      </c>
      <c r="D1336" s="103" t="s">
        <v>4989</v>
      </c>
      <c r="E1336" s="103" t="s">
        <v>1356</v>
      </c>
      <c r="F1336" s="117">
        <f t="shared" si="20"/>
        <v>21</v>
      </c>
      <c r="G1336" s="103" t="s">
        <v>1208</v>
      </c>
      <c r="H1336" s="117">
        <v>1</v>
      </c>
    </row>
    <row r="1337" spans="1:8">
      <c r="A1337" s="17">
        <v>1336</v>
      </c>
      <c r="B1337" s="18" t="s">
        <v>2663</v>
      </c>
      <c r="C1337" s="103" t="s">
        <v>4911</v>
      </c>
      <c r="D1337" s="103" t="s">
        <v>4990</v>
      </c>
      <c r="E1337" s="103" t="s">
        <v>1356</v>
      </c>
      <c r="F1337" s="117">
        <f t="shared" si="20"/>
        <v>21</v>
      </c>
      <c r="G1337" s="103" t="s">
        <v>1208</v>
      </c>
      <c r="H1337" s="117">
        <v>1</v>
      </c>
    </row>
    <row r="1338" spans="1:8">
      <c r="A1338" s="17">
        <v>1337</v>
      </c>
      <c r="B1338" s="18" t="s">
        <v>2664</v>
      </c>
      <c r="C1338" s="103" t="s">
        <v>4912</v>
      </c>
      <c r="D1338" s="103" t="s">
        <v>4991</v>
      </c>
      <c r="E1338" s="103" t="s">
        <v>402</v>
      </c>
      <c r="F1338" s="117">
        <f t="shared" si="20"/>
        <v>23</v>
      </c>
      <c r="G1338" s="103" t="s">
        <v>1209</v>
      </c>
      <c r="H1338" s="117">
        <v>1</v>
      </c>
    </row>
    <row r="1339" spans="1:8">
      <c r="A1339" s="17">
        <v>1338</v>
      </c>
      <c r="B1339" s="18" t="s">
        <v>2665</v>
      </c>
      <c r="C1339" s="103" t="s">
        <v>4913</v>
      </c>
      <c r="D1339" s="103" t="s">
        <v>4992</v>
      </c>
      <c r="E1339" s="103" t="s">
        <v>402</v>
      </c>
      <c r="F1339" s="117">
        <f t="shared" si="20"/>
        <v>23</v>
      </c>
      <c r="G1339" s="103" t="s">
        <v>1219</v>
      </c>
      <c r="H1339" s="117">
        <v>3</v>
      </c>
    </row>
    <row r="1340" spans="1:8">
      <c r="A1340" s="17">
        <v>1339</v>
      </c>
      <c r="B1340" s="18" t="s">
        <v>2666</v>
      </c>
      <c r="C1340" s="103" t="s">
        <v>4914</v>
      </c>
      <c r="D1340" s="103" t="s">
        <v>4993</v>
      </c>
      <c r="E1340" s="103" t="s">
        <v>402</v>
      </c>
      <c r="F1340" s="117">
        <f t="shared" si="20"/>
        <v>23</v>
      </c>
      <c r="G1340" s="103" t="s">
        <v>1219</v>
      </c>
      <c r="H1340" s="117">
        <v>3</v>
      </c>
    </row>
    <row r="1341" spans="1:8">
      <c r="A1341" s="17">
        <v>1340</v>
      </c>
      <c r="B1341" s="18" t="s">
        <v>2667</v>
      </c>
      <c r="C1341" s="103" t="s">
        <v>4915</v>
      </c>
      <c r="D1341" s="103" t="s">
        <v>4994</v>
      </c>
      <c r="E1341" s="103" t="s">
        <v>402</v>
      </c>
      <c r="F1341" s="117">
        <f t="shared" si="20"/>
        <v>23</v>
      </c>
      <c r="G1341" s="103" t="s">
        <v>1219</v>
      </c>
      <c r="H1341" s="117">
        <v>3</v>
      </c>
    </row>
    <row r="1342" spans="1:8">
      <c r="A1342" s="17">
        <v>1341</v>
      </c>
      <c r="B1342" s="18" t="s">
        <v>2668</v>
      </c>
      <c r="C1342" s="103" t="s">
        <v>4916</v>
      </c>
      <c r="D1342" s="103" t="s">
        <v>4995</v>
      </c>
      <c r="E1342" s="103" t="s">
        <v>402</v>
      </c>
      <c r="F1342" s="117">
        <f t="shared" si="20"/>
        <v>23</v>
      </c>
      <c r="G1342" s="103" t="s">
        <v>1219</v>
      </c>
      <c r="H1342" s="117">
        <v>4</v>
      </c>
    </row>
    <row r="1343" spans="1:8">
      <c r="A1343" s="60">
        <v>1342</v>
      </c>
      <c r="B1343" s="18" t="s">
        <v>2669</v>
      </c>
      <c r="C1343" s="103" t="s">
        <v>4917</v>
      </c>
      <c r="D1343" s="103" t="s">
        <v>4996</v>
      </c>
      <c r="E1343" s="103" t="s">
        <v>402</v>
      </c>
      <c r="F1343" s="117">
        <f t="shared" si="20"/>
        <v>23</v>
      </c>
      <c r="G1343" s="103" t="s">
        <v>1219</v>
      </c>
      <c r="H1343" s="117">
        <v>2</v>
      </c>
    </row>
    <row r="1344" spans="1:8">
      <c r="A1344" s="17">
        <v>1343</v>
      </c>
      <c r="B1344" s="18" t="s">
        <v>2670</v>
      </c>
      <c r="C1344" s="103" t="s">
        <v>4918</v>
      </c>
      <c r="D1344" s="103" t="s">
        <v>4997</v>
      </c>
      <c r="E1344" s="103" t="s">
        <v>402</v>
      </c>
      <c r="F1344" s="117">
        <f t="shared" si="20"/>
        <v>23</v>
      </c>
      <c r="G1344" s="103" t="s">
        <v>1219</v>
      </c>
      <c r="H1344" s="117">
        <v>4</v>
      </c>
    </row>
    <row r="1345" spans="1:8">
      <c r="A1345" s="17">
        <v>1344</v>
      </c>
      <c r="B1345" s="18" t="s">
        <v>2671</v>
      </c>
      <c r="C1345" s="103" t="s">
        <v>4919</v>
      </c>
      <c r="D1345" s="103" t="s">
        <v>4998</v>
      </c>
      <c r="E1345" s="103" t="s">
        <v>402</v>
      </c>
      <c r="F1345" s="117">
        <f t="shared" si="20"/>
        <v>23</v>
      </c>
      <c r="G1345" s="103" t="s">
        <v>1219</v>
      </c>
      <c r="H1345" s="117">
        <v>2</v>
      </c>
    </row>
    <row r="1346" spans="1:8">
      <c r="A1346" s="17">
        <v>1345</v>
      </c>
      <c r="B1346" s="18" t="s">
        <v>2672</v>
      </c>
      <c r="C1346" s="103" t="s">
        <v>4920</v>
      </c>
      <c r="D1346" s="103" t="s">
        <v>4999</v>
      </c>
      <c r="E1346" s="103" t="s">
        <v>402</v>
      </c>
      <c r="F1346" s="117">
        <f t="shared" si="20"/>
        <v>23</v>
      </c>
      <c r="G1346" s="103" t="s">
        <v>1219</v>
      </c>
      <c r="H1346" s="117">
        <v>2</v>
      </c>
    </row>
    <row r="1347" spans="1:8">
      <c r="A1347" s="17">
        <v>1346</v>
      </c>
      <c r="B1347" s="18" t="s">
        <v>2673</v>
      </c>
      <c r="C1347" s="103" t="s">
        <v>4921</v>
      </c>
      <c r="D1347" s="103" t="s">
        <v>5000</v>
      </c>
      <c r="E1347" s="103" t="s">
        <v>402</v>
      </c>
      <c r="F1347" s="117">
        <f t="shared" ref="F1347:F1410" si="21">VLOOKUP(E1347,$N$1:$O$48,2,FALSE)</f>
        <v>23</v>
      </c>
      <c r="G1347" s="103" t="s">
        <v>1219</v>
      </c>
      <c r="H1347" s="117">
        <v>2</v>
      </c>
    </row>
    <row r="1348" spans="1:8">
      <c r="A1348" s="17">
        <v>1347</v>
      </c>
      <c r="B1348" s="18" t="s">
        <v>2674</v>
      </c>
      <c r="C1348" s="103" t="s">
        <v>4922</v>
      </c>
      <c r="D1348" s="103" t="s">
        <v>5001</v>
      </c>
      <c r="E1348" s="103" t="s">
        <v>402</v>
      </c>
      <c r="F1348" s="117">
        <f t="shared" si="21"/>
        <v>23</v>
      </c>
      <c r="G1348" s="103" t="s">
        <v>1219</v>
      </c>
      <c r="H1348" s="117">
        <v>3</v>
      </c>
    </row>
    <row r="1349" spans="1:8">
      <c r="A1349" s="17">
        <v>1348</v>
      </c>
      <c r="B1349" s="18" t="s">
        <v>2675</v>
      </c>
      <c r="C1349" s="103" t="s">
        <v>4923</v>
      </c>
      <c r="D1349" s="103" t="s">
        <v>5002</v>
      </c>
      <c r="E1349" s="103" t="s">
        <v>402</v>
      </c>
      <c r="F1349" s="117">
        <f t="shared" si="21"/>
        <v>23</v>
      </c>
      <c r="G1349" s="103" t="s">
        <v>1219</v>
      </c>
      <c r="H1349" s="117">
        <v>4</v>
      </c>
    </row>
    <row r="1350" spans="1:8">
      <c r="A1350" s="17">
        <v>1349</v>
      </c>
      <c r="B1350" s="18" t="s">
        <v>2676</v>
      </c>
      <c r="C1350" s="103" t="s">
        <v>4924</v>
      </c>
      <c r="D1350" s="103" t="s">
        <v>5003</v>
      </c>
      <c r="E1350" s="103" t="s">
        <v>402</v>
      </c>
      <c r="F1350" s="117">
        <f t="shared" si="21"/>
        <v>23</v>
      </c>
      <c r="G1350" s="103" t="s">
        <v>1219</v>
      </c>
      <c r="H1350" s="117">
        <v>1</v>
      </c>
    </row>
    <row r="1351" spans="1:8">
      <c r="A1351" s="17">
        <v>1350</v>
      </c>
      <c r="B1351" s="18" t="s">
        <v>2677</v>
      </c>
      <c r="C1351" s="103" t="s">
        <v>4925</v>
      </c>
      <c r="D1351" s="103" t="s">
        <v>5004</v>
      </c>
      <c r="E1351" s="103" t="s">
        <v>402</v>
      </c>
      <c r="F1351" s="117">
        <f t="shared" si="21"/>
        <v>23</v>
      </c>
      <c r="G1351" s="103" t="s">
        <v>1219</v>
      </c>
      <c r="H1351" s="117">
        <v>2</v>
      </c>
    </row>
    <row r="1352" spans="1:8">
      <c r="A1352" s="17">
        <v>1351</v>
      </c>
      <c r="B1352" s="18" t="s">
        <v>2678</v>
      </c>
      <c r="C1352" s="103" t="s">
        <v>4926</v>
      </c>
      <c r="D1352" s="103" t="s">
        <v>5005</v>
      </c>
      <c r="E1352" s="103" t="s">
        <v>402</v>
      </c>
      <c r="F1352" s="117">
        <f t="shared" si="21"/>
        <v>23</v>
      </c>
      <c r="G1352" s="103" t="s">
        <v>1219</v>
      </c>
      <c r="H1352" s="117">
        <v>1</v>
      </c>
    </row>
    <row r="1353" spans="1:8">
      <c r="A1353" s="17">
        <v>1352</v>
      </c>
      <c r="B1353" s="18" t="s">
        <v>2679</v>
      </c>
      <c r="C1353" s="103" t="s">
        <v>4927</v>
      </c>
      <c r="D1353" s="103" t="s">
        <v>5006</v>
      </c>
      <c r="E1353" s="103" t="s">
        <v>402</v>
      </c>
      <c r="F1353" s="117">
        <f t="shared" si="21"/>
        <v>23</v>
      </c>
      <c r="G1353" s="103" t="s">
        <v>1219</v>
      </c>
      <c r="H1353" s="117">
        <v>3</v>
      </c>
    </row>
    <row r="1354" spans="1:8">
      <c r="A1354" s="17">
        <v>1353</v>
      </c>
      <c r="B1354" s="18" t="s">
        <v>2680</v>
      </c>
      <c r="C1354" s="103" t="s">
        <v>4928</v>
      </c>
      <c r="D1354" s="103" t="s">
        <v>5007</v>
      </c>
      <c r="E1354" s="103" t="s">
        <v>402</v>
      </c>
      <c r="F1354" s="117">
        <f t="shared" si="21"/>
        <v>23</v>
      </c>
      <c r="G1354" s="103" t="s">
        <v>1219</v>
      </c>
      <c r="H1354" s="117">
        <v>4</v>
      </c>
    </row>
    <row r="1355" spans="1:8">
      <c r="A1355" s="17">
        <v>1354</v>
      </c>
      <c r="B1355" s="18" t="s">
        <v>2681</v>
      </c>
      <c r="C1355" s="103" t="s">
        <v>4929</v>
      </c>
      <c r="D1355" s="103" t="s">
        <v>5008</v>
      </c>
      <c r="E1355" s="103" t="s">
        <v>402</v>
      </c>
      <c r="F1355" s="117">
        <f t="shared" si="21"/>
        <v>23</v>
      </c>
      <c r="G1355" s="103" t="s">
        <v>1216</v>
      </c>
      <c r="H1355" s="117">
        <v>1</v>
      </c>
    </row>
    <row r="1356" spans="1:8">
      <c r="A1356" s="17">
        <v>1355</v>
      </c>
      <c r="B1356" s="18" t="s">
        <v>2682</v>
      </c>
      <c r="C1356" s="103" t="s">
        <v>4930</v>
      </c>
      <c r="D1356" s="103" t="s">
        <v>5009</v>
      </c>
      <c r="E1356" s="103" t="s">
        <v>402</v>
      </c>
      <c r="F1356" s="117">
        <f t="shared" si="21"/>
        <v>23</v>
      </c>
      <c r="G1356" s="103" t="s">
        <v>1216</v>
      </c>
      <c r="H1356" s="117">
        <v>1</v>
      </c>
    </row>
    <row r="1357" spans="1:8">
      <c r="A1357" s="17">
        <v>1356</v>
      </c>
      <c r="B1357" s="18" t="s">
        <v>2683</v>
      </c>
      <c r="C1357" s="103" t="s">
        <v>4931</v>
      </c>
      <c r="D1357" s="103" t="s">
        <v>5010</v>
      </c>
      <c r="E1357" s="103" t="s">
        <v>402</v>
      </c>
      <c r="F1357" s="117">
        <f t="shared" si="21"/>
        <v>23</v>
      </c>
      <c r="G1357" s="103" t="s">
        <v>1216</v>
      </c>
      <c r="H1357" s="117">
        <v>1</v>
      </c>
    </row>
    <row r="1358" spans="1:8">
      <c r="A1358" s="17">
        <v>1357</v>
      </c>
      <c r="B1358" s="18" t="s">
        <v>2684</v>
      </c>
      <c r="C1358" s="103" t="s">
        <v>4932</v>
      </c>
      <c r="D1358" s="103" t="s">
        <v>5011</v>
      </c>
      <c r="E1358" s="103" t="s">
        <v>402</v>
      </c>
      <c r="F1358" s="117">
        <f t="shared" si="21"/>
        <v>23</v>
      </c>
      <c r="G1358" s="103" t="s">
        <v>1216</v>
      </c>
      <c r="H1358" s="117">
        <v>1</v>
      </c>
    </row>
    <row r="1359" spans="1:8">
      <c r="A1359" s="17">
        <v>1358</v>
      </c>
      <c r="B1359" s="18" t="s">
        <v>2685</v>
      </c>
      <c r="C1359" s="103" t="s">
        <v>4933</v>
      </c>
      <c r="D1359" s="103" t="s">
        <v>5012</v>
      </c>
      <c r="E1359" s="103" t="s">
        <v>402</v>
      </c>
      <c r="F1359" s="117">
        <f t="shared" si="21"/>
        <v>23</v>
      </c>
      <c r="G1359" s="103" t="s">
        <v>1216</v>
      </c>
      <c r="H1359" s="117">
        <v>1</v>
      </c>
    </row>
    <row r="1360" spans="1:8">
      <c r="A1360" s="17">
        <v>1359</v>
      </c>
      <c r="B1360" s="18" t="s">
        <v>2686</v>
      </c>
      <c r="C1360" s="103" t="s">
        <v>4934</v>
      </c>
      <c r="D1360" s="103" t="s">
        <v>5013</v>
      </c>
      <c r="E1360" s="103" t="s">
        <v>799</v>
      </c>
      <c r="F1360" s="117">
        <f t="shared" si="21"/>
        <v>22</v>
      </c>
      <c r="G1360" s="103" t="s">
        <v>1218</v>
      </c>
      <c r="H1360" s="117">
        <v>1</v>
      </c>
    </row>
    <row r="1361" spans="1:8">
      <c r="A1361" s="17">
        <v>1360</v>
      </c>
      <c r="B1361" s="18" t="s">
        <v>2687</v>
      </c>
      <c r="C1361" s="103" t="s">
        <v>4935</v>
      </c>
      <c r="D1361" s="103" t="s">
        <v>5014</v>
      </c>
      <c r="E1361" s="103" t="s">
        <v>799</v>
      </c>
      <c r="F1361" s="117">
        <f t="shared" si="21"/>
        <v>22</v>
      </c>
      <c r="G1361" s="103" t="s">
        <v>1218</v>
      </c>
      <c r="H1361" s="117">
        <v>1</v>
      </c>
    </row>
    <row r="1362" spans="1:8">
      <c r="A1362" s="17">
        <v>1361</v>
      </c>
      <c r="B1362" s="18" t="s">
        <v>2688</v>
      </c>
      <c r="C1362" s="103" t="s">
        <v>4936</v>
      </c>
      <c r="D1362" s="103" t="s">
        <v>5015</v>
      </c>
      <c r="E1362" s="103" t="s">
        <v>402</v>
      </c>
      <c r="F1362" s="117">
        <f t="shared" si="21"/>
        <v>23</v>
      </c>
      <c r="G1362" s="103" t="s">
        <v>1214</v>
      </c>
      <c r="H1362" s="117">
        <v>1</v>
      </c>
    </row>
    <row r="1363" spans="1:8">
      <c r="A1363" s="17">
        <v>1362</v>
      </c>
      <c r="B1363" s="18" t="s">
        <v>2689</v>
      </c>
      <c r="C1363" s="103" t="s">
        <v>4937</v>
      </c>
      <c r="D1363" s="103" t="s">
        <v>5016</v>
      </c>
      <c r="E1363" s="103" t="s">
        <v>402</v>
      </c>
      <c r="F1363" s="117">
        <f t="shared" si="21"/>
        <v>23</v>
      </c>
      <c r="G1363" s="103" t="s">
        <v>1215</v>
      </c>
      <c r="H1363" s="103" t="s">
        <v>267</v>
      </c>
    </row>
    <row r="1364" spans="1:8">
      <c r="A1364" s="17">
        <v>1363</v>
      </c>
      <c r="B1364" s="18" t="s">
        <v>2690</v>
      </c>
      <c r="C1364" s="103" t="s">
        <v>4938</v>
      </c>
      <c r="D1364" s="103" t="s">
        <v>5017</v>
      </c>
      <c r="E1364" s="103" t="s">
        <v>402</v>
      </c>
      <c r="F1364" s="117">
        <f t="shared" si="21"/>
        <v>23</v>
      </c>
      <c r="G1364" s="103" t="s">
        <v>1215</v>
      </c>
      <c r="H1364" s="117">
        <v>1</v>
      </c>
    </row>
    <row r="1365" spans="1:8">
      <c r="A1365" s="17">
        <v>1364</v>
      </c>
      <c r="B1365" s="18" t="s">
        <v>2691</v>
      </c>
      <c r="C1365" s="103" t="s">
        <v>4939</v>
      </c>
      <c r="D1365" s="103" t="s">
        <v>5018</v>
      </c>
      <c r="E1365" s="103" t="s">
        <v>402</v>
      </c>
      <c r="F1365" s="117">
        <f t="shared" si="21"/>
        <v>23</v>
      </c>
      <c r="G1365" s="103" t="s">
        <v>1215</v>
      </c>
      <c r="H1365" s="117">
        <v>1</v>
      </c>
    </row>
    <row r="1366" spans="1:8">
      <c r="A1366" s="17">
        <v>1365</v>
      </c>
      <c r="B1366" s="18" t="s">
        <v>2692</v>
      </c>
      <c r="C1366" s="103" t="s">
        <v>4940</v>
      </c>
      <c r="D1366" s="103" t="s">
        <v>5019</v>
      </c>
      <c r="E1366" s="103" t="s">
        <v>402</v>
      </c>
      <c r="F1366" s="117">
        <f t="shared" si="21"/>
        <v>23</v>
      </c>
      <c r="G1366" s="103" t="s">
        <v>1212</v>
      </c>
      <c r="H1366" s="103">
        <v>1</v>
      </c>
    </row>
    <row r="1367" spans="1:8">
      <c r="A1367" s="17">
        <v>1366</v>
      </c>
      <c r="B1367" s="18" t="s">
        <v>2693</v>
      </c>
      <c r="C1367" s="103" t="s">
        <v>4941</v>
      </c>
      <c r="D1367" s="103" t="s">
        <v>5020</v>
      </c>
      <c r="E1367" s="103" t="s">
        <v>402</v>
      </c>
      <c r="F1367" s="117">
        <f t="shared" si="21"/>
        <v>23</v>
      </c>
      <c r="G1367" s="103" t="s">
        <v>1212</v>
      </c>
      <c r="H1367" s="103">
        <v>1</v>
      </c>
    </row>
    <row r="1368" spans="1:8">
      <c r="A1368" s="17">
        <v>1367</v>
      </c>
      <c r="B1368" s="18" t="s">
        <v>2694</v>
      </c>
      <c r="C1368" s="103" t="s">
        <v>4942</v>
      </c>
      <c r="D1368" s="103" t="s">
        <v>5021</v>
      </c>
      <c r="E1368" s="103" t="s">
        <v>402</v>
      </c>
      <c r="F1368" s="117">
        <f t="shared" si="21"/>
        <v>23</v>
      </c>
      <c r="G1368" s="103" t="s">
        <v>1212</v>
      </c>
      <c r="H1368" s="103">
        <v>1</v>
      </c>
    </row>
    <row r="1369" spans="1:8">
      <c r="A1369" s="17">
        <v>1368</v>
      </c>
      <c r="B1369" s="18" t="s">
        <v>2695</v>
      </c>
      <c r="C1369" s="103" t="s">
        <v>4943</v>
      </c>
      <c r="D1369" s="103" t="s">
        <v>5022</v>
      </c>
      <c r="E1369" s="103" t="s">
        <v>1172</v>
      </c>
      <c r="F1369" s="117">
        <f t="shared" si="21"/>
        <v>24</v>
      </c>
      <c r="G1369" s="103" t="s">
        <v>1212</v>
      </c>
      <c r="H1369" s="103">
        <v>1</v>
      </c>
    </row>
    <row r="1370" spans="1:8">
      <c r="A1370" s="17">
        <v>1369</v>
      </c>
      <c r="B1370" s="18" t="s">
        <v>2696</v>
      </c>
      <c r="C1370" s="103" t="s">
        <v>4944</v>
      </c>
      <c r="D1370" s="103" t="s">
        <v>5023</v>
      </c>
      <c r="E1370" s="103" t="s">
        <v>1172</v>
      </c>
      <c r="F1370" s="117">
        <f t="shared" si="21"/>
        <v>24</v>
      </c>
      <c r="G1370" s="103" t="s">
        <v>1212</v>
      </c>
      <c r="H1370" s="103">
        <v>1</v>
      </c>
    </row>
    <row r="1371" spans="1:8">
      <c r="A1371" s="17">
        <v>1370</v>
      </c>
      <c r="B1371" s="18" t="s">
        <v>2697</v>
      </c>
      <c r="C1371" s="103" t="s">
        <v>4945</v>
      </c>
      <c r="D1371" s="103" t="s">
        <v>5024</v>
      </c>
      <c r="E1371" s="103" t="s">
        <v>402</v>
      </c>
      <c r="F1371" s="117">
        <f t="shared" si="21"/>
        <v>23</v>
      </c>
      <c r="G1371" s="103" t="s">
        <v>1212</v>
      </c>
      <c r="H1371" s="103">
        <v>1</v>
      </c>
    </row>
    <row r="1372" spans="1:8">
      <c r="A1372" s="17">
        <v>1371</v>
      </c>
      <c r="B1372" s="18" t="s">
        <v>2698</v>
      </c>
      <c r="C1372" s="103" t="s">
        <v>4946</v>
      </c>
      <c r="D1372" s="103" t="s">
        <v>5025</v>
      </c>
      <c r="E1372" s="103" t="s">
        <v>402</v>
      </c>
      <c r="F1372" s="117">
        <f t="shared" si="21"/>
        <v>23</v>
      </c>
      <c r="G1372" s="103" t="s">
        <v>1212</v>
      </c>
      <c r="H1372" s="103">
        <v>1</v>
      </c>
    </row>
    <row r="1373" spans="1:8">
      <c r="A1373" s="17">
        <v>1372</v>
      </c>
      <c r="B1373" s="18" t="s">
        <v>2699</v>
      </c>
      <c r="C1373" s="103" t="s">
        <v>4947</v>
      </c>
      <c r="D1373" s="103" t="s">
        <v>5026</v>
      </c>
      <c r="E1373" s="103" t="s">
        <v>402</v>
      </c>
      <c r="F1373" s="117">
        <f t="shared" si="21"/>
        <v>23</v>
      </c>
      <c r="G1373" s="103" t="s">
        <v>1212</v>
      </c>
      <c r="H1373" s="103">
        <v>1</v>
      </c>
    </row>
    <row r="1374" spans="1:8">
      <c r="A1374" s="17">
        <v>1373</v>
      </c>
      <c r="B1374" s="18" t="s">
        <v>2700</v>
      </c>
      <c r="C1374" s="103" t="s">
        <v>4948</v>
      </c>
      <c r="D1374" s="103" t="s">
        <v>5027</v>
      </c>
      <c r="E1374" s="103" t="s">
        <v>402</v>
      </c>
      <c r="F1374" s="117">
        <f t="shared" si="21"/>
        <v>23</v>
      </c>
      <c r="G1374" s="103" t="s">
        <v>1212</v>
      </c>
      <c r="H1374" s="103">
        <v>1</v>
      </c>
    </row>
    <row r="1375" spans="1:8">
      <c r="A1375" s="17">
        <v>1374</v>
      </c>
      <c r="B1375" s="18" t="s">
        <v>2701</v>
      </c>
      <c r="C1375" s="103" t="s">
        <v>4949</v>
      </c>
      <c r="D1375" s="103" t="s">
        <v>5028</v>
      </c>
      <c r="E1375" s="103" t="s">
        <v>402</v>
      </c>
      <c r="F1375" s="117">
        <f t="shared" si="21"/>
        <v>23</v>
      </c>
      <c r="G1375" s="103" t="s">
        <v>1221</v>
      </c>
      <c r="H1375" s="117">
        <v>4</v>
      </c>
    </row>
    <row r="1376" spans="1:8">
      <c r="A1376" s="17">
        <v>1375</v>
      </c>
      <c r="B1376" s="18" t="s">
        <v>2702</v>
      </c>
      <c r="C1376" s="103" t="s">
        <v>4950</v>
      </c>
      <c r="D1376" s="103" t="s">
        <v>5029</v>
      </c>
      <c r="E1376" s="103" t="s">
        <v>1356</v>
      </c>
      <c r="F1376" s="117">
        <f t="shared" si="21"/>
        <v>21</v>
      </c>
      <c r="G1376" s="103" t="s">
        <v>1221</v>
      </c>
      <c r="H1376" s="117">
        <v>1</v>
      </c>
    </row>
    <row r="1377" spans="1:8">
      <c r="A1377" s="17">
        <v>1376</v>
      </c>
      <c r="B1377" s="18" t="s">
        <v>2703</v>
      </c>
      <c r="C1377" s="103" t="s">
        <v>5046</v>
      </c>
      <c r="D1377" s="160" t="s">
        <v>5145</v>
      </c>
      <c r="E1377" s="103" t="s">
        <v>311</v>
      </c>
      <c r="F1377" s="117">
        <f t="shared" si="21"/>
        <v>1</v>
      </c>
      <c r="G1377" s="103" t="s">
        <v>1212</v>
      </c>
      <c r="H1377" s="103">
        <v>1</v>
      </c>
    </row>
    <row r="1378" spans="1:8">
      <c r="A1378" s="17">
        <v>1377</v>
      </c>
      <c r="B1378" s="18" t="s">
        <v>2704</v>
      </c>
      <c r="C1378" s="103" t="s">
        <v>5047</v>
      </c>
      <c r="D1378" s="160" t="s">
        <v>5146</v>
      </c>
      <c r="E1378" s="103" t="s">
        <v>1172</v>
      </c>
      <c r="F1378" s="117">
        <f t="shared" si="21"/>
        <v>24</v>
      </c>
      <c r="G1378" s="103" t="s">
        <v>1199</v>
      </c>
      <c r="H1378" s="103">
        <v>1</v>
      </c>
    </row>
    <row r="1379" spans="1:8">
      <c r="A1379" s="17">
        <v>1378</v>
      </c>
      <c r="B1379" s="18" t="s">
        <v>2705</v>
      </c>
      <c r="C1379" s="103" t="s">
        <v>5048</v>
      </c>
      <c r="D1379" s="160" t="s">
        <v>5147</v>
      </c>
      <c r="E1379" s="103" t="s">
        <v>402</v>
      </c>
      <c r="F1379" s="117">
        <f t="shared" si="21"/>
        <v>23</v>
      </c>
      <c r="G1379" s="103" t="s">
        <v>1213</v>
      </c>
      <c r="H1379" s="103">
        <v>1</v>
      </c>
    </row>
    <row r="1380" spans="1:8">
      <c r="A1380" s="17">
        <v>1379</v>
      </c>
      <c r="B1380" s="18" t="s">
        <v>2706</v>
      </c>
      <c r="C1380" s="103" t="s">
        <v>5049</v>
      </c>
      <c r="D1380" s="160" t="s">
        <v>5148</v>
      </c>
      <c r="E1380" s="103" t="s">
        <v>402</v>
      </c>
      <c r="F1380" s="117">
        <f t="shared" si="21"/>
        <v>23</v>
      </c>
      <c r="G1380" s="103" t="s">
        <v>1213</v>
      </c>
      <c r="H1380" s="103">
        <v>1</v>
      </c>
    </row>
    <row r="1381" spans="1:8">
      <c r="A1381" s="17">
        <v>1380</v>
      </c>
      <c r="B1381" s="18" t="s">
        <v>2707</v>
      </c>
      <c r="C1381" s="103" t="s">
        <v>5050</v>
      </c>
      <c r="D1381" s="160" t="s">
        <v>5149</v>
      </c>
      <c r="E1381" s="103" t="s">
        <v>402</v>
      </c>
      <c r="F1381" s="117">
        <f t="shared" si="21"/>
        <v>23</v>
      </c>
      <c r="G1381" s="103" t="s">
        <v>1213</v>
      </c>
      <c r="H1381" s="103">
        <v>1</v>
      </c>
    </row>
    <row r="1382" spans="1:8">
      <c r="A1382" s="17">
        <v>1381</v>
      </c>
      <c r="B1382" s="18" t="s">
        <v>2708</v>
      </c>
      <c r="C1382" s="103" t="s">
        <v>5051</v>
      </c>
      <c r="D1382" s="160" t="s">
        <v>5150</v>
      </c>
      <c r="E1382" s="103" t="s">
        <v>1172</v>
      </c>
      <c r="F1382" s="117">
        <f t="shared" si="21"/>
        <v>24</v>
      </c>
      <c r="G1382" s="103" t="s">
        <v>1213</v>
      </c>
      <c r="H1382" s="103">
        <v>1</v>
      </c>
    </row>
    <row r="1383" spans="1:8">
      <c r="A1383" s="17">
        <v>1382</v>
      </c>
      <c r="B1383" s="18" t="s">
        <v>2709</v>
      </c>
      <c r="C1383" s="103" t="s">
        <v>5052</v>
      </c>
      <c r="D1383" s="160" t="s">
        <v>5151</v>
      </c>
      <c r="E1383" s="103" t="s">
        <v>402</v>
      </c>
      <c r="F1383" s="117">
        <f t="shared" si="21"/>
        <v>23</v>
      </c>
      <c r="G1383" s="103" t="s">
        <v>1186</v>
      </c>
      <c r="H1383" s="103">
        <v>1</v>
      </c>
    </row>
    <row r="1384" spans="1:8">
      <c r="A1384" s="17">
        <v>1383</v>
      </c>
      <c r="B1384" s="18" t="s">
        <v>2710</v>
      </c>
      <c r="C1384" s="103" t="s">
        <v>5053</v>
      </c>
      <c r="D1384" s="160" t="s">
        <v>5152</v>
      </c>
      <c r="E1384" s="103" t="s">
        <v>402</v>
      </c>
      <c r="F1384" s="117">
        <f t="shared" si="21"/>
        <v>23</v>
      </c>
      <c r="G1384" s="103" t="s">
        <v>1186</v>
      </c>
      <c r="H1384" s="103">
        <v>1</v>
      </c>
    </row>
    <row r="1385" spans="1:8">
      <c r="A1385" s="17">
        <v>1384</v>
      </c>
      <c r="B1385" s="18" t="s">
        <v>2711</v>
      </c>
      <c r="C1385" s="103" t="s">
        <v>3036</v>
      </c>
      <c r="D1385" s="160" t="s">
        <v>4645</v>
      </c>
      <c r="E1385" s="103" t="s">
        <v>402</v>
      </c>
      <c r="F1385" s="117">
        <f t="shared" si="21"/>
        <v>23</v>
      </c>
      <c r="G1385" s="103" t="s">
        <v>1186</v>
      </c>
      <c r="H1385" s="103">
        <v>1</v>
      </c>
    </row>
    <row r="1386" spans="1:8">
      <c r="A1386" s="17">
        <v>1385</v>
      </c>
      <c r="B1386" s="18" t="s">
        <v>2712</v>
      </c>
      <c r="C1386" s="103" t="s">
        <v>5054</v>
      </c>
      <c r="D1386" s="160" t="s">
        <v>5153</v>
      </c>
      <c r="E1386" s="103" t="s">
        <v>402</v>
      </c>
      <c r="F1386" s="117">
        <f t="shared" si="21"/>
        <v>23</v>
      </c>
      <c r="G1386" s="103" t="s">
        <v>1186</v>
      </c>
      <c r="H1386" s="103">
        <v>1</v>
      </c>
    </row>
    <row r="1387" spans="1:8">
      <c r="A1387" s="17">
        <v>1386</v>
      </c>
      <c r="B1387" s="18" t="s">
        <v>2713</v>
      </c>
      <c r="C1387" s="103" t="s">
        <v>5055</v>
      </c>
      <c r="D1387" s="160" t="s">
        <v>5154</v>
      </c>
      <c r="E1387" s="103" t="s">
        <v>402</v>
      </c>
      <c r="F1387" s="117">
        <f t="shared" si="21"/>
        <v>23</v>
      </c>
      <c r="G1387" s="103" t="s">
        <v>1188</v>
      </c>
      <c r="H1387" s="103">
        <v>2</v>
      </c>
    </row>
    <row r="1388" spans="1:8">
      <c r="A1388" s="17">
        <v>1387</v>
      </c>
      <c r="B1388" s="18" t="s">
        <v>2714</v>
      </c>
      <c r="C1388" s="103" t="s">
        <v>5056</v>
      </c>
      <c r="D1388" s="160" t="s">
        <v>5155</v>
      </c>
      <c r="E1388" s="103" t="s">
        <v>402</v>
      </c>
      <c r="F1388" s="117">
        <f t="shared" si="21"/>
        <v>23</v>
      </c>
      <c r="G1388" s="103" t="s">
        <v>1188</v>
      </c>
      <c r="H1388" s="103">
        <v>1</v>
      </c>
    </row>
    <row r="1389" spans="1:8">
      <c r="A1389" s="17">
        <v>1388</v>
      </c>
      <c r="B1389" s="18" t="s">
        <v>2715</v>
      </c>
      <c r="C1389" s="103" t="s">
        <v>5057</v>
      </c>
      <c r="D1389" s="160" t="s">
        <v>5156</v>
      </c>
      <c r="E1389" s="103" t="s">
        <v>1172</v>
      </c>
      <c r="F1389" s="117">
        <f t="shared" si="21"/>
        <v>24</v>
      </c>
      <c r="G1389" s="103" t="s">
        <v>1188</v>
      </c>
      <c r="H1389" s="103">
        <v>3</v>
      </c>
    </row>
    <row r="1390" spans="1:8">
      <c r="A1390" s="17">
        <v>1389</v>
      </c>
      <c r="B1390" s="18" t="s">
        <v>2716</v>
      </c>
      <c r="C1390" s="103" t="s">
        <v>5058</v>
      </c>
      <c r="D1390" s="160" t="s">
        <v>5157</v>
      </c>
      <c r="E1390" s="103" t="s">
        <v>1356</v>
      </c>
      <c r="F1390" s="117">
        <f t="shared" si="21"/>
        <v>21</v>
      </c>
      <c r="G1390" s="103" t="s">
        <v>1188</v>
      </c>
      <c r="H1390" s="103">
        <v>3</v>
      </c>
    </row>
    <row r="1391" spans="1:8">
      <c r="A1391" s="17">
        <v>1390</v>
      </c>
      <c r="B1391" s="18" t="s">
        <v>2717</v>
      </c>
      <c r="C1391" s="103" t="s">
        <v>5059</v>
      </c>
      <c r="D1391" s="160" t="s">
        <v>5158</v>
      </c>
      <c r="E1391" s="103" t="s">
        <v>402</v>
      </c>
      <c r="F1391" s="117">
        <f t="shared" si="21"/>
        <v>23</v>
      </c>
      <c r="G1391" s="103" t="s">
        <v>1189</v>
      </c>
      <c r="H1391" s="103">
        <v>2</v>
      </c>
    </row>
    <row r="1392" spans="1:8">
      <c r="A1392" s="17">
        <v>1391</v>
      </c>
      <c r="B1392" s="18" t="s">
        <v>2718</v>
      </c>
      <c r="C1392" s="103" t="s">
        <v>5060</v>
      </c>
      <c r="D1392" s="160" t="s">
        <v>5159</v>
      </c>
      <c r="E1392" s="103" t="s">
        <v>402</v>
      </c>
      <c r="F1392" s="117">
        <f t="shared" si="21"/>
        <v>23</v>
      </c>
      <c r="G1392" s="103" t="s">
        <v>1189</v>
      </c>
      <c r="H1392" s="103">
        <v>2</v>
      </c>
    </row>
    <row r="1393" spans="1:8">
      <c r="A1393" s="17">
        <v>1392</v>
      </c>
      <c r="B1393" s="18" t="s">
        <v>2719</v>
      </c>
      <c r="C1393" s="103" t="s">
        <v>5061</v>
      </c>
      <c r="D1393" s="160" t="s">
        <v>5160</v>
      </c>
      <c r="E1393" s="103" t="s">
        <v>402</v>
      </c>
      <c r="F1393" s="117">
        <f t="shared" si="21"/>
        <v>23</v>
      </c>
      <c r="G1393" s="103" t="s">
        <v>1189</v>
      </c>
      <c r="H1393" s="103">
        <v>2</v>
      </c>
    </row>
    <row r="1394" spans="1:8">
      <c r="A1394" s="17">
        <v>1393</v>
      </c>
      <c r="B1394" s="18" t="s">
        <v>2720</v>
      </c>
      <c r="C1394" s="103" t="s">
        <v>5062</v>
      </c>
      <c r="D1394" s="160" t="s">
        <v>5161</v>
      </c>
      <c r="E1394" s="103" t="s">
        <v>402</v>
      </c>
      <c r="F1394" s="117">
        <f t="shared" si="21"/>
        <v>23</v>
      </c>
      <c r="G1394" s="103" t="s">
        <v>1189</v>
      </c>
      <c r="H1394" s="103">
        <v>1</v>
      </c>
    </row>
    <row r="1395" spans="1:8">
      <c r="A1395" s="17">
        <v>1394</v>
      </c>
      <c r="B1395" s="18" t="s">
        <v>2721</v>
      </c>
      <c r="C1395" s="103" t="s">
        <v>5063</v>
      </c>
      <c r="D1395" s="160" t="s">
        <v>5162</v>
      </c>
      <c r="E1395" s="103" t="s">
        <v>402</v>
      </c>
      <c r="F1395" s="117">
        <f t="shared" si="21"/>
        <v>23</v>
      </c>
      <c r="G1395" s="103" t="s">
        <v>1189</v>
      </c>
      <c r="H1395" s="103">
        <v>1</v>
      </c>
    </row>
    <row r="1396" spans="1:8">
      <c r="A1396" s="17">
        <v>1395</v>
      </c>
      <c r="B1396" s="18" t="s">
        <v>2722</v>
      </c>
      <c r="C1396" s="103" t="s">
        <v>5064</v>
      </c>
      <c r="D1396" s="160" t="s">
        <v>5163</v>
      </c>
      <c r="E1396" s="103" t="s">
        <v>402</v>
      </c>
      <c r="F1396" s="117">
        <f t="shared" si="21"/>
        <v>23</v>
      </c>
      <c r="G1396" s="103" t="s">
        <v>1189</v>
      </c>
      <c r="H1396" s="103">
        <v>1</v>
      </c>
    </row>
    <row r="1397" spans="1:8">
      <c r="A1397" s="17">
        <v>1396</v>
      </c>
      <c r="B1397" s="18" t="s">
        <v>2723</v>
      </c>
      <c r="C1397" s="103" t="s">
        <v>5065</v>
      </c>
      <c r="D1397" s="160" t="s">
        <v>5164</v>
      </c>
      <c r="E1397" s="103" t="s">
        <v>402</v>
      </c>
      <c r="F1397" s="117">
        <f t="shared" si="21"/>
        <v>23</v>
      </c>
      <c r="G1397" s="103" t="s">
        <v>1189</v>
      </c>
      <c r="H1397" s="103">
        <v>1</v>
      </c>
    </row>
    <row r="1398" spans="1:8">
      <c r="A1398" s="17">
        <v>1397</v>
      </c>
      <c r="B1398" s="18" t="s">
        <v>2724</v>
      </c>
      <c r="C1398" s="103" t="s">
        <v>5066</v>
      </c>
      <c r="D1398" s="160" t="s">
        <v>5165</v>
      </c>
      <c r="E1398" s="103" t="s">
        <v>402</v>
      </c>
      <c r="F1398" s="117">
        <f t="shared" si="21"/>
        <v>23</v>
      </c>
      <c r="G1398" s="103" t="s">
        <v>1189</v>
      </c>
      <c r="H1398" s="103">
        <v>1</v>
      </c>
    </row>
    <row r="1399" spans="1:8">
      <c r="A1399" s="17">
        <v>1398</v>
      </c>
      <c r="B1399" s="18" t="s">
        <v>2725</v>
      </c>
      <c r="C1399" s="103" t="s">
        <v>5067</v>
      </c>
      <c r="D1399" s="160" t="s">
        <v>5166</v>
      </c>
      <c r="E1399" s="103" t="s">
        <v>402</v>
      </c>
      <c r="F1399" s="117">
        <f t="shared" si="21"/>
        <v>23</v>
      </c>
      <c r="G1399" s="103" t="s">
        <v>1189</v>
      </c>
      <c r="H1399" s="103">
        <v>1</v>
      </c>
    </row>
    <row r="1400" spans="1:8">
      <c r="A1400" s="17">
        <v>1399</v>
      </c>
      <c r="B1400" s="18" t="s">
        <v>2726</v>
      </c>
      <c r="C1400" s="103" t="s">
        <v>5068</v>
      </c>
      <c r="D1400" s="160" t="s">
        <v>5167</v>
      </c>
      <c r="E1400" s="103" t="s">
        <v>402</v>
      </c>
      <c r="F1400" s="117">
        <f t="shared" si="21"/>
        <v>23</v>
      </c>
      <c r="G1400" s="103" t="s">
        <v>1190</v>
      </c>
      <c r="H1400" s="103">
        <v>4</v>
      </c>
    </row>
    <row r="1401" spans="1:8">
      <c r="A1401" s="17">
        <v>1400</v>
      </c>
      <c r="B1401" s="18" t="s">
        <v>2727</v>
      </c>
      <c r="C1401" s="103" t="s">
        <v>5069</v>
      </c>
      <c r="D1401" s="160" t="s">
        <v>5168</v>
      </c>
      <c r="E1401" s="103" t="s">
        <v>402</v>
      </c>
      <c r="F1401" s="117">
        <f t="shared" si="21"/>
        <v>23</v>
      </c>
      <c r="G1401" s="103" t="s">
        <v>1190</v>
      </c>
      <c r="H1401" s="103">
        <v>4</v>
      </c>
    </row>
    <row r="1402" spans="1:8">
      <c r="A1402" s="17">
        <v>1401</v>
      </c>
      <c r="B1402" s="18" t="s">
        <v>2728</v>
      </c>
      <c r="C1402" s="103" t="s">
        <v>5070</v>
      </c>
      <c r="D1402" s="160" t="s">
        <v>5169</v>
      </c>
      <c r="E1402" s="103" t="s">
        <v>402</v>
      </c>
      <c r="F1402" s="117">
        <f t="shared" si="21"/>
        <v>23</v>
      </c>
      <c r="G1402" s="103" t="s">
        <v>1190</v>
      </c>
      <c r="H1402" s="103">
        <v>4</v>
      </c>
    </row>
    <row r="1403" spans="1:8">
      <c r="A1403" s="17">
        <v>1402</v>
      </c>
      <c r="B1403" s="18" t="s">
        <v>2729</v>
      </c>
      <c r="C1403" s="103" t="s">
        <v>5071</v>
      </c>
      <c r="D1403" s="160" t="s">
        <v>5170</v>
      </c>
      <c r="E1403" s="103" t="s">
        <v>402</v>
      </c>
      <c r="F1403" s="117">
        <f t="shared" si="21"/>
        <v>23</v>
      </c>
      <c r="G1403" s="103" t="s">
        <v>1190</v>
      </c>
      <c r="H1403" s="103">
        <v>3</v>
      </c>
    </row>
    <row r="1404" spans="1:8">
      <c r="A1404" s="17">
        <v>1403</v>
      </c>
      <c r="B1404" s="18" t="s">
        <v>2730</v>
      </c>
      <c r="C1404" s="103" t="s">
        <v>5072</v>
      </c>
      <c r="D1404" s="160" t="s">
        <v>5171</v>
      </c>
      <c r="E1404" s="103" t="s">
        <v>402</v>
      </c>
      <c r="F1404" s="117">
        <f t="shared" si="21"/>
        <v>23</v>
      </c>
      <c r="G1404" s="103" t="s">
        <v>1190</v>
      </c>
      <c r="H1404" s="103">
        <v>1</v>
      </c>
    </row>
    <row r="1405" spans="1:8">
      <c r="A1405" s="17">
        <v>1404</v>
      </c>
      <c r="B1405" s="18" t="s">
        <v>2731</v>
      </c>
      <c r="C1405" s="103" t="s">
        <v>5073</v>
      </c>
      <c r="D1405" s="160" t="s">
        <v>5172</v>
      </c>
      <c r="E1405" s="103" t="s">
        <v>402</v>
      </c>
      <c r="F1405" s="117">
        <f t="shared" si="21"/>
        <v>23</v>
      </c>
      <c r="G1405" s="103" t="s">
        <v>1190</v>
      </c>
      <c r="H1405" s="103">
        <v>1</v>
      </c>
    </row>
    <row r="1406" spans="1:8">
      <c r="A1406" s="17">
        <v>1405</v>
      </c>
      <c r="B1406" s="18" t="s">
        <v>2732</v>
      </c>
      <c r="C1406" s="103" t="s">
        <v>5074</v>
      </c>
      <c r="D1406" s="160" t="s">
        <v>5173</v>
      </c>
      <c r="E1406" s="103" t="s">
        <v>1172</v>
      </c>
      <c r="F1406" s="117">
        <f t="shared" si="21"/>
        <v>24</v>
      </c>
      <c r="G1406" s="103" t="s">
        <v>1222</v>
      </c>
      <c r="H1406" s="103">
        <v>4</v>
      </c>
    </row>
    <row r="1407" spans="1:8">
      <c r="A1407" s="17">
        <v>1406</v>
      </c>
      <c r="B1407" s="18" t="s">
        <v>2733</v>
      </c>
      <c r="C1407" s="103" t="s">
        <v>5075</v>
      </c>
      <c r="D1407" s="160" t="s">
        <v>5174</v>
      </c>
      <c r="E1407" s="103" t="s">
        <v>402</v>
      </c>
      <c r="F1407" s="117">
        <f t="shared" si="21"/>
        <v>23</v>
      </c>
      <c r="G1407" s="103" t="s">
        <v>1222</v>
      </c>
      <c r="H1407" s="103">
        <v>4</v>
      </c>
    </row>
    <row r="1408" spans="1:8">
      <c r="A1408" s="17">
        <v>1407</v>
      </c>
      <c r="B1408" s="18" t="s">
        <v>2734</v>
      </c>
      <c r="C1408" s="103" t="s">
        <v>5076</v>
      </c>
      <c r="D1408" s="160" t="s">
        <v>5175</v>
      </c>
      <c r="E1408" s="103" t="s">
        <v>402</v>
      </c>
      <c r="F1408" s="117">
        <f t="shared" si="21"/>
        <v>23</v>
      </c>
      <c r="G1408" s="103" t="s">
        <v>1222</v>
      </c>
      <c r="H1408" s="103">
        <v>4</v>
      </c>
    </row>
    <row r="1409" spans="1:8">
      <c r="A1409" s="17">
        <v>1408</v>
      </c>
      <c r="B1409" s="18" t="s">
        <v>2735</v>
      </c>
      <c r="C1409" s="103" t="s">
        <v>5077</v>
      </c>
      <c r="D1409" s="160" t="s">
        <v>5176</v>
      </c>
      <c r="E1409" s="103" t="s">
        <v>799</v>
      </c>
      <c r="F1409" s="117">
        <f t="shared" si="21"/>
        <v>22</v>
      </c>
      <c r="G1409" s="103" t="s">
        <v>1222</v>
      </c>
      <c r="H1409" s="103">
        <v>1</v>
      </c>
    </row>
    <row r="1410" spans="1:8">
      <c r="A1410" s="17">
        <v>1409</v>
      </c>
      <c r="B1410" s="18" t="s">
        <v>2736</v>
      </c>
      <c r="C1410" s="103" t="s">
        <v>5078</v>
      </c>
      <c r="D1410" s="160" t="s">
        <v>5177</v>
      </c>
      <c r="E1410" s="103" t="s">
        <v>402</v>
      </c>
      <c r="F1410" s="117">
        <f t="shared" si="21"/>
        <v>23</v>
      </c>
      <c r="G1410" s="103" t="s">
        <v>1222</v>
      </c>
      <c r="H1410" s="103">
        <v>1</v>
      </c>
    </row>
    <row r="1411" spans="1:8">
      <c r="A1411" s="17">
        <v>1410</v>
      </c>
      <c r="B1411" s="18" t="s">
        <v>2737</v>
      </c>
      <c r="C1411" s="103" t="s">
        <v>5079</v>
      </c>
      <c r="D1411" s="160" t="s">
        <v>5178</v>
      </c>
      <c r="E1411" s="103" t="s">
        <v>1356</v>
      </c>
      <c r="F1411" s="117">
        <f t="shared" ref="F1411:F1474" si="22">VLOOKUP(E1411,$N$1:$O$48,2,FALSE)</f>
        <v>21</v>
      </c>
      <c r="G1411" s="103" t="s">
        <v>1195</v>
      </c>
      <c r="H1411" s="103">
        <v>1</v>
      </c>
    </row>
    <row r="1412" spans="1:8">
      <c r="A1412" s="17">
        <v>1411</v>
      </c>
      <c r="B1412" s="18" t="s">
        <v>2738</v>
      </c>
      <c r="C1412" s="103" t="s">
        <v>5080</v>
      </c>
      <c r="D1412" s="160" t="s">
        <v>5179</v>
      </c>
      <c r="E1412" s="103" t="s">
        <v>1356</v>
      </c>
      <c r="F1412" s="117">
        <f t="shared" si="22"/>
        <v>21</v>
      </c>
      <c r="G1412" s="103" t="s">
        <v>1195</v>
      </c>
      <c r="H1412" s="103">
        <v>1</v>
      </c>
    </row>
    <row r="1413" spans="1:8">
      <c r="A1413" s="17">
        <v>1412</v>
      </c>
      <c r="B1413" s="18" t="s">
        <v>2739</v>
      </c>
      <c r="C1413" s="103" t="s">
        <v>5081</v>
      </c>
      <c r="D1413" s="160" t="s">
        <v>5180</v>
      </c>
      <c r="E1413" s="103" t="s">
        <v>1356</v>
      </c>
      <c r="F1413" s="117">
        <f t="shared" si="22"/>
        <v>21</v>
      </c>
      <c r="G1413" s="103" t="s">
        <v>1192</v>
      </c>
      <c r="H1413" s="103">
        <v>1</v>
      </c>
    </row>
    <row r="1414" spans="1:8">
      <c r="A1414" s="17">
        <v>1413</v>
      </c>
      <c r="B1414" s="18" t="s">
        <v>2740</v>
      </c>
      <c r="C1414" s="103" t="s">
        <v>5082</v>
      </c>
      <c r="D1414" s="160" t="s">
        <v>5181</v>
      </c>
      <c r="E1414" s="103" t="s">
        <v>1356</v>
      </c>
      <c r="F1414" s="117">
        <f t="shared" si="22"/>
        <v>21</v>
      </c>
      <c r="G1414" s="103" t="s">
        <v>1192</v>
      </c>
      <c r="H1414" s="103">
        <v>1</v>
      </c>
    </row>
    <row r="1415" spans="1:8">
      <c r="A1415" s="17">
        <v>1414</v>
      </c>
      <c r="B1415" s="18" t="s">
        <v>2741</v>
      </c>
      <c r="C1415" s="103" t="s">
        <v>5083</v>
      </c>
      <c r="D1415" s="160" t="s">
        <v>5182</v>
      </c>
      <c r="E1415" s="103" t="s">
        <v>1172</v>
      </c>
      <c r="F1415" s="117">
        <f t="shared" si="22"/>
        <v>24</v>
      </c>
      <c r="G1415" s="103" t="s">
        <v>1198</v>
      </c>
      <c r="H1415" s="103">
        <v>1</v>
      </c>
    </row>
    <row r="1416" spans="1:8">
      <c r="A1416" s="17">
        <v>1415</v>
      </c>
      <c r="B1416" s="18" t="s">
        <v>2742</v>
      </c>
      <c r="C1416" s="103" t="s">
        <v>5084</v>
      </c>
      <c r="D1416" s="160" t="s">
        <v>5183</v>
      </c>
      <c r="E1416" s="103" t="s">
        <v>1172</v>
      </c>
      <c r="F1416" s="117">
        <f t="shared" si="22"/>
        <v>24</v>
      </c>
      <c r="G1416" s="103" t="s">
        <v>1220</v>
      </c>
      <c r="H1416" s="103">
        <v>1</v>
      </c>
    </row>
    <row r="1417" spans="1:8">
      <c r="A1417" s="17">
        <v>1416</v>
      </c>
      <c r="B1417" s="18" t="s">
        <v>2743</v>
      </c>
      <c r="C1417" s="103" t="s">
        <v>5085</v>
      </c>
      <c r="D1417" s="160" t="s">
        <v>5184</v>
      </c>
      <c r="E1417" s="103" t="s">
        <v>1172</v>
      </c>
      <c r="F1417" s="117">
        <f t="shared" si="22"/>
        <v>24</v>
      </c>
      <c r="G1417" s="103" t="s">
        <v>1220</v>
      </c>
      <c r="H1417" s="103">
        <v>1</v>
      </c>
    </row>
    <row r="1418" spans="1:8">
      <c r="A1418" s="17">
        <v>1417</v>
      </c>
      <c r="B1418" s="18" t="s">
        <v>2744</v>
      </c>
      <c r="C1418" s="103" t="s">
        <v>5086</v>
      </c>
      <c r="D1418" s="160" t="s">
        <v>5185</v>
      </c>
      <c r="E1418" s="103" t="s">
        <v>1172</v>
      </c>
      <c r="F1418" s="117">
        <f t="shared" si="22"/>
        <v>24</v>
      </c>
      <c r="G1418" s="103" t="s">
        <v>1220</v>
      </c>
      <c r="H1418" s="103">
        <v>3</v>
      </c>
    </row>
    <row r="1419" spans="1:8">
      <c r="A1419" s="17">
        <v>1418</v>
      </c>
      <c r="B1419" s="18" t="s">
        <v>2745</v>
      </c>
      <c r="C1419" s="103" t="s">
        <v>5087</v>
      </c>
      <c r="D1419" s="160" t="s">
        <v>5186</v>
      </c>
      <c r="E1419" s="103" t="s">
        <v>1172</v>
      </c>
      <c r="F1419" s="117">
        <f t="shared" si="22"/>
        <v>24</v>
      </c>
      <c r="G1419" s="103" t="s">
        <v>1220</v>
      </c>
      <c r="H1419" s="103">
        <v>4</v>
      </c>
    </row>
    <row r="1420" spans="1:8">
      <c r="A1420" s="17">
        <v>1419</v>
      </c>
      <c r="B1420" s="18" t="s">
        <v>2746</v>
      </c>
      <c r="C1420" s="103" t="s">
        <v>5088</v>
      </c>
      <c r="D1420" s="160" t="s">
        <v>5187</v>
      </c>
      <c r="E1420" s="103" t="s">
        <v>799</v>
      </c>
      <c r="F1420" s="117">
        <f t="shared" si="22"/>
        <v>22</v>
      </c>
      <c r="G1420" s="103" t="s">
        <v>1225</v>
      </c>
      <c r="H1420" s="103">
        <v>1</v>
      </c>
    </row>
    <row r="1421" spans="1:8">
      <c r="A1421" s="17">
        <v>1420</v>
      </c>
      <c r="B1421" s="18" t="s">
        <v>2747</v>
      </c>
      <c r="C1421" s="103" t="s">
        <v>5089</v>
      </c>
      <c r="D1421" s="160" t="s">
        <v>5188</v>
      </c>
      <c r="E1421" s="103" t="s">
        <v>799</v>
      </c>
      <c r="F1421" s="117">
        <f t="shared" si="22"/>
        <v>22</v>
      </c>
      <c r="G1421" s="103" t="s">
        <v>1225</v>
      </c>
      <c r="H1421" s="103">
        <v>1</v>
      </c>
    </row>
    <row r="1422" spans="1:8">
      <c r="A1422" s="17">
        <v>1421</v>
      </c>
      <c r="B1422" s="18" t="s">
        <v>2748</v>
      </c>
      <c r="C1422" s="103" t="s">
        <v>5090</v>
      </c>
      <c r="D1422" s="160" t="s">
        <v>5189</v>
      </c>
      <c r="E1422" s="103" t="s">
        <v>799</v>
      </c>
      <c r="F1422" s="117">
        <f t="shared" si="22"/>
        <v>22</v>
      </c>
      <c r="G1422" s="103" t="s">
        <v>1225</v>
      </c>
      <c r="H1422" s="103">
        <v>1</v>
      </c>
    </row>
    <row r="1423" spans="1:8">
      <c r="A1423" s="17">
        <v>1422</v>
      </c>
      <c r="B1423" s="18" t="s">
        <v>2749</v>
      </c>
      <c r="C1423" s="103" t="s">
        <v>5091</v>
      </c>
      <c r="D1423" s="160" t="s">
        <v>5190</v>
      </c>
      <c r="E1423" s="103" t="s">
        <v>799</v>
      </c>
      <c r="F1423" s="117">
        <f t="shared" si="22"/>
        <v>22</v>
      </c>
      <c r="G1423" s="103" t="s">
        <v>1225</v>
      </c>
      <c r="H1423" s="103">
        <v>1</v>
      </c>
    </row>
    <row r="1424" spans="1:8">
      <c r="A1424" s="17">
        <v>1423</v>
      </c>
      <c r="B1424" s="18" t="s">
        <v>2750</v>
      </c>
      <c r="C1424" s="103" t="s">
        <v>5092</v>
      </c>
      <c r="D1424" s="160" t="s">
        <v>5191</v>
      </c>
      <c r="E1424" s="103" t="s">
        <v>799</v>
      </c>
      <c r="F1424" s="117">
        <f t="shared" si="22"/>
        <v>22</v>
      </c>
      <c r="G1424" s="103" t="s">
        <v>1225</v>
      </c>
      <c r="H1424" s="103">
        <v>1</v>
      </c>
    </row>
    <row r="1425" spans="1:8">
      <c r="A1425" s="17">
        <v>1424</v>
      </c>
      <c r="B1425" s="18" t="s">
        <v>2751</v>
      </c>
      <c r="C1425" s="103" t="s">
        <v>5093</v>
      </c>
      <c r="D1425" s="160" t="s">
        <v>5192</v>
      </c>
      <c r="E1425" s="103" t="s">
        <v>799</v>
      </c>
      <c r="F1425" s="117">
        <f t="shared" si="22"/>
        <v>22</v>
      </c>
      <c r="G1425" s="103" t="s">
        <v>1200</v>
      </c>
      <c r="H1425" s="103">
        <v>1</v>
      </c>
    </row>
    <row r="1426" spans="1:8">
      <c r="A1426" s="17">
        <v>1425</v>
      </c>
      <c r="B1426" s="18" t="s">
        <v>2752</v>
      </c>
      <c r="C1426" s="103" t="s">
        <v>5094</v>
      </c>
      <c r="D1426" s="160" t="s">
        <v>5193</v>
      </c>
      <c r="E1426" s="103" t="s">
        <v>799</v>
      </c>
      <c r="F1426" s="117">
        <f t="shared" si="22"/>
        <v>22</v>
      </c>
      <c r="G1426" s="103" t="s">
        <v>1200</v>
      </c>
      <c r="H1426" s="103">
        <v>2</v>
      </c>
    </row>
    <row r="1427" spans="1:8">
      <c r="A1427" s="17">
        <v>1426</v>
      </c>
      <c r="B1427" s="18" t="s">
        <v>2753</v>
      </c>
      <c r="C1427" s="103" t="s">
        <v>5095</v>
      </c>
      <c r="D1427" s="160" t="s">
        <v>5194</v>
      </c>
      <c r="E1427" s="103" t="s">
        <v>799</v>
      </c>
      <c r="F1427" s="117">
        <f t="shared" si="22"/>
        <v>22</v>
      </c>
      <c r="G1427" s="103" t="s">
        <v>1200</v>
      </c>
      <c r="H1427" s="103">
        <v>1</v>
      </c>
    </row>
    <row r="1428" spans="1:8">
      <c r="A1428" s="17">
        <v>1427</v>
      </c>
      <c r="B1428" s="18" t="s">
        <v>2754</v>
      </c>
      <c r="C1428" s="103" t="s">
        <v>5096</v>
      </c>
      <c r="D1428" s="160" t="s">
        <v>5195</v>
      </c>
      <c r="E1428" s="103" t="s">
        <v>799</v>
      </c>
      <c r="F1428" s="117">
        <f t="shared" si="22"/>
        <v>22</v>
      </c>
      <c r="G1428" s="103" t="s">
        <v>1200</v>
      </c>
      <c r="H1428" s="103">
        <v>1</v>
      </c>
    </row>
    <row r="1429" spans="1:8">
      <c r="A1429" s="17">
        <v>1428</v>
      </c>
      <c r="B1429" s="18" t="s">
        <v>2755</v>
      </c>
      <c r="C1429" s="103" t="s">
        <v>5097</v>
      </c>
      <c r="D1429" s="160" t="s">
        <v>5196</v>
      </c>
      <c r="E1429" s="103" t="s">
        <v>799</v>
      </c>
      <c r="F1429" s="117">
        <f t="shared" si="22"/>
        <v>22</v>
      </c>
      <c r="G1429" s="103" t="s">
        <v>1200</v>
      </c>
      <c r="H1429" s="103">
        <v>1</v>
      </c>
    </row>
    <row r="1430" spans="1:8">
      <c r="A1430" s="17">
        <v>1429</v>
      </c>
      <c r="B1430" s="18" t="s">
        <v>2756</v>
      </c>
      <c r="C1430" s="103" t="s">
        <v>5098</v>
      </c>
      <c r="D1430" s="160" t="s">
        <v>5197</v>
      </c>
      <c r="E1430" s="103" t="s">
        <v>799</v>
      </c>
      <c r="F1430" s="117">
        <f t="shared" si="22"/>
        <v>22</v>
      </c>
      <c r="G1430" s="103" t="s">
        <v>1200</v>
      </c>
      <c r="H1430" s="103">
        <v>1</v>
      </c>
    </row>
    <row r="1431" spans="1:8">
      <c r="A1431" s="17">
        <v>1430</v>
      </c>
      <c r="B1431" s="18" t="s">
        <v>2757</v>
      </c>
      <c r="C1431" s="103" t="s">
        <v>5099</v>
      </c>
      <c r="D1431" s="160" t="s">
        <v>5198</v>
      </c>
      <c r="E1431" s="103" t="s">
        <v>799</v>
      </c>
      <c r="F1431" s="117">
        <f t="shared" si="22"/>
        <v>22</v>
      </c>
      <c r="G1431" s="103" t="s">
        <v>1200</v>
      </c>
      <c r="H1431" s="103">
        <v>2</v>
      </c>
    </row>
    <row r="1432" spans="1:8">
      <c r="A1432" s="17">
        <v>1431</v>
      </c>
      <c r="B1432" s="18" t="s">
        <v>2758</v>
      </c>
      <c r="C1432" s="103" t="s">
        <v>5100</v>
      </c>
      <c r="D1432" s="160" t="s">
        <v>5199</v>
      </c>
      <c r="E1432" s="103" t="s">
        <v>799</v>
      </c>
      <c r="F1432" s="117">
        <f t="shared" si="22"/>
        <v>22</v>
      </c>
      <c r="G1432" s="103" t="s">
        <v>1200</v>
      </c>
      <c r="H1432" s="103" t="s">
        <v>273</v>
      </c>
    </row>
    <row r="1433" spans="1:8">
      <c r="A1433" s="17">
        <v>1432</v>
      </c>
      <c r="B1433" s="18" t="s">
        <v>2759</v>
      </c>
      <c r="C1433" s="103" t="s">
        <v>5101</v>
      </c>
      <c r="D1433" s="160" t="s">
        <v>5200</v>
      </c>
      <c r="E1433" s="103" t="s">
        <v>799</v>
      </c>
      <c r="F1433" s="117">
        <f t="shared" si="22"/>
        <v>22</v>
      </c>
      <c r="G1433" s="103" t="s">
        <v>1200</v>
      </c>
      <c r="H1433" s="103">
        <v>1</v>
      </c>
    </row>
    <row r="1434" spans="1:8">
      <c r="A1434" s="17">
        <v>1433</v>
      </c>
      <c r="B1434" s="18" t="s">
        <v>2760</v>
      </c>
      <c r="C1434" s="103" t="s">
        <v>5102</v>
      </c>
      <c r="D1434" s="160" t="s">
        <v>5201</v>
      </c>
      <c r="E1434" s="103" t="s">
        <v>799</v>
      </c>
      <c r="F1434" s="117">
        <f t="shared" si="22"/>
        <v>22</v>
      </c>
      <c r="G1434" s="103" t="s">
        <v>1200</v>
      </c>
      <c r="H1434" s="103">
        <v>1</v>
      </c>
    </row>
    <row r="1435" spans="1:8">
      <c r="A1435" s="17">
        <v>1434</v>
      </c>
      <c r="B1435" s="18" t="s">
        <v>2761</v>
      </c>
      <c r="C1435" s="103" t="s">
        <v>5103</v>
      </c>
      <c r="D1435" s="160" t="s">
        <v>5202</v>
      </c>
      <c r="E1435" s="103" t="s">
        <v>799</v>
      </c>
      <c r="F1435" s="117">
        <f t="shared" si="22"/>
        <v>22</v>
      </c>
      <c r="G1435" s="103" t="s">
        <v>1200</v>
      </c>
      <c r="H1435" s="103">
        <v>1</v>
      </c>
    </row>
    <row r="1436" spans="1:8">
      <c r="A1436" s="17">
        <v>1435</v>
      </c>
      <c r="B1436" s="18" t="s">
        <v>2762</v>
      </c>
      <c r="C1436" s="103" t="s">
        <v>5104</v>
      </c>
      <c r="D1436" s="160" t="s">
        <v>5203</v>
      </c>
      <c r="E1436" s="103" t="s">
        <v>799</v>
      </c>
      <c r="F1436" s="117">
        <f t="shared" si="22"/>
        <v>22</v>
      </c>
      <c r="G1436" s="103" t="s">
        <v>1200</v>
      </c>
      <c r="H1436" s="103">
        <v>2</v>
      </c>
    </row>
    <row r="1437" spans="1:8">
      <c r="A1437" s="17">
        <v>1436</v>
      </c>
      <c r="B1437" s="18" t="s">
        <v>2763</v>
      </c>
      <c r="C1437" s="103" t="s">
        <v>5105</v>
      </c>
      <c r="D1437" s="160" t="s">
        <v>5204</v>
      </c>
      <c r="E1437" s="103" t="s">
        <v>799</v>
      </c>
      <c r="F1437" s="117">
        <f t="shared" si="22"/>
        <v>22</v>
      </c>
      <c r="G1437" s="103" t="s">
        <v>1313</v>
      </c>
      <c r="H1437" s="103">
        <v>1</v>
      </c>
    </row>
    <row r="1438" spans="1:8">
      <c r="A1438" s="17">
        <v>1437</v>
      </c>
      <c r="B1438" s="18" t="s">
        <v>2764</v>
      </c>
      <c r="C1438" s="103" t="s">
        <v>5106</v>
      </c>
      <c r="D1438" s="160" t="s">
        <v>5205</v>
      </c>
      <c r="E1438" s="103" t="s">
        <v>799</v>
      </c>
      <c r="F1438" s="117">
        <f t="shared" si="22"/>
        <v>22</v>
      </c>
      <c r="G1438" s="103" t="s">
        <v>1313</v>
      </c>
      <c r="H1438" s="103">
        <v>1</v>
      </c>
    </row>
    <row r="1439" spans="1:8">
      <c r="A1439" s="17">
        <v>1438</v>
      </c>
      <c r="B1439" s="18" t="s">
        <v>2765</v>
      </c>
      <c r="C1439" s="103" t="s">
        <v>5107</v>
      </c>
      <c r="D1439" s="160" t="s">
        <v>1457</v>
      </c>
      <c r="E1439" s="103" t="s">
        <v>799</v>
      </c>
      <c r="F1439" s="117">
        <f t="shared" si="22"/>
        <v>22</v>
      </c>
      <c r="G1439" s="103" t="s">
        <v>1313</v>
      </c>
      <c r="H1439" s="103">
        <v>1</v>
      </c>
    </row>
    <row r="1440" spans="1:8">
      <c r="A1440" s="17">
        <v>1439</v>
      </c>
      <c r="B1440" s="18" t="s">
        <v>2766</v>
      </c>
      <c r="C1440" s="103" t="s">
        <v>5108</v>
      </c>
      <c r="D1440" s="160" t="s">
        <v>5206</v>
      </c>
      <c r="E1440" s="103" t="s">
        <v>799</v>
      </c>
      <c r="F1440" s="117">
        <f t="shared" si="22"/>
        <v>22</v>
      </c>
      <c r="G1440" s="103" t="s">
        <v>1313</v>
      </c>
      <c r="H1440" s="103">
        <v>1</v>
      </c>
    </row>
    <row r="1441" spans="1:8">
      <c r="A1441" s="17">
        <v>1440</v>
      </c>
      <c r="B1441" s="18" t="s">
        <v>2767</v>
      </c>
      <c r="C1441" s="103" t="s">
        <v>5109</v>
      </c>
      <c r="D1441" s="160" t="s">
        <v>5207</v>
      </c>
      <c r="E1441" s="103" t="s">
        <v>799</v>
      </c>
      <c r="F1441" s="117">
        <f t="shared" si="22"/>
        <v>22</v>
      </c>
      <c r="G1441" s="103" t="s">
        <v>1313</v>
      </c>
      <c r="H1441" s="103">
        <v>1</v>
      </c>
    </row>
    <row r="1442" spans="1:8">
      <c r="A1442" s="17">
        <v>1441</v>
      </c>
      <c r="B1442" s="18" t="s">
        <v>2768</v>
      </c>
      <c r="C1442" s="103" t="s">
        <v>5110</v>
      </c>
      <c r="D1442" s="160" t="s">
        <v>5208</v>
      </c>
      <c r="E1442" s="103" t="s">
        <v>402</v>
      </c>
      <c r="F1442" s="117">
        <f t="shared" si="22"/>
        <v>23</v>
      </c>
      <c r="G1442" s="103" t="s">
        <v>1216</v>
      </c>
      <c r="H1442" s="103">
        <v>1</v>
      </c>
    </row>
    <row r="1443" spans="1:8">
      <c r="A1443" s="17">
        <v>1442</v>
      </c>
      <c r="B1443" s="18" t="s">
        <v>2769</v>
      </c>
      <c r="C1443" s="103" t="s">
        <v>5111</v>
      </c>
      <c r="D1443" s="160" t="s">
        <v>5209</v>
      </c>
      <c r="E1443" s="103" t="s">
        <v>402</v>
      </c>
      <c r="F1443" s="117">
        <f t="shared" si="22"/>
        <v>23</v>
      </c>
      <c r="G1443" s="103" t="s">
        <v>1217</v>
      </c>
      <c r="H1443" s="103">
        <v>2</v>
      </c>
    </row>
    <row r="1444" spans="1:8">
      <c r="A1444" s="17">
        <v>1443</v>
      </c>
      <c r="B1444" s="18" t="s">
        <v>2770</v>
      </c>
      <c r="C1444" s="103" t="s">
        <v>5112</v>
      </c>
      <c r="D1444" s="160" t="s">
        <v>5210</v>
      </c>
      <c r="E1444" s="103" t="s">
        <v>402</v>
      </c>
      <c r="F1444" s="117">
        <f t="shared" si="22"/>
        <v>23</v>
      </c>
      <c r="G1444" s="103" t="s">
        <v>1217</v>
      </c>
      <c r="H1444" s="103">
        <v>2</v>
      </c>
    </row>
    <row r="1445" spans="1:8">
      <c r="A1445" s="17">
        <v>1444</v>
      </c>
      <c r="B1445" s="18" t="s">
        <v>2771</v>
      </c>
      <c r="C1445" s="103" t="s">
        <v>5113</v>
      </c>
      <c r="D1445" s="160" t="s">
        <v>5211</v>
      </c>
      <c r="E1445" s="103" t="s">
        <v>402</v>
      </c>
      <c r="F1445" s="117">
        <f t="shared" si="22"/>
        <v>23</v>
      </c>
      <c r="G1445" s="103" t="s">
        <v>1217</v>
      </c>
      <c r="H1445" s="103">
        <v>2</v>
      </c>
    </row>
    <row r="1446" spans="1:8">
      <c r="A1446" s="17">
        <v>1445</v>
      </c>
      <c r="B1446" s="18" t="s">
        <v>2772</v>
      </c>
      <c r="C1446" s="103" t="s">
        <v>5114</v>
      </c>
      <c r="D1446" s="160" t="s">
        <v>5212</v>
      </c>
      <c r="E1446" s="103" t="s">
        <v>402</v>
      </c>
      <c r="F1446" s="117">
        <f t="shared" si="22"/>
        <v>23</v>
      </c>
      <c r="G1446" s="103" t="s">
        <v>1217</v>
      </c>
      <c r="H1446" s="103">
        <v>2</v>
      </c>
    </row>
    <row r="1447" spans="1:8">
      <c r="A1447" s="17">
        <v>1446</v>
      </c>
      <c r="B1447" s="18" t="s">
        <v>2773</v>
      </c>
      <c r="C1447" s="103" t="s">
        <v>5115</v>
      </c>
      <c r="D1447" s="160" t="s">
        <v>5213</v>
      </c>
      <c r="E1447" s="103" t="s">
        <v>402</v>
      </c>
      <c r="F1447" s="117">
        <f t="shared" si="22"/>
        <v>23</v>
      </c>
      <c r="G1447" s="103" t="s">
        <v>1217</v>
      </c>
      <c r="H1447" s="103">
        <v>2</v>
      </c>
    </row>
    <row r="1448" spans="1:8">
      <c r="A1448" s="17">
        <v>1447</v>
      </c>
      <c r="B1448" s="18" t="s">
        <v>2774</v>
      </c>
      <c r="C1448" s="103" t="s">
        <v>5116</v>
      </c>
      <c r="D1448" s="160" t="s">
        <v>5214</v>
      </c>
      <c r="E1448" s="103" t="s">
        <v>402</v>
      </c>
      <c r="F1448" s="117">
        <f t="shared" si="22"/>
        <v>23</v>
      </c>
      <c r="G1448" s="103" t="s">
        <v>1217</v>
      </c>
      <c r="H1448" s="103">
        <v>2</v>
      </c>
    </row>
    <row r="1449" spans="1:8">
      <c r="A1449" s="17">
        <v>1448</v>
      </c>
      <c r="B1449" s="18" t="s">
        <v>2775</v>
      </c>
      <c r="C1449" s="103" t="s">
        <v>5117</v>
      </c>
      <c r="D1449" s="160" t="s">
        <v>5215</v>
      </c>
      <c r="E1449" s="103" t="s">
        <v>402</v>
      </c>
      <c r="F1449" s="117">
        <f t="shared" si="22"/>
        <v>23</v>
      </c>
      <c r="G1449" s="103" t="s">
        <v>1217</v>
      </c>
      <c r="H1449" s="103">
        <v>2</v>
      </c>
    </row>
    <row r="1450" spans="1:8">
      <c r="A1450" s="17">
        <v>1449</v>
      </c>
      <c r="B1450" s="18" t="s">
        <v>2776</v>
      </c>
      <c r="C1450" s="103" t="s">
        <v>5118</v>
      </c>
      <c r="D1450" s="160" t="s">
        <v>5216</v>
      </c>
      <c r="E1450" s="103" t="s">
        <v>402</v>
      </c>
      <c r="F1450" s="117">
        <f t="shared" si="22"/>
        <v>23</v>
      </c>
      <c r="G1450" s="103" t="s">
        <v>1217</v>
      </c>
      <c r="H1450" s="103">
        <v>2</v>
      </c>
    </row>
    <row r="1451" spans="1:8">
      <c r="A1451" s="17">
        <v>1450</v>
      </c>
      <c r="B1451" s="18" t="s">
        <v>2777</v>
      </c>
      <c r="C1451" s="103" t="s">
        <v>5119</v>
      </c>
      <c r="D1451" s="160" t="s">
        <v>5217</v>
      </c>
      <c r="E1451" s="103" t="s">
        <v>402</v>
      </c>
      <c r="F1451" s="117">
        <f t="shared" si="22"/>
        <v>23</v>
      </c>
      <c r="G1451" s="103" t="s">
        <v>1217</v>
      </c>
      <c r="H1451" s="103">
        <v>2</v>
      </c>
    </row>
    <row r="1452" spans="1:8">
      <c r="A1452" s="17">
        <v>1451</v>
      </c>
      <c r="B1452" s="18" t="s">
        <v>2778</v>
      </c>
      <c r="C1452" s="103" t="s">
        <v>5120</v>
      </c>
      <c r="D1452" s="160" t="s">
        <v>5218</v>
      </c>
      <c r="E1452" s="103" t="s">
        <v>402</v>
      </c>
      <c r="F1452" s="117">
        <f t="shared" si="22"/>
        <v>23</v>
      </c>
      <c r="G1452" s="103" t="s">
        <v>1217</v>
      </c>
      <c r="H1452" s="103">
        <v>2</v>
      </c>
    </row>
    <row r="1453" spans="1:8">
      <c r="A1453" s="17">
        <v>1452</v>
      </c>
      <c r="B1453" s="18" t="s">
        <v>2779</v>
      </c>
      <c r="C1453" s="103" t="s">
        <v>5121</v>
      </c>
      <c r="D1453" s="160" t="s">
        <v>5219</v>
      </c>
      <c r="E1453" s="103" t="s">
        <v>402</v>
      </c>
      <c r="F1453" s="117">
        <f t="shared" si="22"/>
        <v>23</v>
      </c>
      <c r="G1453" s="103" t="s">
        <v>1217</v>
      </c>
      <c r="H1453" s="103">
        <v>2</v>
      </c>
    </row>
    <row r="1454" spans="1:8">
      <c r="A1454" s="17">
        <v>1453</v>
      </c>
      <c r="B1454" s="18" t="s">
        <v>2780</v>
      </c>
      <c r="C1454" s="103" t="s">
        <v>5122</v>
      </c>
      <c r="D1454" s="160" t="s">
        <v>5220</v>
      </c>
      <c r="E1454" s="103" t="s">
        <v>402</v>
      </c>
      <c r="F1454" s="117">
        <f t="shared" si="22"/>
        <v>23</v>
      </c>
      <c r="G1454" s="103" t="s">
        <v>1217</v>
      </c>
      <c r="H1454" s="103">
        <v>1</v>
      </c>
    </row>
    <row r="1455" spans="1:8">
      <c r="A1455" s="17">
        <v>1454</v>
      </c>
      <c r="B1455" s="18" t="s">
        <v>2781</v>
      </c>
      <c r="C1455" s="103" t="s">
        <v>5123</v>
      </c>
      <c r="D1455" s="160" t="s">
        <v>5221</v>
      </c>
      <c r="E1455" s="103" t="s">
        <v>402</v>
      </c>
      <c r="F1455" s="117">
        <f t="shared" si="22"/>
        <v>23</v>
      </c>
      <c r="G1455" s="103" t="s">
        <v>1217</v>
      </c>
      <c r="H1455" s="103" t="s">
        <v>83</v>
      </c>
    </row>
    <row r="1456" spans="1:8">
      <c r="A1456" s="17">
        <v>1455</v>
      </c>
      <c r="B1456" s="18" t="s">
        <v>2782</v>
      </c>
      <c r="C1456" s="103" t="s">
        <v>5124</v>
      </c>
      <c r="D1456" s="160" t="s">
        <v>5222</v>
      </c>
      <c r="E1456" s="103" t="s">
        <v>402</v>
      </c>
      <c r="F1456" s="117">
        <f t="shared" si="22"/>
        <v>23</v>
      </c>
      <c r="G1456" s="103" t="s">
        <v>1217</v>
      </c>
      <c r="H1456" s="103">
        <v>1</v>
      </c>
    </row>
    <row r="1457" spans="1:8">
      <c r="A1457" s="17">
        <v>1456</v>
      </c>
      <c r="B1457" s="18" t="s">
        <v>2783</v>
      </c>
      <c r="C1457" s="103" t="s">
        <v>5125</v>
      </c>
      <c r="D1457" s="160" t="s">
        <v>5223</v>
      </c>
      <c r="E1457" s="103" t="s">
        <v>402</v>
      </c>
      <c r="F1457" s="117">
        <f t="shared" si="22"/>
        <v>23</v>
      </c>
      <c r="G1457" s="103" t="s">
        <v>1217</v>
      </c>
      <c r="H1457" s="103">
        <v>1</v>
      </c>
    </row>
    <row r="1458" spans="1:8">
      <c r="A1458" s="17">
        <v>1457</v>
      </c>
      <c r="B1458" s="18" t="s">
        <v>2784</v>
      </c>
      <c r="C1458" s="103" t="s">
        <v>5126</v>
      </c>
      <c r="D1458" s="160" t="s">
        <v>5224</v>
      </c>
      <c r="E1458" s="103" t="s">
        <v>402</v>
      </c>
      <c r="F1458" s="117">
        <f t="shared" si="22"/>
        <v>23</v>
      </c>
      <c r="G1458" s="103" t="s">
        <v>1217</v>
      </c>
      <c r="H1458" s="103">
        <v>1</v>
      </c>
    </row>
    <row r="1459" spans="1:8">
      <c r="A1459" s="17">
        <v>1458</v>
      </c>
      <c r="B1459" s="18" t="s">
        <v>2785</v>
      </c>
      <c r="C1459" s="103" t="s">
        <v>5127</v>
      </c>
      <c r="D1459" s="160" t="s">
        <v>5225</v>
      </c>
      <c r="E1459" s="103" t="s">
        <v>402</v>
      </c>
      <c r="F1459" s="117">
        <f t="shared" si="22"/>
        <v>23</v>
      </c>
      <c r="G1459" s="103" t="s">
        <v>1217</v>
      </c>
      <c r="H1459" s="103">
        <v>1</v>
      </c>
    </row>
    <row r="1460" spans="1:8">
      <c r="A1460" s="17">
        <v>1459</v>
      </c>
      <c r="B1460" s="18" t="s">
        <v>2786</v>
      </c>
      <c r="C1460" s="103" t="s">
        <v>5128</v>
      </c>
      <c r="D1460" s="160" t="s">
        <v>5226</v>
      </c>
      <c r="E1460" s="103" t="s">
        <v>402</v>
      </c>
      <c r="F1460" s="117">
        <f t="shared" si="22"/>
        <v>23</v>
      </c>
      <c r="G1460" s="103" t="s">
        <v>1217</v>
      </c>
      <c r="H1460" s="103">
        <v>1</v>
      </c>
    </row>
    <row r="1461" spans="1:8">
      <c r="A1461" s="17">
        <v>1460</v>
      </c>
      <c r="B1461" s="18" t="s">
        <v>2787</v>
      </c>
      <c r="C1461" s="103" t="s">
        <v>5129</v>
      </c>
      <c r="D1461" s="160" t="s">
        <v>5227</v>
      </c>
      <c r="E1461" s="103" t="s">
        <v>402</v>
      </c>
      <c r="F1461" s="117">
        <f t="shared" si="22"/>
        <v>23</v>
      </c>
      <c r="G1461" s="103" t="s">
        <v>1217</v>
      </c>
      <c r="H1461" s="103">
        <v>1</v>
      </c>
    </row>
    <row r="1462" spans="1:8">
      <c r="A1462" s="17">
        <v>1461</v>
      </c>
      <c r="B1462" s="18" t="s">
        <v>2788</v>
      </c>
      <c r="C1462" s="103" t="s">
        <v>5130</v>
      </c>
      <c r="D1462" s="160" t="s">
        <v>5228</v>
      </c>
      <c r="E1462" s="103" t="s">
        <v>402</v>
      </c>
      <c r="F1462" s="117">
        <f t="shared" si="22"/>
        <v>23</v>
      </c>
      <c r="G1462" s="103" t="s">
        <v>1217</v>
      </c>
      <c r="H1462" s="103">
        <v>1</v>
      </c>
    </row>
    <row r="1463" spans="1:8">
      <c r="A1463" s="17">
        <v>1462</v>
      </c>
      <c r="B1463" s="18" t="s">
        <v>2789</v>
      </c>
      <c r="C1463" s="103" t="s">
        <v>5131</v>
      </c>
      <c r="D1463" s="160" t="s">
        <v>5229</v>
      </c>
      <c r="E1463" s="103" t="s">
        <v>402</v>
      </c>
      <c r="F1463" s="117">
        <f t="shared" si="22"/>
        <v>23</v>
      </c>
      <c r="G1463" s="103" t="s">
        <v>1217</v>
      </c>
      <c r="H1463" s="103">
        <v>1</v>
      </c>
    </row>
    <row r="1464" spans="1:8">
      <c r="A1464" s="17">
        <v>1463</v>
      </c>
      <c r="B1464" s="18" t="s">
        <v>2790</v>
      </c>
      <c r="C1464" s="103" t="s">
        <v>5132</v>
      </c>
      <c r="D1464" s="160" t="s">
        <v>5230</v>
      </c>
      <c r="E1464" s="103" t="s">
        <v>402</v>
      </c>
      <c r="F1464" s="117">
        <f t="shared" si="22"/>
        <v>23</v>
      </c>
      <c r="G1464" s="103" t="s">
        <v>1217</v>
      </c>
      <c r="H1464" s="103">
        <v>1</v>
      </c>
    </row>
    <row r="1465" spans="1:8">
      <c r="A1465" s="17">
        <v>1464</v>
      </c>
      <c r="B1465" s="18" t="s">
        <v>2791</v>
      </c>
      <c r="C1465" s="103" t="s">
        <v>5133</v>
      </c>
      <c r="D1465" s="160" t="s">
        <v>5231</v>
      </c>
      <c r="E1465" s="103" t="s">
        <v>402</v>
      </c>
      <c r="F1465" s="117">
        <f t="shared" si="22"/>
        <v>23</v>
      </c>
      <c r="G1465" s="103" t="s">
        <v>1217</v>
      </c>
      <c r="H1465" s="103">
        <v>1</v>
      </c>
    </row>
    <row r="1466" spans="1:8">
      <c r="A1466" s="17">
        <v>1465</v>
      </c>
      <c r="B1466" s="18" t="s">
        <v>2792</v>
      </c>
      <c r="C1466" s="103" t="s">
        <v>5134</v>
      </c>
      <c r="D1466" s="160" t="s">
        <v>5232</v>
      </c>
      <c r="E1466" s="103" t="s">
        <v>402</v>
      </c>
      <c r="F1466" s="117">
        <f t="shared" si="22"/>
        <v>23</v>
      </c>
      <c r="G1466" s="103" t="s">
        <v>1217</v>
      </c>
      <c r="H1466" s="103">
        <v>1</v>
      </c>
    </row>
    <row r="1467" spans="1:8">
      <c r="A1467" s="17">
        <v>1466</v>
      </c>
      <c r="B1467" s="18" t="s">
        <v>2793</v>
      </c>
      <c r="C1467" s="103" t="s">
        <v>5135</v>
      </c>
      <c r="D1467" s="160" t="s">
        <v>5233</v>
      </c>
      <c r="E1467" s="103" t="s">
        <v>402</v>
      </c>
      <c r="F1467" s="117">
        <f t="shared" si="22"/>
        <v>23</v>
      </c>
      <c r="G1467" s="103" t="s">
        <v>1217</v>
      </c>
      <c r="H1467" s="103">
        <v>1</v>
      </c>
    </row>
    <row r="1468" spans="1:8">
      <c r="A1468" s="17">
        <v>1467</v>
      </c>
      <c r="B1468" s="18" t="s">
        <v>2794</v>
      </c>
      <c r="C1468" s="103" t="s">
        <v>5136</v>
      </c>
      <c r="D1468" s="160" t="s">
        <v>5234</v>
      </c>
      <c r="E1468" s="103" t="s">
        <v>402</v>
      </c>
      <c r="F1468" s="117">
        <f t="shared" si="22"/>
        <v>23</v>
      </c>
      <c r="G1468" s="103" t="s">
        <v>1215</v>
      </c>
      <c r="H1468" s="103">
        <v>1</v>
      </c>
    </row>
    <row r="1469" spans="1:8">
      <c r="A1469" s="17">
        <v>1468</v>
      </c>
      <c r="B1469" s="18" t="s">
        <v>2795</v>
      </c>
      <c r="C1469" s="103" t="s">
        <v>5137</v>
      </c>
      <c r="D1469" s="160" t="s">
        <v>5235</v>
      </c>
      <c r="E1469" s="103" t="s">
        <v>402</v>
      </c>
      <c r="F1469" s="117">
        <f t="shared" si="22"/>
        <v>23</v>
      </c>
      <c r="G1469" s="103" t="s">
        <v>1205</v>
      </c>
      <c r="H1469" s="103">
        <v>1</v>
      </c>
    </row>
    <row r="1470" spans="1:8">
      <c r="A1470" s="17">
        <v>1469</v>
      </c>
      <c r="B1470" s="18" t="s">
        <v>2796</v>
      </c>
      <c r="C1470" s="103" t="s">
        <v>5138</v>
      </c>
      <c r="D1470" s="160" t="s">
        <v>5236</v>
      </c>
      <c r="E1470" s="103" t="s">
        <v>402</v>
      </c>
      <c r="F1470" s="117">
        <f t="shared" si="22"/>
        <v>23</v>
      </c>
      <c r="G1470" s="103" t="s">
        <v>1221</v>
      </c>
      <c r="H1470" s="103">
        <v>1</v>
      </c>
    </row>
    <row r="1471" spans="1:8">
      <c r="A1471" s="17">
        <v>1470</v>
      </c>
      <c r="B1471" s="18" t="s">
        <v>2797</v>
      </c>
      <c r="C1471" s="103" t="s">
        <v>5139</v>
      </c>
      <c r="D1471" s="160" t="s">
        <v>5237</v>
      </c>
      <c r="E1471" s="103" t="s">
        <v>402</v>
      </c>
      <c r="F1471" s="117">
        <f t="shared" si="22"/>
        <v>23</v>
      </c>
      <c r="G1471" s="103" t="s">
        <v>1221</v>
      </c>
      <c r="H1471" s="103">
        <v>3</v>
      </c>
    </row>
    <row r="1472" spans="1:8">
      <c r="A1472" s="17">
        <v>1471</v>
      </c>
      <c r="B1472" s="18" t="s">
        <v>2798</v>
      </c>
      <c r="C1472" s="103" t="s">
        <v>5140</v>
      </c>
      <c r="D1472" s="160" t="s">
        <v>5238</v>
      </c>
      <c r="E1472" s="103" t="s">
        <v>402</v>
      </c>
      <c r="F1472" s="117">
        <f t="shared" si="22"/>
        <v>23</v>
      </c>
      <c r="G1472" s="103" t="s">
        <v>1221</v>
      </c>
      <c r="H1472" s="103">
        <v>1</v>
      </c>
    </row>
    <row r="1473" spans="1:8">
      <c r="A1473" s="17">
        <v>1472</v>
      </c>
      <c r="B1473" s="18" t="s">
        <v>2799</v>
      </c>
      <c r="C1473" s="103" t="s">
        <v>5141</v>
      </c>
      <c r="D1473" s="160" t="s">
        <v>5239</v>
      </c>
      <c r="E1473" s="103" t="s">
        <v>402</v>
      </c>
      <c r="F1473" s="117">
        <f t="shared" si="22"/>
        <v>23</v>
      </c>
      <c r="G1473" s="103" t="s">
        <v>1221</v>
      </c>
      <c r="H1473" s="103" t="s">
        <v>273</v>
      </c>
    </row>
    <row r="1474" spans="1:8">
      <c r="A1474" s="17">
        <v>1473</v>
      </c>
      <c r="B1474" s="18" t="s">
        <v>2800</v>
      </c>
      <c r="C1474" s="103" t="s">
        <v>5142</v>
      </c>
      <c r="D1474" s="160" t="s">
        <v>5240</v>
      </c>
      <c r="E1474" s="103" t="s">
        <v>402</v>
      </c>
      <c r="F1474" s="117">
        <f t="shared" si="22"/>
        <v>23</v>
      </c>
      <c r="G1474" s="103" t="s">
        <v>1212</v>
      </c>
      <c r="H1474" s="103">
        <v>1</v>
      </c>
    </row>
    <row r="1475" spans="1:8">
      <c r="A1475" s="17">
        <v>1474</v>
      </c>
      <c r="B1475" s="18" t="s">
        <v>2801</v>
      </c>
      <c r="C1475" s="103" t="s">
        <v>5143</v>
      </c>
      <c r="D1475" s="160" t="s">
        <v>5241</v>
      </c>
      <c r="E1475" s="103" t="s">
        <v>1356</v>
      </c>
      <c r="F1475" s="117">
        <f t="shared" ref="F1475:F1505" si="23">VLOOKUP(E1475,$N$1:$O$48,2,FALSE)</f>
        <v>21</v>
      </c>
      <c r="G1475" s="103" t="s">
        <v>1212</v>
      </c>
      <c r="H1475" s="103">
        <v>1</v>
      </c>
    </row>
    <row r="1476" spans="1:8">
      <c r="A1476" s="17">
        <v>1475</v>
      </c>
      <c r="B1476" s="18" t="s">
        <v>2802</v>
      </c>
      <c r="C1476" s="103" t="s">
        <v>5144</v>
      </c>
      <c r="D1476" s="160" t="s">
        <v>5242</v>
      </c>
      <c r="E1476" s="103" t="s">
        <v>402</v>
      </c>
      <c r="F1476" s="117">
        <f t="shared" si="23"/>
        <v>23</v>
      </c>
      <c r="G1476" s="103" t="s">
        <v>1212</v>
      </c>
      <c r="H1476" s="103">
        <v>1</v>
      </c>
    </row>
    <row r="1477" spans="1:8">
      <c r="A1477" s="103">
        <v>1476</v>
      </c>
      <c r="B1477" s="18" t="s">
        <v>6185</v>
      </c>
      <c r="C1477" s="17" t="s">
        <v>6207</v>
      </c>
      <c r="D1477" s="103" t="s">
        <v>6229</v>
      </c>
      <c r="E1477" s="103" t="s">
        <v>402</v>
      </c>
      <c r="F1477" s="117">
        <f t="shared" si="23"/>
        <v>23</v>
      </c>
      <c r="G1477" s="17" t="s">
        <v>1186</v>
      </c>
      <c r="H1477" s="17" t="s">
        <v>66</v>
      </c>
    </row>
    <row r="1478" spans="1:8">
      <c r="A1478" s="103">
        <v>1477</v>
      </c>
      <c r="B1478" s="18" t="s">
        <v>6186</v>
      </c>
      <c r="C1478" s="17" t="s">
        <v>6208</v>
      </c>
      <c r="D1478" s="103" t="s">
        <v>6230</v>
      </c>
      <c r="E1478" s="103" t="s">
        <v>402</v>
      </c>
      <c r="F1478" s="117">
        <f t="shared" si="23"/>
        <v>23</v>
      </c>
      <c r="G1478" s="17" t="s">
        <v>1190</v>
      </c>
      <c r="H1478" s="17" t="s">
        <v>66</v>
      </c>
    </row>
    <row r="1479" spans="1:8">
      <c r="A1479" s="103">
        <v>1478</v>
      </c>
      <c r="B1479" s="18" t="s">
        <v>6187</v>
      </c>
      <c r="C1479" s="17" t="s">
        <v>6209</v>
      </c>
      <c r="D1479" s="103" t="s">
        <v>6231</v>
      </c>
      <c r="E1479" s="103" t="s">
        <v>402</v>
      </c>
      <c r="F1479" s="117">
        <f t="shared" si="23"/>
        <v>23</v>
      </c>
      <c r="G1479" s="17" t="s">
        <v>1190</v>
      </c>
      <c r="H1479" s="17" t="s">
        <v>53</v>
      </c>
    </row>
    <row r="1480" spans="1:8">
      <c r="A1480" s="103">
        <v>1479</v>
      </c>
      <c r="B1480" s="18" t="s">
        <v>6188</v>
      </c>
      <c r="C1480" s="17" t="s">
        <v>6210</v>
      </c>
      <c r="D1480" s="103" t="s">
        <v>6232</v>
      </c>
      <c r="E1480" s="103" t="s">
        <v>402</v>
      </c>
      <c r="F1480" s="117">
        <f t="shared" si="23"/>
        <v>23</v>
      </c>
      <c r="G1480" s="17" t="s">
        <v>1190</v>
      </c>
      <c r="H1480" s="17" t="s">
        <v>83</v>
      </c>
    </row>
    <row r="1481" spans="1:8">
      <c r="A1481" s="103">
        <v>1480</v>
      </c>
      <c r="B1481" s="18" t="s">
        <v>6189</v>
      </c>
      <c r="C1481" s="17" t="s">
        <v>6211</v>
      </c>
      <c r="D1481" s="103" t="s">
        <v>6233</v>
      </c>
      <c r="E1481" s="103" t="s">
        <v>402</v>
      </c>
      <c r="F1481" s="117">
        <f t="shared" si="23"/>
        <v>23</v>
      </c>
      <c r="G1481" s="17" t="s">
        <v>1222</v>
      </c>
      <c r="H1481" s="17" t="s">
        <v>66</v>
      </c>
    </row>
    <row r="1482" spans="1:8">
      <c r="A1482" s="103">
        <v>1481</v>
      </c>
      <c r="B1482" s="18" t="s">
        <v>6190</v>
      </c>
      <c r="C1482" s="17" t="s">
        <v>6212</v>
      </c>
      <c r="D1482" s="103" t="s">
        <v>6234</v>
      </c>
      <c r="E1482" s="103" t="s">
        <v>402</v>
      </c>
      <c r="F1482" s="117">
        <f t="shared" si="23"/>
        <v>23</v>
      </c>
      <c r="G1482" s="17" t="s">
        <v>1222</v>
      </c>
      <c r="H1482" s="17" t="s">
        <v>66</v>
      </c>
    </row>
    <row r="1483" spans="1:8">
      <c r="A1483" s="103">
        <v>1482</v>
      </c>
      <c r="B1483" s="18" t="s">
        <v>6191</v>
      </c>
      <c r="C1483" s="17" t="s">
        <v>6213</v>
      </c>
      <c r="D1483" s="103" t="s">
        <v>6235</v>
      </c>
      <c r="E1483" s="103" t="s">
        <v>1356</v>
      </c>
      <c r="F1483" s="117">
        <f t="shared" si="23"/>
        <v>21</v>
      </c>
      <c r="G1483" s="17" t="s">
        <v>1196</v>
      </c>
      <c r="H1483" s="17" t="s">
        <v>83</v>
      </c>
    </row>
    <row r="1484" spans="1:8">
      <c r="A1484" s="103">
        <v>1483</v>
      </c>
      <c r="B1484" s="18" t="s">
        <v>6192</v>
      </c>
      <c r="C1484" s="17" t="s">
        <v>6214</v>
      </c>
      <c r="D1484" s="103" t="s">
        <v>6236</v>
      </c>
      <c r="E1484" s="103" t="s">
        <v>1356</v>
      </c>
      <c r="F1484" s="117">
        <f t="shared" si="23"/>
        <v>21</v>
      </c>
      <c r="G1484" s="17" t="s">
        <v>1196</v>
      </c>
      <c r="H1484" s="17" t="s">
        <v>83</v>
      </c>
    </row>
    <row r="1485" spans="1:8">
      <c r="A1485" s="103">
        <v>1484</v>
      </c>
      <c r="B1485" s="18" t="s">
        <v>6193</v>
      </c>
      <c r="C1485" s="17" t="s">
        <v>6215</v>
      </c>
      <c r="D1485" s="103" t="s">
        <v>6237</v>
      </c>
      <c r="E1485" s="103" t="s">
        <v>1356</v>
      </c>
      <c r="F1485" s="117">
        <f t="shared" si="23"/>
        <v>21</v>
      </c>
      <c r="G1485" s="17" t="s">
        <v>1196</v>
      </c>
      <c r="H1485" s="17" t="s">
        <v>83</v>
      </c>
    </row>
    <row r="1486" spans="1:8">
      <c r="A1486" s="103">
        <v>1485</v>
      </c>
      <c r="B1486" s="18" t="s">
        <v>6194</v>
      </c>
      <c r="C1486" s="17" t="s">
        <v>6216</v>
      </c>
      <c r="D1486" s="103" t="s">
        <v>6238</v>
      </c>
      <c r="E1486" s="103" t="s">
        <v>1356</v>
      </c>
      <c r="F1486" s="117">
        <f t="shared" si="23"/>
        <v>21</v>
      </c>
      <c r="G1486" s="17" t="s">
        <v>1196</v>
      </c>
      <c r="H1486" s="17" t="s">
        <v>83</v>
      </c>
    </row>
    <row r="1487" spans="1:8">
      <c r="A1487" s="103">
        <v>1486</v>
      </c>
      <c r="B1487" s="18" t="s">
        <v>6195</v>
      </c>
      <c r="C1487" s="17" t="s">
        <v>6217</v>
      </c>
      <c r="D1487" s="103" t="s">
        <v>6239</v>
      </c>
      <c r="E1487" s="103" t="s">
        <v>1172</v>
      </c>
      <c r="F1487" s="117">
        <f t="shared" si="23"/>
        <v>24</v>
      </c>
      <c r="G1487" s="17" t="s">
        <v>1220</v>
      </c>
      <c r="H1487" s="17" t="s">
        <v>267</v>
      </c>
    </row>
    <row r="1488" spans="1:8">
      <c r="A1488" s="103">
        <v>1487</v>
      </c>
      <c r="B1488" s="18" t="s">
        <v>6196</v>
      </c>
      <c r="C1488" s="17" t="s">
        <v>6218</v>
      </c>
      <c r="D1488" s="103" t="s">
        <v>6240</v>
      </c>
      <c r="E1488" s="103" t="s">
        <v>402</v>
      </c>
      <c r="F1488" s="117">
        <f t="shared" si="23"/>
        <v>23</v>
      </c>
      <c r="G1488" s="17" t="s">
        <v>1199</v>
      </c>
      <c r="H1488" s="17" t="s">
        <v>53</v>
      </c>
    </row>
    <row r="1489" spans="1:8">
      <c r="A1489" s="103">
        <v>1488</v>
      </c>
      <c r="B1489" s="18" t="s">
        <v>6197</v>
      </c>
      <c r="C1489" s="17" t="s">
        <v>6219</v>
      </c>
      <c r="D1489" s="103" t="s">
        <v>6241</v>
      </c>
      <c r="E1489" s="103" t="s">
        <v>402</v>
      </c>
      <c r="F1489" s="117">
        <f t="shared" si="23"/>
        <v>23</v>
      </c>
      <c r="G1489" s="17" t="s">
        <v>1199</v>
      </c>
      <c r="H1489" s="17" t="s">
        <v>83</v>
      </c>
    </row>
    <row r="1490" spans="1:8">
      <c r="A1490" s="103">
        <v>1489</v>
      </c>
      <c r="B1490" s="18" t="s">
        <v>6198</v>
      </c>
      <c r="C1490" s="17" t="s">
        <v>6220</v>
      </c>
      <c r="D1490" s="103" t="s">
        <v>6242</v>
      </c>
      <c r="E1490" s="103" t="s">
        <v>402</v>
      </c>
      <c r="F1490" s="117">
        <f t="shared" si="23"/>
        <v>23</v>
      </c>
      <c r="G1490" s="17" t="s">
        <v>1204</v>
      </c>
      <c r="H1490" s="17" t="s">
        <v>83</v>
      </c>
    </row>
    <row r="1491" spans="1:8">
      <c r="A1491" s="103">
        <v>1490</v>
      </c>
      <c r="B1491" s="18" t="s">
        <v>6199</v>
      </c>
      <c r="C1491" s="17" t="s">
        <v>6221</v>
      </c>
      <c r="D1491" s="103" t="s">
        <v>6243</v>
      </c>
      <c r="E1491" s="103" t="s">
        <v>402</v>
      </c>
      <c r="F1491" s="117">
        <f t="shared" si="23"/>
        <v>23</v>
      </c>
      <c r="G1491" s="17" t="s">
        <v>1204</v>
      </c>
      <c r="H1491" s="17" t="s">
        <v>83</v>
      </c>
    </row>
    <row r="1492" spans="1:8">
      <c r="A1492" s="103">
        <v>1491</v>
      </c>
      <c r="B1492" s="18" t="s">
        <v>6200</v>
      </c>
      <c r="C1492" s="17" t="s">
        <v>6222</v>
      </c>
      <c r="D1492" s="103" t="s">
        <v>6244</v>
      </c>
      <c r="E1492" s="103" t="s">
        <v>402</v>
      </c>
      <c r="F1492" s="117">
        <f t="shared" si="23"/>
        <v>23</v>
      </c>
      <c r="G1492" s="17" t="s">
        <v>1219</v>
      </c>
      <c r="H1492" s="17" t="s">
        <v>53</v>
      </c>
    </row>
    <row r="1493" spans="1:8">
      <c r="A1493" s="103">
        <v>1492</v>
      </c>
      <c r="B1493" s="18" t="s">
        <v>6201</v>
      </c>
      <c r="C1493" s="17" t="s">
        <v>6223</v>
      </c>
      <c r="D1493" s="103" t="s">
        <v>6245</v>
      </c>
      <c r="E1493" s="103" t="s">
        <v>1356</v>
      </c>
      <c r="F1493" s="117">
        <f t="shared" si="23"/>
        <v>21</v>
      </c>
      <c r="G1493" s="17" t="s">
        <v>1213</v>
      </c>
      <c r="H1493" s="17" t="s">
        <v>83</v>
      </c>
    </row>
    <row r="1494" spans="1:8">
      <c r="A1494" s="103">
        <v>1493</v>
      </c>
      <c r="B1494" s="18" t="s">
        <v>6202</v>
      </c>
      <c r="C1494" s="17" t="s">
        <v>6224</v>
      </c>
      <c r="D1494" s="103" t="s">
        <v>6246</v>
      </c>
      <c r="E1494" s="103" t="s">
        <v>402</v>
      </c>
      <c r="F1494" s="117">
        <f t="shared" si="23"/>
        <v>23</v>
      </c>
      <c r="G1494" s="17" t="s">
        <v>1213</v>
      </c>
      <c r="H1494" s="17" t="s">
        <v>83</v>
      </c>
    </row>
    <row r="1495" spans="1:8">
      <c r="A1495" s="103">
        <v>1494</v>
      </c>
      <c r="B1495" s="18" t="s">
        <v>6203</v>
      </c>
      <c r="C1495" s="17" t="s">
        <v>6225</v>
      </c>
      <c r="D1495" s="103" t="s">
        <v>6247</v>
      </c>
      <c r="E1495" s="103" t="s">
        <v>402</v>
      </c>
      <c r="F1495" s="117">
        <f t="shared" si="23"/>
        <v>23</v>
      </c>
      <c r="G1495" s="17" t="s">
        <v>1213</v>
      </c>
      <c r="H1495" s="17" t="s">
        <v>83</v>
      </c>
    </row>
    <row r="1496" spans="1:8">
      <c r="A1496" s="103">
        <v>1495</v>
      </c>
      <c r="B1496" s="18" t="s">
        <v>6204</v>
      </c>
      <c r="C1496" s="17" t="s">
        <v>6226</v>
      </c>
      <c r="D1496" s="103" t="s">
        <v>6248</v>
      </c>
      <c r="E1496" s="103" t="s">
        <v>402</v>
      </c>
      <c r="F1496" s="117">
        <f t="shared" si="23"/>
        <v>23</v>
      </c>
      <c r="G1496" s="17" t="s">
        <v>1213</v>
      </c>
      <c r="H1496" s="17" t="s">
        <v>83</v>
      </c>
    </row>
    <row r="1497" spans="1:8">
      <c r="A1497" s="103">
        <v>1496</v>
      </c>
      <c r="B1497" s="18" t="s">
        <v>6205</v>
      </c>
      <c r="C1497" s="17" t="s">
        <v>6227</v>
      </c>
      <c r="D1497" s="103" t="s">
        <v>6249</v>
      </c>
      <c r="E1497" s="103" t="s">
        <v>1356</v>
      </c>
      <c r="F1497" s="117">
        <f t="shared" si="23"/>
        <v>21</v>
      </c>
      <c r="G1497" s="17" t="s">
        <v>1221</v>
      </c>
      <c r="H1497" s="17" t="s">
        <v>83</v>
      </c>
    </row>
    <row r="1498" spans="1:8">
      <c r="A1498" s="103">
        <v>1497</v>
      </c>
      <c r="B1498" s="18" t="s">
        <v>6206</v>
      </c>
      <c r="C1498" s="17" t="s">
        <v>6228</v>
      </c>
      <c r="D1498" s="103" t="s">
        <v>6250</v>
      </c>
      <c r="E1498" s="103" t="s">
        <v>402</v>
      </c>
      <c r="F1498" s="117">
        <f t="shared" si="23"/>
        <v>23</v>
      </c>
      <c r="G1498" s="17" t="s">
        <v>1212</v>
      </c>
      <c r="H1498" s="17" t="s">
        <v>83</v>
      </c>
    </row>
    <row r="1499" spans="1:8">
      <c r="A1499" s="103">
        <v>1498</v>
      </c>
      <c r="B1499" s="18" t="s">
        <v>6273</v>
      </c>
      <c r="C1499" s="17" t="s">
        <v>6271</v>
      </c>
      <c r="D1499" s="17" t="s">
        <v>6272</v>
      </c>
      <c r="E1499" s="103" t="s">
        <v>402</v>
      </c>
      <c r="F1499" s="117">
        <f t="shared" si="23"/>
        <v>23</v>
      </c>
      <c r="G1499" s="103" t="s">
        <v>1215</v>
      </c>
    </row>
    <row r="1500" spans="1:8">
      <c r="A1500" s="103">
        <v>1499</v>
      </c>
      <c r="B1500" s="18" t="s">
        <v>6274</v>
      </c>
      <c r="C1500" s="17" t="s">
        <v>6280</v>
      </c>
      <c r="D1500" s="17" t="s">
        <v>6281</v>
      </c>
      <c r="E1500" s="103" t="s">
        <v>402</v>
      </c>
      <c r="F1500" s="117">
        <f t="shared" si="23"/>
        <v>23</v>
      </c>
      <c r="G1500" s="103" t="s">
        <v>1219</v>
      </c>
    </row>
    <row r="1501" spans="1:8">
      <c r="A1501" s="103">
        <v>1500</v>
      </c>
      <c r="B1501" s="18" t="s">
        <v>6275</v>
      </c>
      <c r="C1501" s="17" t="s">
        <v>6282</v>
      </c>
      <c r="D1501" s="17" t="s">
        <v>6283</v>
      </c>
      <c r="E1501" s="103" t="s">
        <v>402</v>
      </c>
      <c r="F1501" s="117">
        <f t="shared" si="23"/>
        <v>23</v>
      </c>
      <c r="G1501" s="103" t="s">
        <v>1222</v>
      </c>
    </row>
    <row r="1502" spans="1:8">
      <c r="A1502" s="103">
        <v>1501</v>
      </c>
      <c r="B1502" s="18" t="s">
        <v>6276</v>
      </c>
      <c r="C1502" s="17" t="s">
        <v>6284</v>
      </c>
      <c r="D1502" s="17" t="s">
        <v>6285</v>
      </c>
      <c r="E1502" s="103" t="s">
        <v>402</v>
      </c>
      <c r="F1502" s="117">
        <f t="shared" si="23"/>
        <v>23</v>
      </c>
      <c r="G1502" s="103" t="s">
        <v>1222</v>
      </c>
    </row>
    <row r="1503" spans="1:8">
      <c r="A1503" s="103">
        <v>1502</v>
      </c>
      <c r="B1503" s="18" t="s">
        <v>6277</v>
      </c>
      <c r="C1503" s="17" t="s">
        <v>6286</v>
      </c>
      <c r="D1503" s="17" t="s">
        <v>6287</v>
      </c>
      <c r="E1503" s="103" t="s">
        <v>402</v>
      </c>
      <c r="F1503" s="117">
        <f t="shared" si="23"/>
        <v>23</v>
      </c>
      <c r="G1503" s="103" t="s">
        <v>1222</v>
      </c>
    </row>
    <row r="1504" spans="1:8">
      <c r="A1504" s="103">
        <v>1503</v>
      </c>
      <c r="B1504" s="18" t="s">
        <v>6278</v>
      </c>
      <c r="C1504" s="17" t="s">
        <v>6288</v>
      </c>
      <c r="D1504" s="17" t="s">
        <v>6289</v>
      </c>
      <c r="E1504" s="103" t="s">
        <v>799</v>
      </c>
      <c r="F1504" s="117">
        <f t="shared" si="23"/>
        <v>22</v>
      </c>
      <c r="G1504" s="103" t="s">
        <v>1225</v>
      </c>
    </row>
    <row r="1505" spans="1:7">
      <c r="A1505" s="103">
        <v>1504</v>
      </c>
      <c r="B1505" s="18" t="s">
        <v>6279</v>
      </c>
      <c r="C1505" s="17" t="s">
        <v>6290</v>
      </c>
      <c r="D1505" s="17" t="s">
        <v>6291</v>
      </c>
      <c r="E1505" s="103" t="s">
        <v>799</v>
      </c>
      <c r="F1505" s="117">
        <f t="shared" si="23"/>
        <v>22</v>
      </c>
      <c r="G1505" s="103" t="s">
        <v>1225</v>
      </c>
    </row>
  </sheetData>
  <phoneticPr fontId="1"/>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4668"/>
  <sheetViews>
    <sheetView zoomScale="115" zoomScaleNormal="115" workbookViewId="0"/>
  </sheetViews>
  <sheetFormatPr defaultRowHeight="13.5"/>
  <cols>
    <col min="1" max="1" width="9.375" style="176" customWidth="1"/>
    <col min="2" max="2" width="10.5" style="34" customWidth="1"/>
    <col min="3" max="3" width="16.125" style="34" customWidth="1"/>
    <col min="4" max="4" width="15" style="34" customWidth="1"/>
    <col min="5" max="5" width="9.5" style="34" customWidth="1"/>
    <col min="6" max="6" width="9.75" style="34" customWidth="1"/>
    <col min="7" max="7" width="22.75" style="34" bestFit="1" customWidth="1"/>
    <col min="8" max="8" width="9" style="174" customWidth="1"/>
    <col min="9" max="10" width="9" style="34" customWidth="1"/>
    <col min="11" max="11" width="9.125" style="34" customWidth="1"/>
    <col min="12" max="12" width="11.625" style="34" customWidth="1"/>
    <col min="13" max="14" width="9" style="34" customWidth="1"/>
    <col min="15" max="15" width="9" style="25" customWidth="1"/>
    <col min="16" max="16384" width="9" style="25"/>
  </cols>
  <sheetData>
    <row r="1" spans="1:15">
      <c r="A1" s="36" t="s">
        <v>41</v>
      </c>
      <c r="B1" s="36" t="s">
        <v>1167</v>
      </c>
      <c r="C1" s="36" t="s">
        <v>43</v>
      </c>
      <c r="D1" s="36" t="s">
        <v>44</v>
      </c>
      <c r="E1" s="36" t="s">
        <v>45</v>
      </c>
      <c r="F1" s="36" t="s">
        <v>46</v>
      </c>
      <c r="G1" s="36" t="s">
        <v>47</v>
      </c>
      <c r="H1" s="171" t="s">
        <v>48</v>
      </c>
      <c r="J1" s="34" t="s">
        <v>2850</v>
      </c>
      <c r="N1" s="34" t="s">
        <v>2837</v>
      </c>
      <c r="O1" s="25" t="s">
        <v>2838</v>
      </c>
    </row>
    <row r="2" spans="1:15">
      <c r="A2" s="103">
        <v>2001</v>
      </c>
      <c r="B2" s="18" t="s">
        <v>49</v>
      </c>
      <c r="C2" s="37" t="s">
        <v>1364</v>
      </c>
      <c r="D2" s="37" t="s">
        <v>1365</v>
      </c>
      <c r="E2" s="162" t="s">
        <v>402</v>
      </c>
      <c r="F2" s="117">
        <f>VLOOKUP(E2,$N$1:$O$48,2,FALSE)</f>
        <v>23</v>
      </c>
      <c r="G2" s="37" t="s">
        <v>1187</v>
      </c>
      <c r="H2" s="172" t="s">
        <v>267</v>
      </c>
      <c r="J2" s="34" t="s">
        <v>917</v>
      </c>
      <c r="K2" s="35" t="s">
        <v>918</v>
      </c>
      <c r="L2" s="34" t="s">
        <v>5243</v>
      </c>
      <c r="M2" s="35" t="s">
        <v>5244</v>
      </c>
      <c r="N2" s="34" t="s">
        <v>952</v>
      </c>
      <c r="O2" s="25">
        <v>47</v>
      </c>
    </row>
    <row r="3" spans="1:15">
      <c r="A3" s="103">
        <v>2002</v>
      </c>
      <c r="B3" s="18" t="s">
        <v>51</v>
      </c>
      <c r="C3" s="37" t="s">
        <v>1366</v>
      </c>
      <c r="D3" s="37" t="s">
        <v>1367</v>
      </c>
      <c r="E3" s="162" t="s">
        <v>402</v>
      </c>
      <c r="F3" s="117">
        <f t="shared" ref="F3:F66" si="0">VLOOKUP(E3,$N$1:$O$48,2,FALSE)</f>
        <v>23</v>
      </c>
      <c r="G3" s="37" t="s">
        <v>1187</v>
      </c>
      <c r="H3" s="172" t="s">
        <v>273</v>
      </c>
      <c r="J3" s="34" t="s">
        <v>919</v>
      </c>
      <c r="K3" s="35" t="s">
        <v>920</v>
      </c>
      <c r="M3" s="35" t="s">
        <v>5245</v>
      </c>
      <c r="N3" s="34" t="s">
        <v>953</v>
      </c>
      <c r="O3" s="25">
        <v>46</v>
      </c>
    </row>
    <row r="4" spans="1:15">
      <c r="A4" s="103">
        <v>2003</v>
      </c>
      <c r="B4" s="18" t="s">
        <v>54</v>
      </c>
      <c r="C4" s="37" t="s">
        <v>1368</v>
      </c>
      <c r="D4" s="37" t="s">
        <v>1369</v>
      </c>
      <c r="E4" s="162" t="s">
        <v>128</v>
      </c>
      <c r="F4" s="117">
        <f t="shared" si="0"/>
        <v>34</v>
      </c>
      <c r="G4" s="37" t="s">
        <v>1187</v>
      </c>
      <c r="H4" s="172">
        <v>4</v>
      </c>
      <c r="J4" s="34" t="s">
        <v>31</v>
      </c>
      <c r="K4" s="35" t="s">
        <v>32</v>
      </c>
      <c r="M4" s="35" t="s">
        <v>5246</v>
      </c>
      <c r="N4" s="34" t="s">
        <v>954</v>
      </c>
      <c r="O4" s="25">
        <v>45</v>
      </c>
    </row>
    <row r="5" spans="1:15">
      <c r="A5" s="103">
        <v>2004</v>
      </c>
      <c r="B5" s="18" t="s">
        <v>55</v>
      </c>
      <c r="C5" s="37" t="s">
        <v>1370</v>
      </c>
      <c r="D5" s="37" t="s">
        <v>1371</v>
      </c>
      <c r="E5" s="162" t="s">
        <v>402</v>
      </c>
      <c r="F5" s="117">
        <f t="shared" si="0"/>
        <v>23</v>
      </c>
      <c r="G5" s="37" t="s">
        <v>1187</v>
      </c>
      <c r="H5" s="172">
        <v>4</v>
      </c>
      <c r="J5" s="34" t="s">
        <v>921</v>
      </c>
      <c r="K5" s="35" t="s">
        <v>922</v>
      </c>
      <c r="M5" s="35" t="s">
        <v>5247</v>
      </c>
      <c r="N5" s="34" t="s">
        <v>955</v>
      </c>
      <c r="O5" s="25">
        <v>44</v>
      </c>
    </row>
    <row r="6" spans="1:15">
      <c r="A6" s="103">
        <v>2005</v>
      </c>
      <c r="B6" s="18" t="s">
        <v>56</v>
      </c>
      <c r="C6" s="37" t="s">
        <v>1372</v>
      </c>
      <c r="D6" s="37" t="s">
        <v>1373</v>
      </c>
      <c r="E6" s="162" t="s">
        <v>402</v>
      </c>
      <c r="F6" s="117">
        <f t="shared" si="0"/>
        <v>23</v>
      </c>
      <c r="G6" s="37" t="s">
        <v>1187</v>
      </c>
      <c r="H6" s="172">
        <v>4</v>
      </c>
      <c r="J6" s="34" t="s">
        <v>39</v>
      </c>
      <c r="K6" s="35" t="s">
        <v>40</v>
      </c>
      <c r="M6" s="35" t="s">
        <v>5248</v>
      </c>
      <c r="N6" s="34" t="s">
        <v>956</v>
      </c>
      <c r="O6" s="25">
        <v>43</v>
      </c>
    </row>
    <row r="7" spans="1:15">
      <c r="A7" s="103">
        <v>2006</v>
      </c>
      <c r="B7" s="18" t="s">
        <v>57</v>
      </c>
      <c r="C7" s="37" t="s">
        <v>1465</v>
      </c>
      <c r="D7" s="37" t="s">
        <v>1362</v>
      </c>
      <c r="E7" s="162" t="s">
        <v>402</v>
      </c>
      <c r="F7" s="117">
        <f t="shared" si="0"/>
        <v>23</v>
      </c>
      <c r="G7" s="37" t="s">
        <v>1187</v>
      </c>
      <c r="H7" s="172">
        <v>4</v>
      </c>
      <c r="J7" s="34" t="s">
        <v>923</v>
      </c>
      <c r="K7" s="35" t="s">
        <v>924</v>
      </c>
      <c r="M7" s="35" t="s">
        <v>5249</v>
      </c>
      <c r="N7" s="34" t="s">
        <v>957</v>
      </c>
      <c r="O7" s="25">
        <v>42</v>
      </c>
    </row>
    <row r="8" spans="1:15">
      <c r="A8" s="103">
        <v>2007</v>
      </c>
      <c r="B8" s="18" t="s">
        <v>58</v>
      </c>
      <c r="C8" s="37" t="s">
        <v>1466</v>
      </c>
      <c r="D8" s="37" t="s">
        <v>1467</v>
      </c>
      <c r="E8" s="162" t="s">
        <v>1356</v>
      </c>
      <c r="F8" s="117">
        <f t="shared" si="0"/>
        <v>21</v>
      </c>
      <c r="G8" s="37" t="s">
        <v>1187</v>
      </c>
      <c r="H8" s="172">
        <v>4</v>
      </c>
      <c r="J8" s="34" t="s">
        <v>925</v>
      </c>
      <c r="K8" s="35" t="s">
        <v>926</v>
      </c>
      <c r="M8" s="35" t="s">
        <v>5250</v>
      </c>
      <c r="N8" s="34" t="s">
        <v>958</v>
      </c>
      <c r="O8" s="25">
        <v>41</v>
      </c>
    </row>
    <row r="9" spans="1:15">
      <c r="A9" s="103">
        <v>2008</v>
      </c>
      <c r="B9" s="18" t="s">
        <v>59</v>
      </c>
      <c r="C9" s="37" t="s">
        <v>1499</v>
      </c>
      <c r="D9" s="37" t="s">
        <v>1500</v>
      </c>
      <c r="E9" s="162" t="s">
        <v>402</v>
      </c>
      <c r="F9" s="117">
        <f t="shared" si="0"/>
        <v>23</v>
      </c>
      <c r="G9" s="37" t="s">
        <v>1187</v>
      </c>
      <c r="H9" s="172">
        <v>4</v>
      </c>
      <c r="J9" s="34" t="s">
        <v>927</v>
      </c>
      <c r="K9" s="35" t="s">
        <v>928</v>
      </c>
      <c r="M9" s="35" t="s">
        <v>5251</v>
      </c>
      <c r="N9" s="34" t="s">
        <v>959</v>
      </c>
      <c r="O9" s="25">
        <v>40</v>
      </c>
    </row>
    <row r="10" spans="1:15">
      <c r="A10" s="103">
        <v>2009</v>
      </c>
      <c r="B10" s="18" t="s">
        <v>60</v>
      </c>
      <c r="C10" s="37" t="s">
        <v>5275</v>
      </c>
      <c r="D10" s="37" t="s">
        <v>5276</v>
      </c>
      <c r="E10" s="162" t="s">
        <v>402</v>
      </c>
      <c r="F10" s="117">
        <f t="shared" si="0"/>
        <v>23</v>
      </c>
      <c r="G10" s="37" t="s">
        <v>1187</v>
      </c>
      <c r="H10" s="172">
        <v>3</v>
      </c>
      <c r="J10" s="34" t="s">
        <v>929</v>
      </c>
      <c r="K10" s="35" t="s">
        <v>930</v>
      </c>
      <c r="M10" s="35" t="s">
        <v>5252</v>
      </c>
      <c r="N10" s="34" t="s">
        <v>960</v>
      </c>
      <c r="O10" s="25">
        <v>39</v>
      </c>
    </row>
    <row r="11" spans="1:15">
      <c r="A11" s="103">
        <v>2010</v>
      </c>
      <c r="B11" s="18" t="s">
        <v>61</v>
      </c>
      <c r="C11" s="37" t="s">
        <v>5277</v>
      </c>
      <c r="D11" s="37" t="s">
        <v>5278</v>
      </c>
      <c r="E11" s="162" t="s">
        <v>402</v>
      </c>
      <c r="F11" s="117">
        <f t="shared" si="0"/>
        <v>23</v>
      </c>
      <c r="G11" s="37" t="s">
        <v>1187</v>
      </c>
      <c r="H11" s="172">
        <v>3</v>
      </c>
      <c r="J11" s="34" t="s">
        <v>931</v>
      </c>
      <c r="K11" s="35" t="s">
        <v>932</v>
      </c>
      <c r="M11" s="35" t="s">
        <v>5253</v>
      </c>
      <c r="N11" s="34" t="s">
        <v>961</v>
      </c>
      <c r="O11" s="25">
        <v>38</v>
      </c>
    </row>
    <row r="12" spans="1:15">
      <c r="A12" s="103">
        <v>2011</v>
      </c>
      <c r="B12" s="18" t="s">
        <v>62</v>
      </c>
      <c r="C12" s="37" t="s">
        <v>5279</v>
      </c>
      <c r="D12" s="37" t="s">
        <v>5280</v>
      </c>
      <c r="E12" s="162" t="s">
        <v>402</v>
      </c>
      <c r="F12" s="117">
        <f t="shared" si="0"/>
        <v>23</v>
      </c>
      <c r="G12" s="37" t="s">
        <v>1187</v>
      </c>
      <c r="H12" s="172">
        <v>3</v>
      </c>
      <c r="J12" s="34" t="s">
        <v>933</v>
      </c>
      <c r="K12" s="35" t="s">
        <v>934</v>
      </c>
      <c r="M12" s="35" t="s">
        <v>5254</v>
      </c>
      <c r="N12" s="34" t="s">
        <v>962</v>
      </c>
      <c r="O12" s="25">
        <v>37</v>
      </c>
    </row>
    <row r="13" spans="1:15">
      <c r="A13" s="103">
        <v>2012</v>
      </c>
      <c r="B13" s="18" t="s">
        <v>63</v>
      </c>
      <c r="C13" s="37" t="s">
        <v>5281</v>
      </c>
      <c r="D13" s="37" t="s">
        <v>5282</v>
      </c>
      <c r="E13" s="162" t="s">
        <v>402</v>
      </c>
      <c r="F13" s="117">
        <f t="shared" si="0"/>
        <v>23</v>
      </c>
      <c r="G13" s="37" t="s">
        <v>1187</v>
      </c>
      <c r="H13" s="172">
        <v>3</v>
      </c>
      <c r="J13" s="34" t="s">
        <v>935</v>
      </c>
      <c r="K13" s="35" t="s">
        <v>936</v>
      </c>
      <c r="M13" s="35" t="s">
        <v>5255</v>
      </c>
      <c r="N13" s="34" t="s">
        <v>963</v>
      </c>
      <c r="O13" s="25">
        <v>36</v>
      </c>
    </row>
    <row r="14" spans="1:15">
      <c r="A14" s="103">
        <v>2013</v>
      </c>
      <c r="B14" s="18" t="s">
        <v>64</v>
      </c>
      <c r="C14" s="37" t="s">
        <v>5283</v>
      </c>
      <c r="D14" s="37" t="s">
        <v>5284</v>
      </c>
      <c r="E14" s="162" t="s">
        <v>1356</v>
      </c>
      <c r="F14" s="117">
        <f t="shared" si="0"/>
        <v>21</v>
      </c>
      <c r="G14" s="37" t="s">
        <v>1187</v>
      </c>
      <c r="H14" s="172">
        <v>3</v>
      </c>
      <c r="J14" s="34" t="s">
        <v>937</v>
      </c>
      <c r="K14" s="35" t="s">
        <v>938</v>
      </c>
      <c r="M14" s="35" t="s">
        <v>5256</v>
      </c>
      <c r="N14" s="34" t="s">
        <v>964</v>
      </c>
      <c r="O14" s="25">
        <v>35</v>
      </c>
    </row>
    <row r="15" spans="1:15">
      <c r="A15" s="103">
        <v>2014</v>
      </c>
      <c r="B15" s="18" t="s">
        <v>67</v>
      </c>
      <c r="C15" s="37" t="s">
        <v>5285</v>
      </c>
      <c r="D15" s="37" t="s">
        <v>5286</v>
      </c>
      <c r="E15" s="162" t="s">
        <v>402</v>
      </c>
      <c r="F15" s="117">
        <f t="shared" si="0"/>
        <v>23</v>
      </c>
      <c r="G15" s="37" t="s">
        <v>1187</v>
      </c>
      <c r="H15" s="172">
        <v>3</v>
      </c>
      <c r="J15" s="34" t="s">
        <v>939</v>
      </c>
      <c r="K15" s="35" t="s">
        <v>940</v>
      </c>
      <c r="M15" s="35" t="s">
        <v>5257</v>
      </c>
      <c r="N15" s="34" t="s">
        <v>965</v>
      </c>
      <c r="O15" s="25">
        <v>34</v>
      </c>
    </row>
    <row r="16" spans="1:15">
      <c r="A16" s="103">
        <v>2015</v>
      </c>
      <c r="B16" s="18" t="s">
        <v>68</v>
      </c>
      <c r="C16" s="37" t="s">
        <v>5287</v>
      </c>
      <c r="D16" s="37" t="s">
        <v>5288</v>
      </c>
      <c r="E16" s="162" t="s">
        <v>387</v>
      </c>
      <c r="F16" s="117">
        <f t="shared" si="0"/>
        <v>28</v>
      </c>
      <c r="G16" s="37" t="s">
        <v>1187</v>
      </c>
      <c r="H16" s="172">
        <v>3</v>
      </c>
      <c r="J16" s="34" t="s">
        <v>941</v>
      </c>
      <c r="K16" s="35" t="s">
        <v>942</v>
      </c>
      <c r="M16" s="35" t="s">
        <v>5258</v>
      </c>
      <c r="N16" s="34" t="s">
        <v>966</v>
      </c>
      <c r="O16" s="25">
        <v>33</v>
      </c>
    </row>
    <row r="17" spans="1:15">
      <c r="A17" s="103">
        <v>2016</v>
      </c>
      <c r="B17" s="18" t="s">
        <v>69</v>
      </c>
      <c r="C17" s="37" t="s">
        <v>5289</v>
      </c>
      <c r="D17" s="37" t="s">
        <v>5290</v>
      </c>
      <c r="E17" s="162" t="s">
        <v>402</v>
      </c>
      <c r="F17" s="117">
        <f t="shared" si="0"/>
        <v>23</v>
      </c>
      <c r="G17" s="37" t="s">
        <v>1187</v>
      </c>
      <c r="H17" s="172">
        <v>3</v>
      </c>
      <c r="J17" s="34" t="s">
        <v>943</v>
      </c>
      <c r="K17" s="35" t="s">
        <v>944</v>
      </c>
      <c r="M17" s="35" t="s">
        <v>5259</v>
      </c>
      <c r="N17" s="34" t="s">
        <v>967</v>
      </c>
      <c r="O17" s="25">
        <v>32</v>
      </c>
    </row>
    <row r="18" spans="1:15">
      <c r="A18" s="103">
        <v>2017</v>
      </c>
      <c r="B18" s="18" t="s">
        <v>70</v>
      </c>
      <c r="C18" s="37" t="s">
        <v>5291</v>
      </c>
      <c r="D18" s="37" t="s">
        <v>5292</v>
      </c>
      <c r="E18" s="162" t="s">
        <v>1356</v>
      </c>
      <c r="F18" s="117">
        <f t="shared" si="0"/>
        <v>21</v>
      </c>
      <c r="G18" s="37" t="s">
        <v>1187</v>
      </c>
      <c r="H18" s="172">
        <v>2</v>
      </c>
      <c r="J18" s="34" t="s">
        <v>945</v>
      </c>
      <c r="K18" s="35" t="s">
        <v>946</v>
      </c>
      <c r="M18" s="35" t="s">
        <v>5260</v>
      </c>
      <c r="N18" s="34" t="s">
        <v>968</v>
      </c>
      <c r="O18" s="25">
        <v>31</v>
      </c>
    </row>
    <row r="19" spans="1:15">
      <c r="A19" s="103">
        <v>2018</v>
      </c>
      <c r="B19" s="18" t="s">
        <v>71</v>
      </c>
      <c r="C19" s="37" t="s">
        <v>5293</v>
      </c>
      <c r="D19" s="37" t="s">
        <v>5294</v>
      </c>
      <c r="E19" s="162" t="s">
        <v>402</v>
      </c>
      <c r="F19" s="117">
        <f t="shared" si="0"/>
        <v>23</v>
      </c>
      <c r="G19" s="37" t="s">
        <v>1187</v>
      </c>
      <c r="H19" s="172">
        <v>2</v>
      </c>
      <c r="J19" s="34" t="s">
        <v>947</v>
      </c>
      <c r="K19" s="35" t="s">
        <v>948</v>
      </c>
      <c r="M19" s="35" t="s">
        <v>5261</v>
      </c>
      <c r="N19" s="34" t="s">
        <v>969</v>
      </c>
      <c r="O19" s="25">
        <v>30</v>
      </c>
    </row>
    <row r="20" spans="1:15">
      <c r="A20" s="103">
        <v>2019</v>
      </c>
      <c r="B20" s="18" t="s">
        <v>73</v>
      </c>
      <c r="C20" s="37" t="s">
        <v>5295</v>
      </c>
      <c r="D20" s="37" t="s">
        <v>5296</v>
      </c>
      <c r="E20" s="162" t="s">
        <v>402</v>
      </c>
      <c r="F20" s="117">
        <f t="shared" si="0"/>
        <v>23</v>
      </c>
      <c r="G20" s="37" t="s">
        <v>1187</v>
      </c>
      <c r="H20" s="172">
        <v>2</v>
      </c>
      <c r="J20" s="34" t="s">
        <v>949</v>
      </c>
      <c r="K20" s="35" t="s">
        <v>950</v>
      </c>
      <c r="M20" s="35" t="s">
        <v>5262</v>
      </c>
      <c r="N20" s="34" t="s">
        <v>970</v>
      </c>
      <c r="O20" s="25">
        <v>29</v>
      </c>
    </row>
    <row r="21" spans="1:15">
      <c r="A21" s="103">
        <v>2020</v>
      </c>
      <c r="B21" s="18" t="s">
        <v>74</v>
      </c>
      <c r="C21" s="37" t="s">
        <v>5297</v>
      </c>
      <c r="D21" s="37" t="s">
        <v>5298</v>
      </c>
      <c r="E21" s="162" t="s">
        <v>1356</v>
      </c>
      <c r="F21" s="117">
        <f t="shared" si="0"/>
        <v>21</v>
      </c>
      <c r="G21" s="37" t="s">
        <v>1187</v>
      </c>
      <c r="H21" s="172">
        <v>2</v>
      </c>
      <c r="J21" s="34" t="s">
        <v>2835</v>
      </c>
      <c r="K21" s="35" t="s">
        <v>5263</v>
      </c>
      <c r="M21" s="35" t="s">
        <v>5264</v>
      </c>
      <c r="N21" s="34" t="s">
        <v>971</v>
      </c>
      <c r="O21" s="25">
        <v>28</v>
      </c>
    </row>
    <row r="22" spans="1:15">
      <c r="A22" s="103">
        <v>2021</v>
      </c>
      <c r="B22" s="18" t="s">
        <v>75</v>
      </c>
      <c r="C22" s="37" t="s">
        <v>5299</v>
      </c>
      <c r="D22" s="37" t="s">
        <v>5300</v>
      </c>
      <c r="E22" s="162" t="s">
        <v>402</v>
      </c>
      <c r="F22" s="117">
        <f t="shared" si="0"/>
        <v>23</v>
      </c>
      <c r="G22" s="37" t="s">
        <v>1187</v>
      </c>
      <c r="H22" s="172">
        <v>1</v>
      </c>
      <c r="M22" s="35"/>
      <c r="N22" s="34" t="s">
        <v>972</v>
      </c>
      <c r="O22" s="25">
        <v>27</v>
      </c>
    </row>
    <row r="23" spans="1:15">
      <c r="A23" s="103">
        <v>2022</v>
      </c>
      <c r="B23" s="18" t="s">
        <v>76</v>
      </c>
      <c r="C23" s="37" t="s">
        <v>5301</v>
      </c>
      <c r="D23" s="37" t="s">
        <v>5302</v>
      </c>
      <c r="E23" s="162" t="s">
        <v>799</v>
      </c>
      <c r="F23" s="117">
        <f t="shared" si="0"/>
        <v>22</v>
      </c>
      <c r="G23" s="37" t="s">
        <v>1187</v>
      </c>
      <c r="H23" s="172">
        <v>1</v>
      </c>
      <c r="J23" s="22" t="s">
        <v>2846</v>
      </c>
      <c r="K23" s="25"/>
      <c r="M23" s="35"/>
      <c r="N23" s="34" t="s">
        <v>973</v>
      </c>
      <c r="O23" s="25">
        <v>26</v>
      </c>
    </row>
    <row r="24" spans="1:15">
      <c r="A24" s="103">
        <v>2023</v>
      </c>
      <c r="B24" s="18" t="s">
        <v>77</v>
      </c>
      <c r="C24" s="37" t="s">
        <v>5303</v>
      </c>
      <c r="D24" s="37" t="s">
        <v>5304</v>
      </c>
      <c r="E24" s="162" t="s">
        <v>402</v>
      </c>
      <c r="F24" s="117">
        <f t="shared" si="0"/>
        <v>23</v>
      </c>
      <c r="G24" s="37" t="s">
        <v>1187</v>
      </c>
      <c r="H24" s="172">
        <v>1</v>
      </c>
      <c r="J24" s="22" t="s">
        <v>917</v>
      </c>
      <c r="K24" s="23" t="s">
        <v>918</v>
      </c>
      <c r="M24" s="35"/>
      <c r="N24" s="34" t="s">
        <v>974</v>
      </c>
      <c r="O24" s="25">
        <v>25</v>
      </c>
    </row>
    <row r="25" spans="1:15">
      <c r="A25" s="103">
        <v>2024</v>
      </c>
      <c r="B25" s="18" t="s">
        <v>78</v>
      </c>
      <c r="C25" s="37" t="s">
        <v>5305</v>
      </c>
      <c r="D25" s="37" t="s">
        <v>5306</v>
      </c>
      <c r="E25" s="162" t="s">
        <v>402</v>
      </c>
      <c r="F25" s="117">
        <f t="shared" si="0"/>
        <v>23</v>
      </c>
      <c r="G25" s="37" t="s">
        <v>1187</v>
      </c>
      <c r="H25" s="172">
        <v>1</v>
      </c>
      <c r="J25" s="22" t="s">
        <v>919</v>
      </c>
      <c r="K25" s="23" t="s">
        <v>920</v>
      </c>
      <c r="M25" s="35"/>
      <c r="N25" s="34" t="s">
        <v>975</v>
      </c>
      <c r="O25" s="25">
        <v>24</v>
      </c>
    </row>
    <row r="26" spans="1:15">
      <c r="A26" s="103">
        <v>2025</v>
      </c>
      <c r="B26" s="18" t="s">
        <v>79</v>
      </c>
      <c r="C26" s="37" t="s">
        <v>5307</v>
      </c>
      <c r="D26" s="37" t="s">
        <v>5308</v>
      </c>
      <c r="E26" s="162" t="s">
        <v>690</v>
      </c>
      <c r="F26" s="117">
        <f t="shared" si="0"/>
        <v>15</v>
      </c>
      <c r="G26" s="37" t="s">
        <v>1187</v>
      </c>
      <c r="H26" s="172">
        <v>1</v>
      </c>
      <c r="J26" s="22" t="s">
        <v>31</v>
      </c>
      <c r="K26" s="23" t="s">
        <v>32</v>
      </c>
      <c r="M26" s="35"/>
      <c r="N26" s="34" t="s">
        <v>976</v>
      </c>
      <c r="O26" s="25">
        <v>23</v>
      </c>
    </row>
    <row r="27" spans="1:15">
      <c r="A27" s="103">
        <v>2026</v>
      </c>
      <c r="B27" s="18" t="s">
        <v>80</v>
      </c>
      <c r="C27" s="37" t="s">
        <v>5309</v>
      </c>
      <c r="D27" s="37" t="s">
        <v>5310</v>
      </c>
      <c r="E27" s="162" t="s">
        <v>402</v>
      </c>
      <c r="F27" s="117">
        <f t="shared" si="0"/>
        <v>23</v>
      </c>
      <c r="G27" s="37" t="s">
        <v>1222</v>
      </c>
      <c r="H27" s="172">
        <v>3</v>
      </c>
      <c r="J27" s="22" t="s">
        <v>921</v>
      </c>
      <c r="K27" s="23" t="s">
        <v>922</v>
      </c>
      <c r="M27" s="35"/>
      <c r="N27" s="34" t="s">
        <v>977</v>
      </c>
      <c r="O27" s="25">
        <v>22</v>
      </c>
    </row>
    <row r="28" spans="1:15">
      <c r="A28" s="103">
        <v>2027</v>
      </c>
      <c r="B28" s="18" t="s">
        <v>81</v>
      </c>
      <c r="C28" s="37" t="s">
        <v>5311</v>
      </c>
      <c r="D28" s="37" t="s">
        <v>5312</v>
      </c>
      <c r="E28" s="162" t="s">
        <v>402</v>
      </c>
      <c r="F28" s="117">
        <f t="shared" si="0"/>
        <v>23</v>
      </c>
      <c r="G28" s="37" t="s">
        <v>1222</v>
      </c>
      <c r="H28" s="172">
        <v>2</v>
      </c>
      <c r="J28" s="22" t="s">
        <v>39</v>
      </c>
      <c r="K28" s="23" t="s">
        <v>40</v>
      </c>
      <c r="M28" s="35"/>
      <c r="N28" s="34" t="s">
        <v>978</v>
      </c>
      <c r="O28" s="25">
        <v>21</v>
      </c>
    </row>
    <row r="29" spans="1:15">
      <c r="A29" s="103">
        <v>2028</v>
      </c>
      <c r="B29" s="18" t="s">
        <v>82</v>
      </c>
      <c r="C29" s="37" t="s">
        <v>5313</v>
      </c>
      <c r="D29" s="37" t="s">
        <v>5314</v>
      </c>
      <c r="E29" s="162" t="s">
        <v>402</v>
      </c>
      <c r="F29" s="117">
        <f t="shared" si="0"/>
        <v>23</v>
      </c>
      <c r="G29" s="37" t="s">
        <v>1222</v>
      </c>
      <c r="H29" s="172">
        <v>2</v>
      </c>
      <c r="J29" s="25" t="s">
        <v>5265</v>
      </c>
      <c r="K29" s="23" t="s">
        <v>5266</v>
      </c>
      <c r="M29" s="35"/>
      <c r="N29" s="34" t="s">
        <v>979</v>
      </c>
      <c r="O29" s="25">
        <v>20</v>
      </c>
    </row>
    <row r="30" spans="1:15">
      <c r="A30" s="103">
        <v>2029</v>
      </c>
      <c r="B30" s="18" t="s">
        <v>84</v>
      </c>
      <c r="C30" s="37" t="s">
        <v>5315</v>
      </c>
      <c r="D30" s="37" t="s">
        <v>5316</v>
      </c>
      <c r="E30" s="162" t="s">
        <v>402</v>
      </c>
      <c r="F30" s="117">
        <f t="shared" si="0"/>
        <v>23</v>
      </c>
      <c r="G30" s="37" t="s">
        <v>1186</v>
      </c>
      <c r="H30" s="172">
        <v>3</v>
      </c>
      <c r="J30" s="34" t="s">
        <v>927</v>
      </c>
      <c r="K30" s="35" t="s">
        <v>928</v>
      </c>
      <c r="M30" s="35"/>
      <c r="N30" s="34" t="s">
        <v>2843</v>
      </c>
      <c r="O30" s="25">
        <v>19</v>
      </c>
    </row>
    <row r="31" spans="1:15">
      <c r="A31" s="103">
        <v>2030</v>
      </c>
      <c r="B31" s="18" t="s">
        <v>85</v>
      </c>
      <c r="C31" s="37" t="s">
        <v>5317</v>
      </c>
      <c r="D31" s="37" t="s">
        <v>5318</v>
      </c>
      <c r="E31" s="162" t="s">
        <v>402</v>
      </c>
      <c r="F31" s="117">
        <f t="shared" si="0"/>
        <v>23</v>
      </c>
      <c r="G31" s="37" t="s">
        <v>1186</v>
      </c>
      <c r="H31" s="172">
        <v>3</v>
      </c>
      <c r="J31" s="22" t="s">
        <v>929</v>
      </c>
      <c r="K31" s="23" t="s">
        <v>930</v>
      </c>
      <c r="M31" s="35"/>
      <c r="N31" s="34" t="s">
        <v>980</v>
      </c>
      <c r="O31" s="25">
        <v>18</v>
      </c>
    </row>
    <row r="32" spans="1:15">
      <c r="A32" s="103">
        <v>2031</v>
      </c>
      <c r="B32" s="18" t="s">
        <v>86</v>
      </c>
      <c r="C32" s="37" t="s">
        <v>5319</v>
      </c>
      <c r="D32" s="37" t="s">
        <v>5320</v>
      </c>
      <c r="E32" s="162" t="s">
        <v>402</v>
      </c>
      <c r="F32" s="117">
        <f t="shared" si="0"/>
        <v>23</v>
      </c>
      <c r="G32" s="37" t="s">
        <v>1186</v>
      </c>
      <c r="H32" s="172">
        <v>3</v>
      </c>
      <c r="J32" s="22" t="s">
        <v>931</v>
      </c>
      <c r="K32" s="23" t="s">
        <v>932</v>
      </c>
      <c r="M32" s="35"/>
      <c r="N32" s="34" t="s">
        <v>981</v>
      </c>
      <c r="O32" s="25">
        <v>17</v>
      </c>
    </row>
    <row r="33" spans="1:15">
      <c r="A33" s="103">
        <v>2032</v>
      </c>
      <c r="B33" s="18" t="s">
        <v>87</v>
      </c>
      <c r="C33" s="37" t="s">
        <v>5321</v>
      </c>
      <c r="D33" s="37" t="s">
        <v>5322</v>
      </c>
      <c r="E33" s="162" t="s">
        <v>402</v>
      </c>
      <c r="F33" s="117">
        <f t="shared" si="0"/>
        <v>23</v>
      </c>
      <c r="G33" s="37" t="s">
        <v>1186</v>
      </c>
      <c r="H33" s="172">
        <v>3</v>
      </c>
      <c r="J33" s="22" t="s">
        <v>933</v>
      </c>
      <c r="K33" s="23" t="s">
        <v>934</v>
      </c>
      <c r="M33" s="35"/>
      <c r="N33" s="34" t="s">
        <v>2842</v>
      </c>
      <c r="O33" s="25">
        <v>16</v>
      </c>
    </row>
    <row r="34" spans="1:15">
      <c r="A34" s="103">
        <v>2033</v>
      </c>
      <c r="B34" s="18" t="s">
        <v>88</v>
      </c>
      <c r="C34" s="37" t="s">
        <v>5323</v>
      </c>
      <c r="D34" s="37" t="s">
        <v>5324</v>
      </c>
      <c r="E34" s="162" t="s">
        <v>402</v>
      </c>
      <c r="F34" s="117">
        <f t="shared" si="0"/>
        <v>23</v>
      </c>
      <c r="G34" s="37" t="s">
        <v>1186</v>
      </c>
      <c r="H34" s="172">
        <v>3</v>
      </c>
      <c r="J34" s="22" t="s">
        <v>935</v>
      </c>
      <c r="K34" s="23" t="s">
        <v>936</v>
      </c>
      <c r="M34" s="35"/>
      <c r="N34" s="34" t="s">
        <v>2841</v>
      </c>
      <c r="O34" s="25">
        <v>15</v>
      </c>
    </row>
    <row r="35" spans="1:15">
      <c r="A35" s="103">
        <v>2034</v>
      </c>
      <c r="B35" s="18" t="s">
        <v>89</v>
      </c>
      <c r="C35" s="37" t="s">
        <v>5325</v>
      </c>
      <c r="D35" s="37" t="s">
        <v>5326</v>
      </c>
      <c r="E35" s="162" t="s">
        <v>402</v>
      </c>
      <c r="F35" s="117">
        <f t="shared" si="0"/>
        <v>23</v>
      </c>
      <c r="G35" s="37" t="s">
        <v>1186</v>
      </c>
      <c r="H35" s="172">
        <v>2</v>
      </c>
      <c r="J35" s="22" t="s">
        <v>937</v>
      </c>
      <c r="K35" s="23" t="s">
        <v>938</v>
      </c>
      <c r="M35" s="35"/>
      <c r="N35" s="34" t="s">
        <v>982</v>
      </c>
      <c r="O35" s="25">
        <v>14</v>
      </c>
    </row>
    <row r="36" spans="1:15">
      <c r="A36" s="103">
        <v>2035</v>
      </c>
      <c r="B36" s="18" t="s">
        <v>90</v>
      </c>
      <c r="C36" s="37" t="s">
        <v>5327</v>
      </c>
      <c r="D36" s="37" t="s">
        <v>5328</v>
      </c>
      <c r="E36" s="162" t="s">
        <v>402</v>
      </c>
      <c r="F36" s="117">
        <f t="shared" si="0"/>
        <v>23</v>
      </c>
      <c r="G36" s="37" t="s">
        <v>1186</v>
      </c>
      <c r="H36" s="172">
        <v>2</v>
      </c>
      <c r="J36" s="22" t="s">
        <v>939</v>
      </c>
      <c r="K36" s="23" t="s">
        <v>940</v>
      </c>
      <c r="M36" s="35"/>
      <c r="N36" s="34" t="s">
        <v>983</v>
      </c>
      <c r="O36" s="25">
        <v>13</v>
      </c>
    </row>
    <row r="37" spans="1:15">
      <c r="A37" s="103">
        <v>2036</v>
      </c>
      <c r="B37" s="18" t="s">
        <v>91</v>
      </c>
      <c r="C37" s="37" t="s">
        <v>5329</v>
      </c>
      <c r="D37" s="37" t="s">
        <v>5330</v>
      </c>
      <c r="E37" s="162" t="s">
        <v>402</v>
      </c>
      <c r="F37" s="117">
        <f t="shared" si="0"/>
        <v>23</v>
      </c>
      <c r="G37" s="37" t="s">
        <v>1186</v>
      </c>
      <c r="H37" s="172">
        <v>1</v>
      </c>
      <c r="J37" s="22" t="s">
        <v>941</v>
      </c>
      <c r="K37" s="23" t="s">
        <v>942</v>
      </c>
      <c r="M37" s="35"/>
      <c r="N37" s="34" t="s">
        <v>984</v>
      </c>
      <c r="O37" s="25">
        <v>12</v>
      </c>
    </row>
    <row r="38" spans="1:15">
      <c r="A38" s="103">
        <v>2037</v>
      </c>
      <c r="B38" s="18" t="s">
        <v>92</v>
      </c>
      <c r="C38" s="37" t="s">
        <v>5331</v>
      </c>
      <c r="D38" s="37" t="s">
        <v>5332</v>
      </c>
      <c r="E38" s="162" t="s">
        <v>402</v>
      </c>
      <c r="F38" s="117">
        <f t="shared" si="0"/>
        <v>23</v>
      </c>
      <c r="G38" s="37" t="s">
        <v>1190</v>
      </c>
      <c r="H38" s="172">
        <v>3</v>
      </c>
      <c r="J38" s="22" t="s">
        <v>943</v>
      </c>
      <c r="K38" s="23" t="s">
        <v>944</v>
      </c>
      <c r="M38" s="35"/>
      <c r="N38" s="34" t="s">
        <v>985</v>
      </c>
      <c r="O38" s="25">
        <v>11</v>
      </c>
    </row>
    <row r="39" spans="1:15">
      <c r="A39" s="103">
        <v>2038</v>
      </c>
      <c r="B39" s="18" t="s">
        <v>93</v>
      </c>
      <c r="C39" s="37" t="s">
        <v>5333</v>
      </c>
      <c r="D39" s="37" t="s">
        <v>5334</v>
      </c>
      <c r="E39" s="162" t="s">
        <v>402</v>
      </c>
      <c r="F39" s="117">
        <f t="shared" si="0"/>
        <v>23</v>
      </c>
      <c r="G39" s="37" t="s">
        <v>1190</v>
      </c>
      <c r="H39" s="172">
        <v>3</v>
      </c>
      <c r="J39" s="22" t="s">
        <v>945</v>
      </c>
      <c r="K39" s="23" t="s">
        <v>946</v>
      </c>
      <c r="M39" s="35"/>
      <c r="N39" s="34" t="s">
        <v>986</v>
      </c>
      <c r="O39" s="25">
        <v>10</v>
      </c>
    </row>
    <row r="40" spans="1:15">
      <c r="A40" s="103">
        <v>2039</v>
      </c>
      <c r="B40" s="18" t="s">
        <v>94</v>
      </c>
      <c r="C40" s="37" t="s">
        <v>5335</v>
      </c>
      <c r="D40" s="37" t="s">
        <v>5336</v>
      </c>
      <c r="E40" s="162" t="s">
        <v>1356</v>
      </c>
      <c r="F40" s="117">
        <f t="shared" si="0"/>
        <v>21</v>
      </c>
      <c r="G40" s="37" t="s">
        <v>1190</v>
      </c>
      <c r="H40" s="172">
        <v>2</v>
      </c>
      <c r="J40" s="22" t="s">
        <v>947</v>
      </c>
      <c r="K40" s="23" t="s">
        <v>948</v>
      </c>
      <c r="M40" s="35"/>
      <c r="N40" s="34" t="s">
        <v>987</v>
      </c>
      <c r="O40" s="25">
        <v>9</v>
      </c>
    </row>
    <row r="41" spans="1:15">
      <c r="A41" s="103">
        <v>2040</v>
      </c>
      <c r="B41" s="18" t="s">
        <v>95</v>
      </c>
      <c r="C41" s="37" t="s">
        <v>5337</v>
      </c>
      <c r="D41" s="37" t="s">
        <v>5338</v>
      </c>
      <c r="E41" s="162" t="s">
        <v>402</v>
      </c>
      <c r="F41" s="117">
        <f t="shared" si="0"/>
        <v>23</v>
      </c>
      <c r="G41" s="37" t="s">
        <v>1190</v>
      </c>
      <c r="H41" s="172">
        <v>3</v>
      </c>
      <c r="J41" s="22" t="s">
        <v>949</v>
      </c>
      <c r="K41" s="23" t="s">
        <v>950</v>
      </c>
      <c r="M41" s="35"/>
      <c r="N41" s="34" t="s">
        <v>988</v>
      </c>
      <c r="O41" s="25">
        <v>8</v>
      </c>
    </row>
    <row r="42" spans="1:15">
      <c r="A42" s="103">
        <v>2041</v>
      </c>
      <c r="B42" s="18" t="s">
        <v>96</v>
      </c>
      <c r="C42" s="37" t="s">
        <v>5339</v>
      </c>
      <c r="D42" s="37" t="s">
        <v>5340</v>
      </c>
      <c r="E42" s="162" t="s">
        <v>402</v>
      </c>
      <c r="F42" s="117">
        <f t="shared" si="0"/>
        <v>23</v>
      </c>
      <c r="G42" s="37" t="s">
        <v>1190</v>
      </c>
      <c r="H42" s="172">
        <v>3</v>
      </c>
      <c r="N42" s="34" t="s">
        <v>989</v>
      </c>
      <c r="O42" s="25">
        <v>7</v>
      </c>
    </row>
    <row r="43" spans="1:15">
      <c r="A43" s="103">
        <v>2042</v>
      </c>
      <c r="B43" s="18" t="s">
        <v>97</v>
      </c>
      <c r="C43" s="37" t="s">
        <v>5341</v>
      </c>
      <c r="D43" s="37" t="s">
        <v>5342</v>
      </c>
      <c r="E43" s="162" t="s">
        <v>402</v>
      </c>
      <c r="F43" s="117">
        <f t="shared" si="0"/>
        <v>23</v>
      </c>
      <c r="G43" s="37" t="s">
        <v>1190</v>
      </c>
      <c r="H43" s="172">
        <v>2</v>
      </c>
      <c r="J43" s="22" t="s">
        <v>2847</v>
      </c>
      <c r="K43" s="25"/>
      <c r="N43" s="34" t="s">
        <v>990</v>
      </c>
      <c r="O43" s="25">
        <v>6</v>
      </c>
    </row>
    <row r="44" spans="1:15">
      <c r="A44" s="103">
        <v>2043</v>
      </c>
      <c r="B44" s="18" t="s">
        <v>98</v>
      </c>
      <c r="C44" s="37" t="s">
        <v>5343</v>
      </c>
      <c r="D44" s="37" t="s">
        <v>5344</v>
      </c>
      <c r="E44" s="162" t="s">
        <v>1356</v>
      </c>
      <c r="F44" s="117">
        <f t="shared" si="0"/>
        <v>21</v>
      </c>
      <c r="G44" s="37" t="s">
        <v>1195</v>
      </c>
      <c r="H44" s="172">
        <v>4</v>
      </c>
      <c r="J44" s="34" t="s">
        <v>5267</v>
      </c>
      <c r="K44" s="35" t="s">
        <v>5268</v>
      </c>
      <c r="M44" s="35"/>
      <c r="N44" s="34" t="s">
        <v>991</v>
      </c>
      <c r="O44" s="25">
        <v>5</v>
      </c>
    </row>
    <row r="45" spans="1:15">
      <c r="A45" s="103">
        <v>2044</v>
      </c>
      <c r="B45" s="18" t="s">
        <v>99</v>
      </c>
      <c r="C45" s="37" t="s">
        <v>5345</v>
      </c>
      <c r="D45" s="37" t="s">
        <v>5346</v>
      </c>
      <c r="E45" s="162" t="s">
        <v>1356</v>
      </c>
      <c r="F45" s="117">
        <f t="shared" si="0"/>
        <v>21</v>
      </c>
      <c r="G45" s="37" t="s">
        <v>1195</v>
      </c>
      <c r="H45" s="172">
        <v>2</v>
      </c>
      <c r="J45" s="34" t="s">
        <v>1170</v>
      </c>
      <c r="K45" s="35" t="s">
        <v>5269</v>
      </c>
      <c r="M45" s="35"/>
      <c r="N45" s="34" t="s">
        <v>992</v>
      </c>
      <c r="O45" s="25">
        <v>4</v>
      </c>
    </row>
    <row r="46" spans="1:15">
      <c r="A46" s="103">
        <v>2045</v>
      </c>
      <c r="B46" s="18" t="s">
        <v>100</v>
      </c>
      <c r="C46" s="37" t="s">
        <v>5347</v>
      </c>
      <c r="D46" s="37" t="s">
        <v>5348</v>
      </c>
      <c r="E46" s="162" t="s">
        <v>1356</v>
      </c>
      <c r="F46" s="117">
        <f t="shared" si="0"/>
        <v>21</v>
      </c>
      <c r="G46" s="37" t="s">
        <v>1195</v>
      </c>
      <c r="H46" s="172">
        <v>3</v>
      </c>
      <c r="J46" s="34" t="s">
        <v>1173</v>
      </c>
      <c r="K46" s="35" t="s">
        <v>5270</v>
      </c>
      <c r="M46" s="35"/>
      <c r="N46" s="34" t="s">
        <v>993</v>
      </c>
      <c r="O46" s="25">
        <v>3</v>
      </c>
    </row>
    <row r="47" spans="1:15">
      <c r="A47" s="103">
        <v>2046</v>
      </c>
      <c r="B47" s="18" t="s">
        <v>101</v>
      </c>
      <c r="C47" s="37" t="s">
        <v>5349</v>
      </c>
      <c r="D47" s="37" t="s">
        <v>5350</v>
      </c>
      <c r="E47" s="162" t="s">
        <v>402</v>
      </c>
      <c r="F47" s="117">
        <f t="shared" si="0"/>
        <v>23</v>
      </c>
      <c r="G47" s="37" t="s">
        <v>1195</v>
      </c>
      <c r="H47" s="172">
        <v>2</v>
      </c>
      <c r="J47" s="34" t="s">
        <v>1175</v>
      </c>
      <c r="K47" s="35" t="s">
        <v>5271</v>
      </c>
      <c r="M47" s="35"/>
      <c r="N47" s="34" t="s">
        <v>994</v>
      </c>
      <c r="O47" s="25">
        <v>2</v>
      </c>
    </row>
    <row r="48" spans="1:15">
      <c r="A48" s="103">
        <v>2047</v>
      </c>
      <c r="B48" s="18" t="s">
        <v>102</v>
      </c>
      <c r="C48" s="37" t="s">
        <v>5351</v>
      </c>
      <c r="D48" s="37" t="s">
        <v>5352</v>
      </c>
      <c r="E48" s="162" t="s">
        <v>1183</v>
      </c>
      <c r="F48" s="117">
        <f t="shared" si="0"/>
        <v>18</v>
      </c>
      <c r="G48" s="37" t="s">
        <v>1195</v>
      </c>
      <c r="H48" s="172">
        <v>2</v>
      </c>
      <c r="J48" s="34" t="s">
        <v>1177</v>
      </c>
      <c r="K48" s="35" t="s">
        <v>5272</v>
      </c>
      <c r="N48" s="34" t="s">
        <v>311</v>
      </c>
      <c r="O48" s="25">
        <v>1</v>
      </c>
    </row>
    <row r="49" spans="1:11">
      <c r="A49" s="103">
        <v>2048</v>
      </c>
      <c r="B49" s="18" t="s">
        <v>103</v>
      </c>
      <c r="C49" s="37" t="s">
        <v>1374</v>
      </c>
      <c r="D49" s="37" t="s">
        <v>1375</v>
      </c>
      <c r="E49" s="162" t="s">
        <v>1356</v>
      </c>
      <c r="F49" s="117">
        <f t="shared" si="0"/>
        <v>21</v>
      </c>
      <c r="G49" s="37" t="s">
        <v>1192</v>
      </c>
      <c r="H49" s="172">
        <v>4</v>
      </c>
      <c r="J49" s="34" t="s">
        <v>1179</v>
      </c>
      <c r="K49" s="35" t="s">
        <v>5273</v>
      </c>
    </row>
    <row r="50" spans="1:11">
      <c r="A50" s="103">
        <v>2049</v>
      </c>
      <c r="B50" s="18" t="s">
        <v>104</v>
      </c>
      <c r="C50" s="37" t="s">
        <v>1540</v>
      </c>
      <c r="D50" s="37" t="s">
        <v>1541</v>
      </c>
      <c r="E50" s="162" t="s">
        <v>1356</v>
      </c>
      <c r="F50" s="117">
        <f t="shared" si="0"/>
        <v>21</v>
      </c>
      <c r="G50" s="37" t="s">
        <v>1192</v>
      </c>
      <c r="H50" s="172">
        <v>4</v>
      </c>
      <c r="J50" s="25"/>
      <c r="K50" s="25"/>
    </row>
    <row r="51" spans="1:11">
      <c r="A51" s="103">
        <v>2050</v>
      </c>
      <c r="B51" s="18" t="s">
        <v>105</v>
      </c>
      <c r="C51" s="37" t="s">
        <v>5353</v>
      </c>
      <c r="D51" s="37" t="s">
        <v>5354</v>
      </c>
      <c r="E51" s="162" t="s">
        <v>1356</v>
      </c>
      <c r="F51" s="117">
        <f t="shared" si="0"/>
        <v>21</v>
      </c>
      <c r="G51" s="37" t="s">
        <v>1192</v>
      </c>
      <c r="H51" s="172">
        <v>3</v>
      </c>
      <c r="J51" s="34" t="s">
        <v>2848</v>
      </c>
      <c r="K51" s="25"/>
    </row>
    <row r="52" spans="1:11">
      <c r="A52" s="103">
        <v>2051</v>
      </c>
      <c r="B52" s="18" t="s">
        <v>106</v>
      </c>
      <c r="C52" s="37" t="s">
        <v>5355</v>
      </c>
      <c r="D52" s="37" t="s">
        <v>5356</v>
      </c>
      <c r="E52" s="162" t="s">
        <v>1356</v>
      </c>
      <c r="F52" s="117">
        <f t="shared" si="0"/>
        <v>21</v>
      </c>
      <c r="G52" s="37" t="s">
        <v>1192</v>
      </c>
      <c r="H52" s="172">
        <v>3</v>
      </c>
      <c r="J52" s="22" t="s">
        <v>917</v>
      </c>
      <c r="K52" s="23" t="s">
        <v>918</v>
      </c>
    </row>
    <row r="53" spans="1:11">
      <c r="A53" s="103">
        <v>2052</v>
      </c>
      <c r="B53" s="18" t="s">
        <v>107</v>
      </c>
      <c r="C53" s="37" t="s">
        <v>5357</v>
      </c>
      <c r="D53" s="37" t="s">
        <v>5358</v>
      </c>
      <c r="E53" s="162" t="s">
        <v>1356</v>
      </c>
      <c r="F53" s="117">
        <f t="shared" si="0"/>
        <v>21</v>
      </c>
      <c r="G53" s="37" t="s">
        <v>1192</v>
      </c>
      <c r="H53" s="172">
        <v>2</v>
      </c>
      <c r="J53" s="22" t="s">
        <v>919</v>
      </c>
      <c r="K53" s="23" t="s">
        <v>920</v>
      </c>
    </row>
    <row r="54" spans="1:11">
      <c r="A54" s="103">
        <v>2053</v>
      </c>
      <c r="B54" s="18" t="s">
        <v>108</v>
      </c>
      <c r="C54" s="37" t="s">
        <v>5359</v>
      </c>
      <c r="D54" s="37" t="s">
        <v>5360</v>
      </c>
      <c r="E54" s="162" t="s">
        <v>1356</v>
      </c>
      <c r="F54" s="117">
        <f t="shared" si="0"/>
        <v>21</v>
      </c>
      <c r="G54" s="37" t="s">
        <v>1192</v>
      </c>
      <c r="H54" s="172">
        <v>1</v>
      </c>
      <c r="J54" s="22" t="s">
        <v>31</v>
      </c>
      <c r="K54" s="23" t="s">
        <v>32</v>
      </c>
    </row>
    <row r="55" spans="1:11">
      <c r="A55" s="103">
        <v>2054</v>
      </c>
      <c r="B55" s="18" t="s">
        <v>109</v>
      </c>
      <c r="C55" s="37" t="s">
        <v>1524</v>
      </c>
      <c r="D55" s="37" t="s">
        <v>1525</v>
      </c>
      <c r="E55" s="162" t="s">
        <v>402</v>
      </c>
      <c r="F55" s="117">
        <f t="shared" si="0"/>
        <v>23</v>
      </c>
      <c r="G55" s="37" t="s">
        <v>1224</v>
      </c>
      <c r="H55" s="172">
        <v>4</v>
      </c>
      <c r="J55" s="22" t="s">
        <v>921</v>
      </c>
      <c r="K55" s="23" t="s">
        <v>922</v>
      </c>
    </row>
    <row r="56" spans="1:11">
      <c r="A56" s="103">
        <v>2055</v>
      </c>
      <c r="B56" s="18" t="s">
        <v>110</v>
      </c>
      <c r="C56" s="37" t="s">
        <v>5361</v>
      </c>
      <c r="D56" s="37" t="s">
        <v>5362</v>
      </c>
      <c r="E56" s="162" t="s">
        <v>402</v>
      </c>
      <c r="F56" s="117">
        <f t="shared" si="0"/>
        <v>23</v>
      </c>
      <c r="G56" s="37" t="s">
        <v>1224</v>
      </c>
      <c r="H56" s="172">
        <v>3</v>
      </c>
      <c r="J56" s="34" t="s">
        <v>927</v>
      </c>
      <c r="K56" s="35" t="s">
        <v>928</v>
      </c>
    </row>
    <row r="57" spans="1:11">
      <c r="A57" s="103">
        <v>2056</v>
      </c>
      <c r="B57" s="18" t="s">
        <v>112</v>
      </c>
      <c r="C57" s="37" t="s">
        <v>5363</v>
      </c>
      <c r="D57" s="37" t="s">
        <v>5364</v>
      </c>
      <c r="E57" s="162" t="s">
        <v>402</v>
      </c>
      <c r="F57" s="117">
        <f t="shared" si="0"/>
        <v>23</v>
      </c>
      <c r="G57" s="37" t="s">
        <v>1224</v>
      </c>
      <c r="H57" s="172">
        <v>2</v>
      </c>
      <c r="J57" s="22" t="s">
        <v>929</v>
      </c>
      <c r="K57" s="23" t="s">
        <v>930</v>
      </c>
    </row>
    <row r="58" spans="1:11">
      <c r="A58" s="103">
        <v>2057</v>
      </c>
      <c r="B58" s="18" t="s">
        <v>113</v>
      </c>
      <c r="C58" s="37" t="s">
        <v>5365</v>
      </c>
      <c r="D58" s="37" t="s">
        <v>5366</v>
      </c>
      <c r="E58" s="162" t="s">
        <v>402</v>
      </c>
      <c r="F58" s="117">
        <f t="shared" si="0"/>
        <v>23</v>
      </c>
      <c r="G58" s="37" t="s">
        <v>1224</v>
      </c>
      <c r="H58" s="172">
        <v>2</v>
      </c>
      <c r="J58" s="22" t="s">
        <v>935</v>
      </c>
      <c r="K58" s="23" t="s">
        <v>936</v>
      </c>
    </row>
    <row r="59" spans="1:11">
      <c r="A59" s="103">
        <v>2058</v>
      </c>
      <c r="B59" s="18" t="s">
        <v>114</v>
      </c>
      <c r="C59" s="37" t="s">
        <v>1406</v>
      </c>
      <c r="D59" s="37" t="s">
        <v>1407</v>
      </c>
      <c r="E59" s="162" t="s">
        <v>1172</v>
      </c>
      <c r="F59" s="117">
        <f t="shared" si="0"/>
        <v>24</v>
      </c>
      <c r="G59" s="37" t="s">
        <v>1198</v>
      </c>
      <c r="H59" s="172">
        <v>4</v>
      </c>
      <c r="J59" s="22" t="s">
        <v>939</v>
      </c>
      <c r="K59" s="23" t="s">
        <v>940</v>
      </c>
    </row>
    <row r="60" spans="1:11">
      <c r="A60" s="103">
        <v>2059</v>
      </c>
      <c r="B60" s="18" t="s">
        <v>115</v>
      </c>
      <c r="C60" s="37" t="s">
        <v>5367</v>
      </c>
      <c r="D60" s="37" t="s">
        <v>5368</v>
      </c>
      <c r="E60" s="162" t="s">
        <v>1172</v>
      </c>
      <c r="F60" s="117">
        <f t="shared" si="0"/>
        <v>24</v>
      </c>
      <c r="G60" s="37" t="s">
        <v>1198</v>
      </c>
      <c r="H60" s="172">
        <v>2</v>
      </c>
      <c r="J60" s="22" t="s">
        <v>941</v>
      </c>
      <c r="K60" s="23" t="s">
        <v>942</v>
      </c>
    </row>
    <row r="61" spans="1:11">
      <c r="A61" s="103">
        <v>2060</v>
      </c>
      <c r="B61" s="18" t="s">
        <v>116</v>
      </c>
      <c r="C61" s="37" t="s">
        <v>5369</v>
      </c>
      <c r="D61" s="37" t="s">
        <v>5370</v>
      </c>
      <c r="E61" s="162" t="s">
        <v>1172</v>
      </c>
      <c r="F61" s="117">
        <f t="shared" si="0"/>
        <v>24</v>
      </c>
      <c r="G61" s="37" t="s">
        <v>1198</v>
      </c>
      <c r="H61" s="172">
        <v>2</v>
      </c>
      <c r="J61" s="22" t="s">
        <v>943</v>
      </c>
      <c r="K61" s="23" t="s">
        <v>944</v>
      </c>
    </row>
    <row r="62" spans="1:11">
      <c r="A62" s="103">
        <v>2061</v>
      </c>
      <c r="B62" s="18" t="s">
        <v>117</v>
      </c>
      <c r="C62" s="37" t="s">
        <v>5371</v>
      </c>
      <c r="D62" s="37" t="s">
        <v>5372</v>
      </c>
      <c r="E62" s="162" t="s">
        <v>1172</v>
      </c>
      <c r="F62" s="117">
        <f t="shared" si="0"/>
        <v>24</v>
      </c>
      <c r="G62" s="37" t="s">
        <v>1198</v>
      </c>
      <c r="H62" s="172">
        <v>2</v>
      </c>
      <c r="J62" s="22" t="s">
        <v>945</v>
      </c>
      <c r="K62" s="23" t="s">
        <v>946</v>
      </c>
    </row>
    <row r="63" spans="1:11">
      <c r="A63" s="103">
        <v>2062</v>
      </c>
      <c r="B63" s="18" t="s">
        <v>118</v>
      </c>
      <c r="C63" s="37" t="s">
        <v>5373</v>
      </c>
      <c r="D63" s="37" t="s">
        <v>5374</v>
      </c>
      <c r="E63" s="162" t="s">
        <v>1172</v>
      </c>
      <c r="F63" s="117">
        <f t="shared" si="0"/>
        <v>24</v>
      </c>
      <c r="G63" s="37" t="s">
        <v>1198</v>
      </c>
      <c r="H63" s="172">
        <v>3</v>
      </c>
      <c r="J63" s="34" t="s">
        <v>949</v>
      </c>
      <c r="K63" s="34" t="s">
        <v>950</v>
      </c>
    </row>
    <row r="64" spans="1:11">
      <c r="A64" s="103">
        <v>2063</v>
      </c>
      <c r="B64" s="18" t="s">
        <v>120</v>
      </c>
      <c r="C64" s="37" t="s">
        <v>5375</v>
      </c>
      <c r="D64" s="37" t="s">
        <v>5376</v>
      </c>
      <c r="E64" s="162" t="s">
        <v>1172</v>
      </c>
      <c r="F64" s="117">
        <f t="shared" si="0"/>
        <v>24</v>
      </c>
      <c r="G64" s="37" t="s">
        <v>1198</v>
      </c>
      <c r="H64" s="172">
        <v>3</v>
      </c>
    </row>
    <row r="65" spans="1:8">
      <c r="A65" s="103">
        <v>2064</v>
      </c>
      <c r="B65" s="18" t="s">
        <v>122</v>
      </c>
      <c r="C65" s="37" t="s">
        <v>5377</v>
      </c>
      <c r="D65" s="37" t="s">
        <v>5378</v>
      </c>
      <c r="E65" s="162" t="s">
        <v>1172</v>
      </c>
      <c r="F65" s="117">
        <f t="shared" si="0"/>
        <v>24</v>
      </c>
      <c r="G65" s="37" t="s">
        <v>1198</v>
      </c>
      <c r="H65" s="172">
        <v>3</v>
      </c>
    </row>
    <row r="66" spans="1:8">
      <c r="A66" s="103">
        <v>2065</v>
      </c>
      <c r="B66" s="18" t="s">
        <v>123</v>
      </c>
      <c r="C66" s="37" t="s">
        <v>5379</v>
      </c>
      <c r="D66" s="37" t="s">
        <v>5380</v>
      </c>
      <c r="E66" s="162" t="s">
        <v>1172</v>
      </c>
      <c r="F66" s="117">
        <f t="shared" si="0"/>
        <v>24</v>
      </c>
      <c r="G66" s="37" t="s">
        <v>1198</v>
      </c>
      <c r="H66" s="172">
        <v>3</v>
      </c>
    </row>
    <row r="67" spans="1:8">
      <c r="A67" s="103">
        <v>2066</v>
      </c>
      <c r="B67" s="18" t="s">
        <v>124</v>
      </c>
      <c r="C67" s="37" t="s">
        <v>5381</v>
      </c>
      <c r="D67" s="37" t="s">
        <v>5382</v>
      </c>
      <c r="E67" s="162" t="s">
        <v>1172</v>
      </c>
      <c r="F67" s="117">
        <f t="shared" ref="F67:F130" si="1">VLOOKUP(E67,$N$1:$O$48,2,FALSE)</f>
        <v>24</v>
      </c>
      <c r="G67" s="37" t="s">
        <v>1198</v>
      </c>
      <c r="H67" s="172">
        <v>3</v>
      </c>
    </row>
    <row r="68" spans="1:8">
      <c r="A68" s="103">
        <v>2067</v>
      </c>
      <c r="B68" s="18" t="s">
        <v>126</v>
      </c>
      <c r="C68" s="37" t="s">
        <v>5383</v>
      </c>
      <c r="D68" s="37" t="s">
        <v>5384</v>
      </c>
      <c r="E68" s="162" t="s">
        <v>1172</v>
      </c>
      <c r="F68" s="117">
        <f t="shared" si="1"/>
        <v>24</v>
      </c>
      <c r="G68" s="37" t="s">
        <v>1198</v>
      </c>
      <c r="H68" s="172">
        <v>3</v>
      </c>
    </row>
    <row r="69" spans="1:8">
      <c r="A69" s="103">
        <v>2068</v>
      </c>
      <c r="B69" s="18" t="s">
        <v>127</v>
      </c>
      <c r="C69" s="37" t="s">
        <v>5385</v>
      </c>
      <c r="D69" s="37" t="s">
        <v>5386</v>
      </c>
      <c r="E69" s="162" t="s">
        <v>1172</v>
      </c>
      <c r="F69" s="117">
        <f t="shared" si="1"/>
        <v>24</v>
      </c>
      <c r="G69" s="37" t="s">
        <v>1198</v>
      </c>
      <c r="H69" s="172">
        <v>3</v>
      </c>
    </row>
    <row r="70" spans="1:8">
      <c r="A70" s="103">
        <v>2069</v>
      </c>
      <c r="B70" s="18" t="s">
        <v>129</v>
      </c>
      <c r="C70" s="37" t="s">
        <v>5387</v>
      </c>
      <c r="D70" s="37" t="s">
        <v>5388</v>
      </c>
      <c r="E70" s="162" t="s">
        <v>1172</v>
      </c>
      <c r="F70" s="117">
        <f t="shared" si="1"/>
        <v>24</v>
      </c>
      <c r="G70" s="37" t="s">
        <v>1198</v>
      </c>
      <c r="H70" s="172">
        <v>3</v>
      </c>
    </row>
    <row r="71" spans="1:8">
      <c r="A71" s="103">
        <v>2070</v>
      </c>
      <c r="B71" s="18" t="s">
        <v>130</v>
      </c>
      <c r="C71" s="37" t="s">
        <v>1408</v>
      </c>
      <c r="D71" s="37" t="s">
        <v>1409</v>
      </c>
      <c r="E71" s="162" t="s">
        <v>1172</v>
      </c>
      <c r="F71" s="117">
        <f t="shared" si="1"/>
        <v>24</v>
      </c>
      <c r="G71" s="37" t="s">
        <v>1198</v>
      </c>
      <c r="H71" s="172">
        <v>4</v>
      </c>
    </row>
    <row r="72" spans="1:8">
      <c r="A72" s="103">
        <v>2071</v>
      </c>
      <c r="B72" s="18" t="s">
        <v>131</v>
      </c>
      <c r="C72" s="37" t="s">
        <v>5389</v>
      </c>
      <c r="D72" s="37" t="s">
        <v>5390</v>
      </c>
      <c r="E72" s="162" t="s">
        <v>1172</v>
      </c>
      <c r="F72" s="117">
        <f t="shared" si="1"/>
        <v>24</v>
      </c>
      <c r="G72" s="37" t="s">
        <v>1198</v>
      </c>
      <c r="H72" s="172">
        <v>2</v>
      </c>
    </row>
    <row r="73" spans="1:8">
      <c r="A73" s="103">
        <v>2072</v>
      </c>
      <c r="B73" s="18" t="s">
        <v>132</v>
      </c>
      <c r="C73" s="37" t="s">
        <v>5391</v>
      </c>
      <c r="D73" s="37" t="s">
        <v>5392</v>
      </c>
      <c r="E73" s="162" t="s">
        <v>1172</v>
      </c>
      <c r="F73" s="117">
        <f t="shared" si="1"/>
        <v>24</v>
      </c>
      <c r="G73" s="37" t="s">
        <v>1198</v>
      </c>
      <c r="H73" s="172">
        <v>2</v>
      </c>
    </row>
    <row r="74" spans="1:8">
      <c r="A74" s="103">
        <v>2073</v>
      </c>
      <c r="B74" s="18" t="s">
        <v>134</v>
      </c>
      <c r="C74" s="37" t="s">
        <v>5393</v>
      </c>
      <c r="D74" s="37" t="s">
        <v>5394</v>
      </c>
      <c r="E74" s="162" t="s">
        <v>1172</v>
      </c>
      <c r="F74" s="117">
        <f t="shared" si="1"/>
        <v>24</v>
      </c>
      <c r="G74" s="37" t="s">
        <v>1198</v>
      </c>
      <c r="H74" s="172">
        <v>2</v>
      </c>
    </row>
    <row r="75" spans="1:8">
      <c r="A75" s="103">
        <v>2074</v>
      </c>
      <c r="B75" s="18" t="s">
        <v>136</v>
      </c>
      <c r="C75" s="37" t="s">
        <v>5395</v>
      </c>
      <c r="D75" s="37" t="s">
        <v>5396</v>
      </c>
      <c r="E75" s="162" t="s">
        <v>1172</v>
      </c>
      <c r="F75" s="117">
        <f t="shared" si="1"/>
        <v>24</v>
      </c>
      <c r="G75" s="37" t="s">
        <v>1220</v>
      </c>
      <c r="H75" s="172">
        <v>2</v>
      </c>
    </row>
    <row r="76" spans="1:8">
      <c r="A76" s="103">
        <v>2075</v>
      </c>
      <c r="B76" s="18" t="s">
        <v>137</v>
      </c>
      <c r="C76" s="37" t="s">
        <v>5397</v>
      </c>
      <c r="D76" s="37" t="s">
        <v>5398</v>
      </c>
      <c r="E76" s="162" t="s">
        <v>1172</v>
      </c>
      <c r="F76" s="117">
        <f t="shared" si="1"/>
        <v>24</v>
      </c>
      <c r="G76" s="37" t="s">
        <v>1220</v>
      </c>
      <c r="H76" s="172">
        <v>2</v>
      </c>
    </row>
    <row r="77" spans="1:8">
      <c r="A77" s="103">
        <v>2076</v>
      </c>
      <c r="B77" s="18" t="s">
        <v>138</v>
      </c>
      <c r="C77" s="37" t="s">
        <v>5399</v>
      </c>
      <c r="D77" s="37" t="s">
        <v>5400</v>
      </c>
      <c r="E77" s="162" t="s">
        <v>1172</v>
      </c>
      <c r="F77" s="117">
        <f t="shared" si="1"/>
        <v>24</v>
      </c>
      <c r="G77" s="37" t="s">
        <v>1220</v>
      </c>
      <c r="H77" s="172">
        <v>2</v>
      </c>
    </row>
    <row r="78" spans="1:8">
      <c r="A78" s="103">
        <v>2077</v>
      </c>
      <c r="B78" s="18" t="s">
        <v>139</v>
      </c>
      <c r="C78" s="37" t="s">
        <v>5401</v>
      </c>
      <c r="D78" s="37" t="s">
        <v>5402</v>
      </c>
      <c r="E78" s="162" t="s">
        <v>1172</v>
      </c>
      <c r="F78" s="117">
        <f t="shared" si="1"/>
        <v>24</v>
      </c>
      <c r="G78" s="37" t="s">
        <v>1220</v>
      </c>
      <c r="H78" s="172">
        <v>3</v>
      </c>
    </row>
    <row r="79" spans="1:8">
      <c r="A79" s="103">
        <v>2078</v>
      </c>
      <c r="B79" s="18" t="s">
        <v>140</v>
      </c>
      <c r="C79" s="37" t="s">
        <v>5403</v>
      </c>
      <c r="D79" s="37" t="s">
        <v>5404</v>
      </c>
      <c r="E79" s="162" t="s">
        <v>1172</v>
      </c>
      <c r="F79" s="117">
        <f t="shared" si="1"/>
        <v>24</v>
      </c>
      <c r="G79" s="37" t="s">
        <v>1220</v>
      </c>
      <c r="H79" s="172">
        <v>3</v>
      </c>
    </row>
    <row r="80" spans="1:8">
      <c r="A80" s="103">
        <v>2079</v>
      </c>
      <c r="B80" s="18" t="s">
        <v>142</v>
      </c>
      <c r="C80" s="37" t="s">
        <v>5405</v>
      </c>
      <c r="D80" s="37" t="s">
        <v>5406</v>
      </c>
      <c r="E80" s="162" t="s">
        <v>402</v>
      </c>
      <c r="F80" s="117">
        <f t="shared" si="1"/>
        <v>23</v>
      </c>
      <c r="G80" s="37" t="s">
        <v>1220</v>
      </c>
      <c r="H80" s="172">
        <v>3</v>
      </c>
    </row>
    <row r="81" spans="1:8">
      <c r="A81" s="103">
        <v>2080</v>
      </c>
      <c r="B81" s="18" t="s">
        <v>144</v>
      </c>
      <c r="C81" s="37" t="s">
        <v>5407</v>
      </c>
      <c r="D81" s="37" t="s">
        <v>1519</v>
      </c>
      <c r="E81" s="162" t="s">
        <v>1172</v>
      </c>
      <c r="F81" s="117">
        <f t="shared" si="1"/>
        <v>24</v>
      </c>
      <c r="G81" s="37" t="s">
        <v>1220</v>
      </c>
      <c r="H81" s="172">
        <v>4</v>
      </c>
    </row>
    <row r="82" spans="1:8">
      <c r="A82" s="103">
        <v>2081</v>
      </c>
      <c r="B82" s="18" t="s">
        <v>145</v>
      </c>
      <c r="C82" s="37" t="s">
        <v>5408</v>
      </c>
      <c r="D82" s="37" t="s">
        <v>5409</v>
      </c>
      <c r="E82" s="162" t="s">
        <v>1172</v>
      </c>
      <c r="F82" s="117">
        <f t="shared" si="1"/>
        <v>24</v>
      </c>
      <c r="G82" s="37" t="s">
        <v>1220</v>
      </c>
      <c r="H82" s="172">
        <v>4</v>
      </c>
    </row>
    <row r="83" spans="1:8">
      <c r="A83" s="103">
        <v>2082</v>
      </c>
      <c r="B83" s="18" t="s">
        <v>146</v>
      </c>
      <c r="C83" s="37" t="s">
        <v>1513</v>
      </c>
      <c r="D83" s="37" t="s">
        <v>1514</v>
      </c>
      <c r="E83" s="162" t="s">
        <v>1172</v>
      </c>
      <c r="F83" s="117">
        <f t="shared" si="1"/>
        <v>24</v>
      </c>
      <c r="G83" s="37" t="s">
        <v>1220</v>
      </c>
      <c r="H83" s="172">
        <v>4</v>
      </c>
    </row>
    <row r="84" spans="1:8">
      <c r="A84" s="103">
        <v>2083</v>
      </c>
      <c r="B84" s="18" t="s">
        <v>147</v>
      </c>
      <c r="C84" s="37" t="s">
        <v>1515</v>
      </c>
      <c r="D84" s="37" t="s">
        <v>1516</v>
      </c>
      <c r="E84" s="162" t="s">
        <v>1172</v>
      </c>
      <c r="F84" s="117">
        <f t="shared" si="1"/>
        <v>24</v>
      </c>
      <c r="G84" s="37" t="s">
        <v>1220</v>
      </c>
      <c r="H84" s="172">
        <v>4</v>
      </c>
    </row>
    <row r="85" spans="1:8">
      <c r="A85" s="103">
        <v>2084</v>
      </c>
      <c r="B85" s="18" t="s">
        <v>148</v>
      </c>
      <c r="C85" s="37" t="s">
        <v>1517</v>
      </c>
      <c r="D85" s="37" t="s">
        <v>1518</v>
      </c>
      <c r="E85" s="162" t="s">
        <v>1172</v>
      </c>
      <c r="F85" s="117">
        <f t="shared" si="1"/>
        <v>24</v>
      </c>
      <c r="G85" s="37" t="s">
        <v>1220</v>
      </c>
      <c r="H85" s="172">
        <v>4</v>
      </c>
    </row>
    <row r="86" spans="1:8">
      <c r="A86" s="103">
        <v>2085</v>
      </c>
      <c r="B86" s="18" t="s">
        <v>149</v>
      </c>
      <c r="C86" s="37" t="s">
        <v>1511</v>
      </c>
      <c r="D86" s="37" t="s">
        <v>1512</v>
      </c>
      <c r="E86" s="162" t="s">
        <v>1172</v>
      </c>
      <c r="F86" s="117">
        <f t="shared" si="1"/>
        <v>24</v>
      </c>
      <c r="G86" s="37" t="s">
        <v>1220</v>
      </c>
      <c r="H86" s="172">
        <v>4</v>
      </c>
    </row>
    <row r="87" spans="1:8">
      <c r="A87" s="103">
        <v>2086</v>
      </c>
      <c r="B87" s="18" t="s">
        <v>150</v>
      </c>
      <c r="C87" s="37" t="s">
        <v>5410</v>
      </c>
      <c r="D87" s="37" t="s">
        <v>5411</v>
      </c>
      <c r="E87" s="162" t="s">
        <v>402</v>
      </c>
      <c r="F87" s="117">
        <f t="shared" si="1"/>
        <v>23</v>
      </c>
      <c r="G87" s="37" t="s">
        <v>1199</v>
      </c>
      <c r="H87" s="172">
        <v>3</v>
      </c>
    </row>
    <row r="88" spans="1:8">
      <c r="A88" s="103">
        <v>2087</v>
      </c>
      <c r="B88" s="18" t="s">
        <v>151</v>
      </c>
      <c r="C88" s="37" t="s">
        <v>5412</v>
      </c>
      <c r="D88" s="37" t="s">
        <v>5413</v>
      </c>
      <c r="E88" s="162" t="s">
        <v>799</v>
      </c>
      <c r="F88" s="117">
        <f t="shared" si="1"/>
        <v>22</v>
      </c>
      <c r="G88" s="37" t="s">
        <v>1199</v>
      </c>
      <c r="H88" s="172">
        <v>3</v>
      </c>
    </row>
    <row r="89" spans="1:8">
      <c r="A89" s="103">
        <v>2088</v>
      </c>
      <c r="B89" s="18" t="s">
        <v>152</v>
      </c>
      <c r="C89" s="37" t="s">
        <v>5414</v>
      </c>
      <c r="D89" s="37" t="s">
        <v>5415</v>
      </c>
      <c r="E89" s="162" t="s">
        <v>402</v>
      </c>
      <c r="F89" s="117">
        <f t="shared" si="1"/>
        <v>23</v>
      </c>
      <c r="G89" s="37" t="s">
        <v>1199</v>
      </c>
      <c r="H89" s="172">
        <v>2</v>
      </c>
    </row>
    <row r="90" spans="1:8">
      <c r="A90" s="103">
        <v>2089</v>
      </c>
      <c r="B90" s="18" t="s">
        <v>153</v>
      </c>
      <c r="C90" s="37" t="s">
        <v>1360</v>
      </c>
      <c r="D90" s="37" t="s">
        <v>1361</v>
      </c>
      <c r="E90" s="162" t="s">
        <v>402</v>
      </c>
      <c r="F90" s="117">
        <f t="shared" si="1"/>
        <v>23</v>
      </c>
      <c r="G90" s="37" t="s">
        <v>1199</v>
      </c>
      <c r="H90" s="172" t="s">
        <v>273</v>
      </c>
    </row>
    <row r="91" spans="1:8">
      <c r="A91" s="103">
        <v>2090</v>
      </c>
      <c r="B91" s="18" t="s">
        <v>154</v>
      </c>
      <c r="C91" s="37" t="s">
        <v>1410</v>
      </c>
      <c r="D91" s="37" t="s">
        <v>1411</v>
      </c>
      <c r="E91" s="162" t="s">
        <v>311</v>
      </c>
      <c r="F91" s="117">
        <f t="shared" si="1"/>
        <v>1</v>
      </c>
      <c r="G91" s="37" t="s">
        <v>1199</v>
      </c>
      <c r="H91" s="172">
        <v>4</v>
      </c>
    </row>
    <row r="92" spans="1:8">
      <c r="A92" s="103">
        <v>2091</v>
      </c>
      <c r="B92" s="18" t="s">
        <v>156</v>
      </c>
      <c r="C92" s="37" t="s">
        <v>5416</v>
      </c>
      <c r="D92" s="37" t="s">
        <v>5417</v>
      </c>
      <c r="E92" s="162" t="s">
        <v>402</v>
      </c>
      <c r="F92" s="117">
        <f t="shared" si="1"/>
        <v>23</v>
      </c>
      <c r="G92" s="37" t="s">
        <v>1199</v>
      </c>
      <c r="H92" s="172">
        <v>4</v>
      </c>
    </row>
    <row r="93" spans="1:8">
      <c r="A93" s="103">
        <v>2092</v>
      </c>
      <c r="B93" s="18" t="s">
        <v>157</v>
      </c>
      <c r="C93" s="37" t="s">
        <v>1470</v>
      </c>
      <c r="D93" s="37" t="s">
        <v>1471</v>
      </c>
      <c r="E93" s="162" t="s">
        <v>402</v>
      </c>
      <c r="F93" s="117">
        <f t="shared" si="1"/>
        <v>23</v>
      </c>
      <c r="G93" s="37" t="s">
        <v>1199</v>
      </c>
      <c r="H93" s="172">
        <v>4</v>
      </c>
    </row>
    <row r="94" spans="1:8">
      <c r="A94" s="103">
        <v>2093</v>
      </c>
      <c r="B94" s="18" t="s">
        <v>158</v>
      </c>
      <c r="C94" s="37" t="s">
        <v>5418</v>
      </c>
      <c r="D94" s="37" t="s">
        <v>1412</v>
      </c>
      <c r="E94" s="162" t="s">
        <v>402</v>
      </c>
      <c r="F94" s="117">
        <f t="shared" si="1"/>
        <v>23</v>
      </c>
      <c r="G94" s="37" t="s">
        <v>1199</v>
      </c>
      <c r="H94" s="172">
        <v>4</v>
      </c>
    </row>
    <row r="95" spans="1:8">
      <c r="A95" s="103">
        <v>2094</v>
      </c>
      <c r="B95" s="18" t="s">
        <v>159</v>
      </c>
      <c r="C95" s="37" t="s">
        <v>1413</v>
      </c>
      <c r="D95" s="37" t="s">
        <v>1414</v>
      </c>
      <c r="E95" s="162" t="s">
        <v>809</v>
      </c>
      <c r="F95" s="117">
        <f t="shared" si="1"/>
        <v>37</v>
      </c>
      <c r="G95" s="37" t="s">
        <v>1199</v>
      </c>
      <c r="H95" s="172">
        <v>4</v>
      </c>
    </row>
    <row r="96" spans="1:8">
      <c r="A96" s="103">
        <v>2095</v>
      </c>
      <c r="B96" s="18" t="s">
        <v>160</v>
      </c>
      <c r="C96" s="37" t="s">
        <v>1415</v>
      </c>
      <c r="D96" s="37" t="s">
        <v>1416</v>
      </c>
      <c r="E96" s="162" t="s">
        <v>402</v>
      </c>
      <c r="F96" s="117">
        <f t="shared" si="1"/>
        <v>23</v>
      </c>
      <c r="G96" s="37" t="s">
        <v>1199</v>
      </c>
      <c r="H96" s="172">
        <v>4</v>
      </c>
    </row>
    <row r="97" spans="1:8">
      <c r="A97" s="103">
        <v>2096</v>
      </c>
      <c r="B97" s="18" t="s">
        <v>162</v>
      </c>
      <c r="C97" s="37" t="s">
        <v>1417</v>
      </c>
      <c r="D97" s="37" t="s">
        <v>1418</v>
      </c>
      <c r="E97" s="162" t="s">
        <v>402</v>
      </c>
      <c r="F97" s="117">
        <f t="shared" si="1"/>
        <v>23</v>
      </c>
      <c r="G97" s="37" t="s">
        <v>1199</v>
      </c>
      <c r="H97" s="172">
        <v>4</v>
      </c>
    </row>
    <row r="98" spans="1:8">
      <c r="A98" s="103">
        <v>2097</v>
      </c>
      <c r="B98" s="18" t="s">
        <v>164</v>
      </c>
      <c r="C98" s="37" t="s">
        <v>1419</v>
      </c>
      <c r="D98" s="37" t="s">
        <v>1420</v>
      </c>
      <c r="E98" s="162" t="s">
        <v>402</v>
      </c>
      <c r="F98" s="117">
        <f t="shared" si="1"/>
        <v>23</v>
      </c>
      <c r="G98" s="37" t="s">
        <v>1199</v>
      </c>
      <c r="H98" s="172">
        <v>4</v>
      </c>
    </row>
    <row r="99" spans="1:8">
      <c r="A99" s="103">
        <v>2098</v>
      </c>
      <c r="B99" s="18" t="s">
        <v>166</v>
      </c>
      <c r="C99" s="37" t="s">
        <v>1392</v>
      </c>
      <c r="D99" s="37" t="s">
        <v>5419</v>
      </c>
      <c r="E99" s="162" t="s">
        <v>402</v>
      </c>
      <c r="F99" s="117">
        <f t="shared" si="1"/>
        <v>23</v>
      </c>
      <c r="G99" s="37" t="s">
        <v>1199</v>
      </c>
      <c r="H99" s="172">
        <v>4</v>
      </c>
    </row>
    <row r="100" spans="1:8">
      <c r="A100" s="103">
        <v>2099</v>
      </c>
      <c r="B100" s="18" t="s">
        <v>167</v>
      </c>
      <c r="C100" s="37" t="s">
        <v>5420</v>
      </c>
      <c r="D100" s="37" t="s">
        <v>5421</v>
      </c>
      <c r="E100" s="162" t="s">
        <v>402</v>
      </c>
      <c r="F100" s="117">
        <f t="shared" si="1"/>
        <v>23</v>
      </c>
      <c r="G100" s="37" t="s">
        <v>1199</v>
      </c>
      <c r="H100" s="172">
        <v>4</v>
      </c>
    </row>
    <row r="101" spans="1:8">
      <c r="A101" s="103">
        <v>2100</v>
      </c>
      <c r="B101" s="18" t="s">
        <v>168</v>
      </c>
      <c r="C101" s="37" t="s">
        <v>1421</v>
      </c>
      <c r="D101" s="37" t="s">
        <v>1422</v>
      </c>
      <c r="E101" s="162" t="s">
        <v>402</v>
      </c>
      <c r="F101" s="117">
        <f t="shared" si="1"/>
        <v>23</v>
      </c>
      <c r="G101" s="37" t="s">
        <v>1199</v>
      </c>
      <c r="H101" s="172">
        <v>4</v>
      </c>
    </row>
    <row r="102" spans="1:8">
      <c r="A102" s="103">
        <v>2101</v>
      </c>
      <c r="B102" s="18" t="s">
        <v>169</v>
      </c>
      <c r="C102" s="37" t="s">
        <v>1423</v>
      </c>
      <c r="D102" s="37" t="s">
        <v>1424</v>
      </c>
      <c r="E102" s="162" t="s">
        <v>1172</v>
      </c>
      <c r="F102" s="117">
        <f t="shared" si="1"/>
        <v>24</v>
      </c>
      <c r="G102" s="37" t="s">
        <v>1199</v>
      </c>
      <c r="H102" s="172">
        <v>4</v>
      </c>
    </row>
    <row r="103" spans="1:8">
      <c r="A103" s="103">
        <v>2102</v>
      </c>
      <c r="B103" s="18" t="s">
        <v>170</v>
      </c>
      <c r="C103" s="37" t="s">
        <v>1472</v>
      </c>
      <c r="D103" s="37" t="s">
        <v>1473</v>
      </c>
      <c r="E103" s="162" t="s">
        <v>1172</v>
      </c>
      <c r="F103" s="117">
        <f t="shared" si="1"/>
        <v>24</v>
      </c>
      <c r="G103" s="37" t="s">
        <v>1199</v>
      </c>
      <c r="H103" s="172">
        <v>4</v>
      </c>
    </row>
    <row r="104" spans="1:8">
      <c r="A104" s="103">
        <v>2103</v>
      </c>
      <c r="B104" s="18" t="s">
        <v>171</v>
      </c>
      <c r="C104" s="37" t="s">
        <v>1425</v>
      </c>
      <c r="D104" s="37" t="s">
        <v>1426</v>
      </c>
      <c r="E104" s="162" t="s">
        <v>402</v>
      </c>
      <c r="F104" s="117">
        <f t="shared" si="1"/>
        <v>23</v>
      </c>
      <c r="G104" s="37" t="s">
        <v>1199</v>
      </c>
      <c r="H104" s="172">
        <v>4</v>
      </c>
    </row>
    <row r="105" spans="1:8">
      <c r="A105" s="103">
        <v>2104</v>
      </c>
      <c r="B105" s="18" t="s">
        <v>172</v>
      </c>
      <c r="C105" s="37" t="s">
        <v>1393</v>
      </c>
      <c r="D105" s="37" t="s">
        <v>5422</v>
      </c>
      <c r="E105" s="162" t="s">
        <v>1172</v>
      </c>
      <c r="F105" s="117">
        <f t="shared" si="1"/>
        <v>24</v>
      </c>
      <c r="G105" s="37" t="s">
        <v>1199</v>
      </c>
      <c r="H105" s="172">
        <v>4</v>
      </c>
    </row>
    <row r="106" spans="1:8">
      <c r="A106" s="103">
        <v>2105</v>
      </c>
      <c r="B106" s="18" t="s">
        <v>173</v>
      </c>
      <c r="C106" s="37" t="s">
        <v>5423</v>
      </c>
      <c r="D106" s="37" t="s">
        <v>5424</v>
      </c>
      <c r="E106" s="162" t="s">
        <v>1172</v>
      </c>
      <c r="F106" s="117">
        <f t="shared" si="1"/>
        <v>24</v>
      </c>
      <c r="G106" s="37" t="s">
        <v>1199</v>
      </c>
      <c r="H106" s="172">
        <v>3</v>
      </c>
    </row>
    <row r="107" spans="1:8">
      <c r="A107" s="103">
        <v>2106</v>
      </c>
      <c r="B107" s="18" t="s">
        <v>174</v>
      </c>
      <c r="C107" s="37" t="s">
        <v>5425</v>
      </c>
      <c r="D107" s="37" t="s">
        <v>5426</v>
      </c>
      <c r="E107" s="162" t="s">
        <v>402</v>
      </c>
      <c r="F107" s="117">
        <f t="shared" si="1"/>
        <v>23</v>
      </c>
      <c r="G107" s="37" t="s">
        <v>1199</v>
      </c>
      <c r="H107" s="172">
        <v>3</v>
      </c>
    </row>
    <row r="108" spans="1:8">
      <c r="A108" s="103">
        <v>2107</v>
      </c>
      <c r="B108" s="18" t="s">
        <v>175</v>
      </c>
      <c r="C108" s="37" t="s">
        <v>5427</v>
      </c>
      <c r="D108" s="37" t="s">
        <v>5428</v>
      </c>
      <c r="E108" s="162" t="s">
        <v>402</v>
      </c>
      <c r="F108" s="117">
        <f t="shared" si="1"/>
        <v>23</v>
      </c>
      <c r="G108" s="37" t="s">
        <v>1199</v>
      </c>
      <c r="H108" s="172">
        <v>3</v>
      </c>
    </row>
    <row r="109" spans="1:8">
      <c r="A109" s="103">
        <v>2108</v>
      </c>
      <c r="B109" s="18" t="s">
        <v>177</v>
      </c>
      <c r="C109" s="37" t="s">
        <v>5429</v>
      </c>
      <c r="D109" s="37" t="s">
        <v>5430</v>
      </c>
      <c r="E109" s="162" t="s">
        <v>402</v>
      </c>
      <c r="F109" s="117">
        <f t="shared" si="1"/>
        <v>23</v>
      </c>
      <c r="G109" s="37" t="s">
        <v>1199</v>
      </c>
      <c r="H109" s="172">
        <v>3</v>
      </c>
    </row>
    <row r="110" spans="1:8">
      <c r="A110" s="103">
        <v>2109</v>
      </c>
      <c r="B110" s="18" t="s">
        <v>178</v>
      </c>
      <c r="C110" s="37" t="s">
        <v>5431</v>
      </c>
      <c r="D110" s="37" t="s">
        <v>5432</v>
      </c>
      <c r="E110" s="162" t="s">
        <v>402</v>
      </c>
      <c r="F110" s="117">
        <f t="shared" si="1"/>
        <v>23</v>
      </c>
      <c r="G110" s="37" t="s">
        <v>1199</v>
      </c>
      <c r="H110" s="172">
        <v>3</v>
      </c>
    </row>
    <row r="111" spans="1:8">
      <c r="A111" s="103">
        <v>2110</v>
      </c>
      <c r="B111" s="18" t="s">
        <v>179</v>
      </c>
      <c r="C111" s="37" t="s">
        <v>5433</v>
      </c>
      <c r="D111" s="37" t="s">
        <v>5434</v>
      </c>
      <c r="E111" s="162" t="s">
        <v>376</v>
      </c>
      <c r="F111" s="117">
        <f t="shared" si="1"/>
        <v>39</v>
      </c>
      <c r="G111" s="37" t="s">
        <v>1199</v>
      </c>
      <c r="H111" s="172">
        <v>3</v>
      </c>
    </row>
    <row r="112" spans="1:8">
      <c r="A112" s="103">
        <v>2111</v>
      </c>
      <c r="B112" s="18" t="s">
        <v>180</v>
      </c>
      <c r="C112" s="37" t="s">
        <v>5435</v>
      </c>
      <c r="D112" s="37" t="s">
        <v>5436</v>
      </c>
      <c r="E112" s="162" t="s">
        <v>402</v>
      </c>
      <c r="F112" s="117">
        <f t="shared" si="1"/>
        <v>23</v>
      </c>
      <c r="G112" s="37" t="s">
        <v>1199</v>
      </c>
      <c r="H112" s="172">
        <v>3</v>
      </c>
    </row>
    <row r="113" spans="1:8">
      <c r="A113" s="103">
        <v>2112</v>
      </c>
      <c r="B113" s="18" t="s">
        <v>181</v>
      </c>
      <c r="C113" s="37" t="s">
        <v>5437</v>
      </c>
      <c r="D113" s="37" t="s">
        <v>5438</v>
      </c>
      <c r="E113" s="162" t="s">
        <v>402</v>
      </c>
      <c r="F113" s="117">
        <f t="shared" si="1"/>
        <v>23</v>
      </c>
      <c r="G113" s="37" t="s">
        <v>1199</v>
      </c>
      <c r="H113" s="172">
        <v>3</v>
      </c>
    </row>
    <row r="114" spans="1:8">
      <c r="A114" s="103">
        <v>2113</v>
      </c>
      <c r="B114" s="18" t="s">
        <v>182</v>
      </c>
      <c r="C114" s="37" t="s">
        <v>5439</v>
      </c>
      <c r="D114" s="37" t="s">
        <v>5440</v>
      </c>
      <c r="E114" s="162" t="s">
        <v>402</v>
      </c>
      <c r="F114" s="117">
        <f t="shared" si="1"/>
        <v>23</v>
      </c>
      <c r="G114" s="37" t="s">
        <v>1199</v>
      </c>
      <c r="H114" s="172">
        <v>3</v>
      </c>
    </row>
    <row r="115" spans="1:8">
      <c r="A115" s="103">
        <v>2114</v>
      </c>
      <c r="B115" s="18" t="s">
        <v>183</v>
      </c>
      <c r="C115" s="37" t="s">
        <v>5441</v>
      </c>
      <c r="D115" s="37" t="s">
        <v>5442</v>
      </c>
      <c r="E115" s="162" t="s">
        <v>402</v>
      </c>
      <c r="F115" s="117">
        <f t="shared" si="1"/>
        <v>23</v>
      </c>
      <c r="G115" s="37" t="s">
        <v>1199</v>
      </c>
      <c r="H115" s="172">
        <v>2</v>
      </c>
    </row>
    <row r="116" spans="1:8">
      <c r="A116" s="103">
        <v>2115</v>
      </c>
      <c r="B116" s="18" t="s">
        <v>184</v>
      </c>
      <c r="C116" s="37" t="s">
        <v>5443</v>
      </c>
      <c r="D116" s="37" t="s">
        <v>5444</v>
      </c>
      <c r="E116" s="162" t="s">
        <v>1172</v>
      </c>
      <c r="F116" s="117">
        <f t="shared" si="1"/>
        <v>24</v>
      </c>
      <c r="G116" s="37" t="s">
        <v>1199</v>
      </c>
      <c r="H116" s="172">
        <v>2</v>
      </c>
    </row>
    <row r="117" spans="1:8">
      <c r="A117" s="103">
        <v>2116</v>
      </c>
      <c r="B117" s="18" t="s">
        <v>185</v>
      </c>
      <c r="C117" s="37" t="s">
        <v>5445</v>
      </c>
      <c r="D117" s="37" t="s">
        <v>5446</v>
      </c>
      <c r="E117" s="162" t="s">
        <v>402</v>
      </c>
      <c r="F117" s="117">
        <f t="shared" si="1"/>
        <v>23</v>
      </c>
      <c r="G117" s="37" t="s">
        <v>1199</v>
      </c>
      <c r="H117" s="172">
        <v>2</v>
      </c>
    </row>
    <row r="118" spans="1:8">
      <c r="A118" s="103">
        <v>2117</v>
      </c>
      <c r="B118" s="18" t="s">
        <v>186</v>
      </c>
      <c r="C118" s="37" t="s">
        <v>5447</v>
      </c>
      <c r="D118" s="37" t="s">
        <v>5448</v>
      </c>
      <c r="E118" s="162" t="s">
        <v>402</v>
      </c>
      <c r="F118" s="117">
        <f t="shared" si="1"/>
        <v>23</v>
      </c>
      <c r="G118" s="37" t="s">
        <v>1199</v>
      </c>
      <c r="H118" s="172">
        <v>2</v>
      </c>
    </row>
    <row r="119" spans="1:8">
      <c r="A119" s="103">
        <v>2118</v>
      </c>
      <c r="B119" s="18" t="s">
        <v>187</v>
      </c>
      <c r="C119" s="37" t="s">
        <v>5449</v>
      </c>
      <c r="D119" s="37" t="s">
        <v>5450</v>
      </c>
      <c r="E119" s="162" t="s">
        <v>402</v>
      </c>
      <c r="F119" s="117">
        <f t="shared" si="1"/>
        <v>23</v>
      </c>
      <c r="G119" s="37" t="s">
        <v>1199</v>
      </c>
      <c r="H119" s="172">
        <v>2</v>
      </c>
    </row>
    <row r="120" spans="1:8">
      <c r="A120" s="103">
        <v>2119</v>
      </c>
      <c r="B120" s="18" t="s">
        <v>188</v>
      </c>
      <c r="C120" s="37" t="s">
        <v>5451</v>
      </c>
      <c r="D120" s="37" t="s">
        <v>5452</v>
      </c>
      <c r="E120" s="162" t="s">
        <v>402</v>
      </c>
      <c r="F120" s="117">
        <f t="shared" si="1"/>
        <v>23</v>
      </c>
      <c r="G120" s="37" t="s">
        <v>1199</v>
      </c>
      <c r="H120" s="172">
        <v>2</v>
      </c>
    </row>
    <row r="121" spans="1:8">
      <c r="A121" s="103">
        <v>2120</v>
      </c>
      <c r="B121" s="18" t="s">
        <v>189</v>
      </c>
      <c r="C121" s="37" t="s">
        <v>5453</v>
      </c>
      <c r="D121" s="37" t="s">
        <v>5454</v>
      </c>
      <c r="E121" s="162" t="s">
        <v>402</v>
      </c>
      <c r="F121" s="117">
        <f t="shared" si="1"/>
        <v>23</v>
      </c>
      <c r="G121" s="37" t="s">
        <v>1199</v>
      </c>
      <c r="H121" s="172">
        <v>2</v>
      </c>
    </row>
    <row r="122" spans="1:8">
      <c r="A122" s="103">
        <v>2121</v>
      </c>
      <c r="B122" s="18" t="s">
        <v>190</v>
      </c>
      <c r="C122" s="37" t="s">
        <v>5455</v>
      </c>
      <c r="D122" s="37" t="s">
        <v>5456</v>
      </c>
      <c r="E122" s="162" t="s">
        <v>1172</v>
      </c>
      <c r="F122" s="117">
        <f t="shared" si="1"/>
        <v>24</v>
      </c>
      <c r="G122" s="37" t="s">
        <v>1199</v>
      </c>
      <c r="H122" s="172">
        <v>2</v>
      </c>
    </row>
    <row r="123" spans="1:8">
      <c r="A123" s="103">
        <v>2122</v>
      </c>
      <c r="B123" s="18" t="s">
        <v>191</v>
      </c>
      <c r="C123" s="37" t="s">
        <v>5457</v>
      </c>
      <c r="D123" s="37" t="s">
        <v>5458</v>
      </c>
      <c r="E123" s="162" t="s">
        <v>402</v>
      </c>
      <c r="F123" s="117">
        <f t="shared" si="1"/>
        <v>23</v>
      </c>
      <c r="G123" s="37" t="s">
        <v>1199</v>
      </c>
      <c r="H123" s="172">
        <v>2</v>
      </c>
    </row>
    <row r="124" spans="1:8">
      <c r="A124" s="103">
        <v>2123</v>
      </c>
      <c r="B124" s="18" t="s">
        <v>192</v>
      </c>
      <c r="C124" s="37" t="s">
        <v>5459</v>
      </c>
      <c r="D124" s="37" t="s">
        <v>5460</v>
      </c>
      <c r="E124" s="162" t="s">
        <v>1172</v>
      </c>
      <c r="F124" s="117">
        <f t="shared" si="1"/>
        <v>24</v>
      </c>
      <c r="G124" s="37" t="s">
        <v>1199</v>
      </c>
      <c r="H124" s="172">
        <v>2</v>
      </c>
    </row>
    <row r="125" spans="1:8">
      <c r="A125" s="103">
        <v>2124</v>
      </c>
      <c r="B125" s="18" t="s">
        <v>193</v>
      </c>
      <c r="C125" s="37" t="s">
        <v>5461</v>
      </c>
      <c r="D125" s="37" t="s">
        <v>5462</v>
      </c>
      <c r="E125" s="162" t="s">
        <v>402</v>
      </c>
      <c r="F125" s="117">
        <f t="shared" si="1"/>
        <v>23</v>
      </c>
      <c r="G125" s="37" t="s">
        <v>1199</v>
      </c>
      <c r="H125" s="172">
        <v>2</v>
      </c>
    </row>
    <row r="126" spans="1:8">
      <c r="A126" s="103">
        <v>2125</v>
      </c>
      <c r="B126" s="18" t="s">
        <v>194</v>
      </c>
      <c r="C126" s="37" t="s">
        <v>5463</v>
      </c>
      <c r="D126" s="37" t="s">
        <v>5464</v>
      </c>
      <c r="E126" s="162" t="s">
        <v>1356</v>
      </c>
      <c r="F126" s="117">
        <f t="shared" si="1"/>
        <v>21</v>
      </c>
      <c r="G126" s="37" t="s">
        <v>1199</v>
      </c>
      <c r="H126" s="172">
        <v>2</v>
      </c>
    </row>
    <row r="127" spans="1:8">
      <c r="A127" s="103">
        <v>2126</v>
      </c>
      <c r="B127" s="18" t="s">
        <v>195</v>
      </c>
      <c r="C127" s="37" t="s">
        <v>5465</v>
      </c>
      <c r="D127" s="37" t="s">
        <v>5466</v>
      </c>
      <c r="E127" s="162" t="s">
        <v>402</v>
      </c>
      <c r="F127" s="117">
        <f t="shared" si="1"/>
        <v>23</v>
      </c>
      <c r="G127" s="37" t="s">
        <v>1199</v>
      </c>
      <c r="H127" s="172">
        <v>2</v>
      </c>
    </row>
    <row r="128" spans="1:8">
      <c r="A128" s="103">
        <v>2127</v>
      </c>
      <c r="B128" s="18" t="s">
        <v>196</v>
      </c>
      <c r="C128" s="37" t="s">
        <v>5467</v>
      </c>
      <c r="D128" s="37" t="s">
        <v>5468</v>
      </c>
      <c r="E128" s="162" t="s">
        <v>1172</v>
      </c>
      <c r="F128" s="117">
        <f t="shared" si="1"/>
        <v>24</v>
      </c>
      <c r="G128" s="37" t="s">
        <v>1199</v>
      </c>
      <c r="H128" s="172">
        <v>1</v>
      </c>
    </row>
    <row r="129" spans="1:8">
      <c r="A129" s="103">
        <v>2128</v>
      </c>
      <c r="B129" s="18" t="s">
        <v>197</v>
      </c>
      <c r="C129" s="37" t="s">
        <v>5469</v>
      </c>
      <c r="D129" s="37" t="s">
        <v>5470</v>
      </c>
      <c r="E129" s="162" t="s">
        <v>402</v>
      </c>
      <c r="F129" s="117">
        <f t="shared" si="1"/>
        <v>23</v>
      </c>
      <c r="G129" s="37" t="s">
        <v>1199</v>
      </c>
      <c r="H129" s="172">
        <v>1</v>
      </c>
    </row>
    <row r="130" spans="1:8">
      <c r="A130" s="103">
        <v>2129</v>
      </c>
      <c r="B130" s="18" t="s">
        <v>198</v>
      </c>
      <c r="C130" s="37" t="s">
        <v>5471</v>
      </c>
      <c r="D130" s="37" t="s">
        <v>5472</v>
      </c>
      <c r="E130" s="162" t="s">
        <v>402</v>
      </c>
      <c r="F130" s="117">
        <f t="shared" si="1"/>
        <v>23</v>
      </c>
      <c r="G130" s="37" t="s">
        <v>1199</v>
      </c>
      <c r="H130" s="172">
        <v>1</v>
      </c>
    </row>
    <row r="131" spans="1:8">
      <c r="A131" s="103">
        <v>2130</v>
      </c>
      <c r="B131" s="18" t="s">
        <v>199</v>
      </c>
      <c r="C131" s="37" t="s">
        <v>5473</v>
      </c>
      <c r="D131" s="37" t="s">
        <v>5474</v>
      </c>
      <c r="E131" s="162" t="s">
        <v>1356</v>
      </c>
      <c r="F131" s="117">
        <f t="shared" ref="F131:F194" si="2">VLOOKUP(E131,$N$1:$O$48,2,FALSE)</f>
        <v>21</v>
      </c>
      <c r="G131" s="37" t="s">
        <v>1199</v>
      </c>
      <c r="H131" s="172">
        <v>1</v>
      </c>
    </row>
    <row r="132" spans="1:8">
      <c r="A132" s="103">
        <v>2131</v>
      </c>
      <c r="B132" s="18" t="s">
        <v>200</v>
      </c>
      <c r="C132" s="37" t="s">
        <v>5475</v>
      </c>
      <c r="D132" s="37" t="s">
        <v>5476</v>
      </c>
      <c r="E132" s="162" t="s">
        <v>402</v>
      </c>
      <c r="F132" s="117">
        <f t="shared" si="2"/>
        <v>23</v>
      </c>
      <c r="G132" s="37" t="s">
        <v>1199</v>
      </c>
      <c r="H132" s="172">
        <v>1</v>
      </c>
    </row>
    <row r="133" spans="1:8">
      <c r="A133" s="103">
        <v>2132</v>
      </c>
      <c r="B133" s="18" t="s">
        <v>201</v>
      </c>
      <c r="C133" s="37" t="s">
        <v>5477</v>
      </c>
      <c r="D133" s="37" t="s">
        <v>5478</v>
      </c>
      <c r="E133" s="162" t="s">
        <v>1172</v>
      </c>
      <c r="F133" s="117">
        <f t="shared" si="2"/>
        <v>24</v>
      </c>
      <c r="G133" s="37" t="s">
        <v>1199</v>
      </c>
      <c r="H133" s="172">
        <v>1</v>
      </c>
    </row>
    <row r="134" spans="1:8">
      <c r="A134" s="103">
        <v>2133</v>
      </c>
      <c r="B134" s="18" t="s">
        <v>202</v>
      </c>
      <c r="C134" s="37" t="s">
        <v>5479</v>
      </c>
      <c r="D134" s="37" t="s">
        <v>5480</v>
      </c>
      <c r="E134" s="162" t="s">
        <v>799</v>
      </c>
      <c r="F134" s="117">
        <f t="shared" si="2"/>
        <v>22</v>
      </c>
      <c r="G134" s="37" t="s">
        <v>1199</v>
      </c>
      <c r="H134" s="172">
        <v>1</v>
      </c>
    </row>
    <row r="135" spans="1:8">
      <c r="A135" s="103">
        <v>2134</v>
      </c>
      <c r="B135" s="18" t="s">
        <v>203</v>
      </c>
      <c r="C135" s="37" t="s">
        <v>5481</v>
      </c>
      <c r="D135" s="37" t="s">
        <v>5482</v>
      </c>
      <c r="E135" s="162" t="s">
        <v>402</v>
      </c>
      <c r="F135" s="117">
        <f t="shared" si="2"/>
        <v>23</v>
      </c>
      <c r="G135" s="37" t="s">
        <v>1199</v>
      </c>
      <c r="H135" s="172">
        <v>1</v>
      </c>
    </row>
    <row r="136" spans="1:8">
      <c r="A136" s="103">
        <v>2135</v>
      </c>
      <c r="B136" s="18" t="s">
        <v>204</v>
      </c>
      <c r="C136" s="37" t="s">
        <v>5483</v>
      </c>
      <c r="D136" s="37" t="s">
        <v>5484</v>
      </c>
      <c r="E136" s="162" t="s">
        <v>402</v>
      </c>
      <c r="F136" s="117">
        <f t="shared" si="2"/>
        <v>23</v>
      </c>
      <c r="G136" s="37" t="s">
        <v>1199</v>
      </c>
      <c r="H136" s="172">
        <v>1</v>
      </c>
    </row>
    <row r="137" spans="1:8">
      <c r="A137" s="103">
        <v>2136</v>
      </c>
      <c r="B137" s="18" t="s">
        <v>205</v>
      </c>
      <c r="C137" s="37" t="s">
        <v>5485</v>
      </c>
      <c r="D137" s="37" t="s">
        <v>5486</v>
      </c>
      <c r="E137" s="162" t="s">
        <v>799</v>
      </c>
      <c r="F137" s="117">
        <f t="shared" si="2"/>
        <v>22</v>
      </c>
      <c r="G137" s="37" t="s">
        <v>1199</v>
      </c>
      <c r="H137" s="172">
        <v>1</v>
      </c>
    </row>
    <row r="138" spans="1:8">
      <c r="A138" s="103">
        <v>2137</v>
      </c>
      <c r="B138" s="18" t="s">
        <v>206</v>
      </c>
      <c r="C138" s="37" t="s">
        <v>5487</v>
      </c>
      <c r="D138" s="37" t="s">
        <v>5488</v>
      </c>
      <c r="E138" s="162" t="s">
        <v>402</v>
      </c>
      <c r="F138" s="117">
        <f t="shared" si="2"/>
        <v>23</v>
      </c>
      <c r="G138" s="37" t="s">
        <v>1199</v>
      </c>
      <c r="H138" s="172">
        <v>1</v>
      </c>
    </row>
    <row r="139" spans="1:8">
      <c r="A139" s="103">
        <v>2138</v>
      </c>
      <c r="B139" s="18" t="s">
        <v>208</v>
      </c>
      <c r="C139" s="37" t="s">
        <v>5489</v>
      </c>
      <c r="D139" s="37" t="s">
        <v>5490</v>
      </c>
      <c r="E139" s="162" t="s">
        <v>799</v>
      </c>
      <c r="F139" s="117">
        <f t="shared" si="2"/>
        <v>22</v>
      </c>
      <c r="G139" s="37" t="s">
        <v>1199</v>
      </c>
      <c r="H139" s="172">
        <v>1</v>
      </c>
    </row>
    <row r="140" spans="1:8">
      <c r="A140" s="103">
        <v>2139</v>
      </c>
      <c r="B140" s="18" t="s">
        <v>209</v>
      </c>
      <c r="C140" s="37" t="s">
        <v>5491</v>
      </c>
      <c r="D140" s="37" t="s">
        <v>5492</v>
      </c>
      <c r="E140" s="162" t="s">
        <v>402</v>
      </c>
      <c r="F140" s="117">
        <f t="shared" si="2"/>
        <v>23</v>
      </c>
      <c r="G140" s="37" t="s">
        <v>1199</v>
      </c>
      <c r="H140" s="172">
        <v>1</v>
      </c>
    </row>
    <row r="141" spans="1:8">
      <c r="A141" s="103">
        <v>2140</v>
      </c>
      <c r="B141" s="18" t="s">
        <v>210</v>
      </c>
      <c r="C141" s="37" t="s">
        <v>5493</v>
      </c>
      <c r="D141" s="37" t="s">
        <v>5494</v>
      </c>
      <c r="E141" s="162" t="s">
        <v>402</v>
      </c>
      <c r="F141" s="117">
        <f t="shared" si="2"/>
        <v>23</v>
      </c>
      <c r="G141" s="37" t="s">
        <v>1199</v>
      </c>
      <c r="H141" s="172">
        <v>1</v>
      </c>
    </row>
    <row r="142" spans="1:8">
      <c r="A142" s="103">
        <v>2141</v>
      </c>
      <c r="B142" s="18" t="s">
        <v>211</v>
      </c>
      <c r="C142" s="37" t="s">
        <v>5495</v>
      </c>
      <c r="D142" s="37" t="s">
        <v>5496</v>
      </c>
      <c r="E142" s="162" t="s">
        <v>1172</v>
      </c>
      <c r="F142" s="117">
        <f t="shared" si="2"/>
        <v>24</v>
      </c>
      <c r="G142" s="37" t="s">
        <v>1199</v>
      </c>
      <c r="H142" s="172">
        <v>1</v>
      </c>
    </row>
    <row r="143" spans="1:8">
      <c r="A143" s="103">
        <v>2142</v>
      </c>
      <c r="B143" s="18" t="s">
        <v>212</v>
      </c>
      <c r="C143" s="37" t="s">
        <v>5497</v>
      </c>
      <c r="D143" s="37" t="s">
        <v>5498</v>
      </c>
      <c r="E143" s="162" t="s">
        <v>128</v>
      </c>
      <c r="F143" s="117">
        <f t="shared" si="2"/>
        <v>34</v>
      </c>
      <c r="G143" s="37" t="s">
        <v>1199</v>
      </c>
      <c r="H143" s="172">
        <v>3</v>
      </c>
    </row>
    <row r="144" spans="1:8">
      <c r="A144" s="103">
        <v>2143</v>
      </c>
      <c r="B144" s="18" t="s">
        <v>213</v>
      </c>
      <c r="C144" s="37" t="s">
        <v>1474</v>
      </c>
      <c r="D144" s="37" t="s">
        <v>1475</v>
      </c>
      <c r="E144" s="162" t="s">
        <v>402</v>
      </c>
      <c r="F144" s="117">
        <f t="shared" si="2"/>
        <v>23</v>
      </c>
      <c r="G144" s="37" t="s">
        <v>1202</v>
      </c>
      <c r="H144" s="172">
        <v>4</v>
      </c>
    </row>
    <row r="145" spans="1:8">
      <c r="A145" s="103">
        <v>2144</v>
      </c>
      <c r="B145" s="18" t="s">
        <v>214</v>
      </c>
      <c r="C145" s="37" t="s">
        <v>5499</v>
      </c>
      <c r="D145" s="37" t="s">
        <v>5500</v>
      </c>
      <c r="E145" s="162" t="s">
        <v>402</v>
      </c>
      <c r="F145" s="117">
        <f t="shared" si="2"/>
        <v>23</v>
      </c>
      <c r="G145" s="37" t="s">
        <v>1202</v>
      </c>
      <c r="H145" s="172">
        <v>4</v>
      </c>
    </row>
    <row r="146" spans="1:8">
      <c r="A146" s="103">
        <v>2145</v>
      </c>
      <c r="B146" s="18" t="s">
        <v>215</v>
      </c>
      <c r="C146" s="37" t="s">
        <v>5501</v>
      </c>
      <c r="D146" s="37" t="s">
        <v>5502</v>
      </c>
      <c r="E146" s="162" t="s">
        <v>402</v>
      </c>
      <c r="F146" s="117">
        <f t="shared" si="2"/>
        <v>23</v>
      </c>
      <c r="G146" s="37" t="s">
        <v>1202</v>
      </c>
      <c r="H146" s="172">
        <v>3</v>
      </c>
    </row>
    <row r="147" spans="1:8">
      <c r="A147" s="103">
        <v>2146</v>
      </c>
      <c r="B147" s="18" t="s">
        <v>216</v>
      </c>
      <c r="C147" s="37" t="s">
        <v>5503</v>
      </c>
      <c r="D147" s="37" t="s">
        <v>5504</v>
      </c>
      <c r="E147" s="162" t="s">
        <v>402</v>
      </c>
      <c r="F147" s="117">
        <f t="shared" si="2"/>
        <v>23</v>
      </c>
      <c r="G147" s="37" t="s">
        <v>1202</v>
      </c>
      <c r="H147" s="172">
        <v>4</v>
      </c>
    </row>
    <row r="148" spans="1:8">
      <c r="A148" s="103">
        <v>2147</v>
      </c>
      <c r="B148" s="18" t="s">
        <v>217</v>
      </c>
      <c r="C148" s="37" t="s">
        <v>5505</v>
      </c>
      <c r="D148" s="37" t="s">
        <v>5506</v>
      </c>
      <c r="E148" s="162" t="s">
        <v>402</v>
      </c>
      <c r="F148" s="117">
        <f t="shared" si="2"/>
        <v>23</v>
      </c>
      <c r="G148" s="37" t="s">
        <v>1202</v>
      </c>
      <c r="H148" s="172">
        <v>3</v>
      </c>
    </row>
    <row r="149" spans="1:8">
      <c r="A149" s="103">
        <v>2148</v>
      </c>
      <c r="B149" s="18" t="s">
        <v>218</v>
      </c>
      <c r="C149" s="37" t="s">
        <v>5507</v>
      </c>
      <c r="D149" s="37" t="s">
        <v>5508</v>
      </c>
      <c r="E149" s="162" t="s">
        <v>402</v>
      </c>
      <c r="F149" s="117">
        <f t="shared" si="2"/>
        <v>23</v>
      </c>
      <c r="G149" s="37" t="s">
        <v>1202</v>
      </c>
      <c r="H149" s="172">
        <v>3</v>
      </c>
    </row>
    <row r="150" spans="1:8">
      <c r="A150" s="103">
        <v>2149</v>
      </c>
      <c r="B150" s="18" t="s">
        <v>219</v>
      </c>
      <c r="C150" s="37" t="s">
        <v>5509</v>
      </c>
      <c r="D150" s="37" t="s">
        <v>5510</v>
      </c>
      <c r="E150" s="162" t="s">
        <v>402</v>
      </c>
      <c r="F150" s="117">
        <f t="shared" si="2"/>
        <v>23</v>
      </c>
      <c r="G150" s="37" t="s">
        <v>1202</v>
      </c>
      <c r="H150" s="172">
        <v>2</v>
      </c>
    </row>
    <row r="151" spans="1:8">
      <c r="A151" s="103">
        <v>2150</v>
      </c>
      <c r="B151" s="18" t="s">
        <v>220</v>
      </c>
      <c r="C151" s="37" t="s">
        <v>5511</v>
      </c>
      <c r="D151" s="37" t="s">
        <v>5512</v>
      </c>
      <c r="E151" s="162" t="s">
        <v>402</v>
      </c>
      <c r="F151" s="117">
        <f t="shared" si="2"/>
        <v>23</v>
      </c>
      <c r="G151" s="37" t="s">
        <v>1202</v>
      </c>
      <c r="H151" s="172">
        <v>2</v>
      </c>
    </row>
    <row r="152" spans="1:8">
      <c r="A152" s="103">
        <v>2151</v>
      </c>
      <c r="B152" s="18" t="s">
        <v>221</v>
      </c>
      <c r="C152" s="37" t="s">
        <v>5513</v>
      </c>
      <c r="D152" s="37" t="s">
        <v>5514</v>
      </c>
      <c r="E152" s="162" t="s">
        <v>402</v>
      </c>
      <c r="F152" s="117">
        <f t="shared" si="2"/>
        <v>23</v>
      </c>
      <c r="G152" s="37" t="s">
        <v>1202</v>
      </c>
      <c r="H152" s="172">
        <v>2</v>
      </c>
    </row>
    <row r="153" spans="1:8">
      <c r="A153" s="103">
        <v>2152</v>
      </c>
      <c r="B153" s="18" t="s">
        <v>222</v>
      </c>
      <c r="C153" s="37" t="s">
        <v>5515</v>
      </c>
      <c r="D153" s="37" t="s">
        <v>5516</v>
      </c>
      <c r="E153" s="162" t="s">
        <v>402</v>
      </c>
      <c r="F153" s="117">
        <f t="shared" si="2"/>
        <v>23</v>
      </c>
      <c r="G153" s="37" t="s">
        <v>1202</v>
      </c>
      <c r="H153" s="172">
        <v>2</v>
      </c>
    </row>
    <row r="154" spans="1:8">
      <c r="A154" s="103">
        <v>2153</v>
      </c>
      <c r="B154" s="18" t="s">
        <v>223</v>
      </c>
      <c r="C154" s="37" t="s">
        <v>5517</v>
      </c>
      <c r="D154" s="37" t="s">
        <v>5518</v>
      </c>
      <c r="E154" s="162" t="s">
        <v>402</v>
      </c>
      <c r="F154" s="117">
        <f t="shared" si="2"/>
        <v>23</v>
      </c>
      <c r="G154" s="37" t="s">
        <v>1202</v>
      </c>
      <c r="H154" s="172">
        <v>2</v>
      </c>
    </row>
    <row r="155" spans="1:8">
      <c r="A155" s="103">
        <v>2154</v>
      </c>
      <c r="B155" s="18" t="s">
        <v>224</v>
      </c>
      <c r="C155" s="37" t="s">
        <v>5519</v>
      </c>
      <c r="D155" s="37" t="s">
        <v>5520</v>
      </c>
      <c r="E155" s="162" t="s">
        <v>402</v>
      </c>
      <c r="F155" s="117">
        <f t="shared" si="2"/>
        <v>23</v>
      </c>
      <c r="G155" s="37" t="s">
        <v>1202</v>
      </c>
      <c r="H155" s="172">
        <v>2</v>
      </c>
    </row>
    <row r="156" spans="1:8">
      <c r="A156" s="103">
        <v>2155</v>
      </c>
      <c r="B156" s="18" t="s">
        <v>225</v>
      </c>
      <c r="C156" s="37" t="s">
        <v>5521</v>
      </c>
      <c r="D156" s="37" t="s">
        <v>5522</v>
      </c>
      <c r="E156" s="162" t="s">
        <v>402</v>
      </c>
      <c r="F156" s="117">
        <f t="shared" si="2"/>
        <v>23</v>
      </c>
      <c r="G156" s="37" t="s">
        <v>1202</v>
      </c>
      <c r="H156" s="172">
        <v>2</v>
      </c>
    </row>
    <row r="157" spans="1:8">
      <c r="A157" s="103">
        <v>2156</v>
      </c>
      <c r="B157" s="18" t="s">
        <v>226</v>
      </c>
      <c r="C157" s="37" t="s">
        <v>5523</v>
      </c>
      <c r="D157" s="37" t="s">
        <v>5524</v>
      </c>
      <c r="E157" s="162" t="s">
        <v>402</v>
      </c>
      <c r="F157" s="117">
        <f t="shared" si="2"/>
        <v>23</v>
      </c>
      <c r="G157" s="37" t="s">
        <v>1202</v>
      </c>
      <c r="H157" s="172">
        <v>2</v>
      </c>
    </row>
    <row r="158" spans="1:8">
      <c r="A158" s="103">
        <v>2157</v>
      </c>
      <c r="B158" s="18" t="s">
        <v>227</v>
      </c>
      <c r="C158" s="37" t="s">
        <v>5525</v>
      </c>
      <c r="D158" s="37" t="s">
        <v>5526</v>
      </c>
      <c r="E158" s="162" t="s">
        <v>799</v>
      </c>
      <c r="F158" s="117">
        <f t="shared" si="2"/>
        <v>22</v>
      </c>
      <c r="G158" s="37" t="s">
        <v>1225</v>
      </c>
      <c r="H158" s="172">
        <v>4</v>
      </c>
    </row>
    <row r="159" spans="1:8">
      <c r="A159" s="103">
        <v>2158</v>
      </c>
      <c r="B159" s="18" t="s">
        <v>228</v>
      </c>
      <c r="C159" s="37" t="s">
        <v>5527</v>
      </c>
      <c r="D159" s="37" t="s">
        <v>5528</v>
      </c>
      <c r="E159" s="162" t="s">
        <v>799</v>
      </c>
      <c r="F159" s="117">
        <f t="shared" si="2"/>
        <v>22</v>
      </c>
      <c r="G159" s="37" t="s">
        <v>1225</v>
      </c>
      <c r="H159" s="172">
        <v>2</v>
      </c>
    </row>
    <row r="160" spans="1:8">
      <c r="A160" s="103">
        <v>2159</v>
      </c>
      <c r="B160" s="18" t="s">
        <v>229</v>
      </c>
      <c r="C160" s="37" t="s">
        <v>1427</v>
      </c>
      <c r="D160" s="37" t="s">
        <v>1428</v>
      </c>
      <c r="E160" s="162" t="s">
        <v>799</v>
      </c>
      <c r="F160" s="117">
        <f t="shared" si="2"/>
        <v>22</v>
      </c>
      <c r="G160" s="37" t="s">
        <v>1225</v>
      </c>
      <c r="H160" s="172" t="s">
        <v>267</v>
      </c>
    </row>
    <row r="161" spans="1:8">
      <c r="A161" s="103">
        <v>2160</v>
      </c>
      <c r="B161" s="18" t="s">
        <v>230</v>
      </c>
      <c r="C161" s="37" t="s">
        <v>1429</v>
      </c>
      <c r="D161" s="37" t="s">
        <v>1430</v>
      </c>
      <c r="E161" s="162" t="s">
        <v>799</v>
      </c>
      <c r="F161" s="117">
        <f t="shared" si="2"/>
        <v>22</v>
      </c>
      <c r="G161" s="37" t="s">
        <v>1225</v>
      </c>
      <c r="H161" s="172">
        <v>5</v>
      </c>
    </row>
    <row r="162" spans="1:8">
      <c r="A162" s="103">
        <v>2161</v>
      </c>
      <c r="B162" s="18" t="s">
        <v>231</v>
      </c>
      <c r="C162" s="37" t="s">
        <v>5529</v>
      </c>
      <c r="D162" s="37" t="s">
        <v>5530</v>
      </c>
      <c r="E162" s="162" t="s">
        <v>799</v>
      </c>
      <c r="F162" s="117">
        <f t="shared" si="2"/>
        <v>22</v>
      </c>
      <c r="G162" s="37" t="s">
        <v>1225</v>
      </c>
      <c r="H162" s="172">
        <v>2</v>
      </c>
    </row>
    <row r="163" spans="1:8">
      <c r="A163" s="103">
        <v>2162</v>
      </c>
      <c r="B163" s="18" t="s">
        <v>232</v>
      </c>
      <c r="C163" s="37" t="s">
        <v>5531</v>
      </c>
      <c r="D163" s="37" t="s">
        <v>5532</v>
      </c>
      <c r="E163" s="162" t="s">
        <v>799</v>
      </c>
      <c r="F163" s="117">
        <f t="shared" si="2"/>
        <v>22</v>
      </c>
      <c r="G163" s="37" t="s">
        <v>1225</v>
      </c>
      <c r="H163" s="172">
        <v>2</v>
      </c>
    </row>
    <row r="164" spans="1:8">
      <c r="A164" s="103">
        <v>2163</v>
      </c>
      <c r="B164" s="18" t="s">
        <v>233</v>
      </c>
      <c r="C164" s="37" t="s">
        <v>5533</v>
      </c>
      <c r="D164" s="37" t="s">
        <v>5534</v>
      </c>
      <c r="E164" s="162" t="s">
        <v>799</v>
      </c>
      <c r="F164" s="117">
        <f t="shared" si="2"/>
        <v>22</v>
      </c>
      <c r="G164" s="37" t="s">
        <v>1201</v>
      </c>
      <c r="H164" s="172">
        <v>2</v>
      </c>
    </row>
    <row r="165" spans="1:8">
      <c r="A165" s="103">
        <v>2164</v>
      </c>
      <c r="B165" s="18" t="s">
        <v>234</v>
      </c>
      <c r="C165" s="37" t="s">
        <v>5535</v>
      </c>
      <c r="D165" s="37" t="s">
        <v>5536</v>
      </c>
      <c r="E165" s="162" t="s">
        <v>799</v>
      </c>
      <c r="F165" s="117">
        <f t="shared" si="2"/>
        <v>22</v>
      </c>
      <c r="G165" s="37" t="s">
        <v>1201</v>
      </c>
      <c r="H165" s="172">
        <v>2</v>
      </c>
    </row>
    <row r="166" spans="1:8">
      <c r="A166" s="103">
        <v>2165</v>
      </c>
      <c r="B166" s="18" t="s">
        <v>235</v>
      </c>
      <c r="C166" s="37" t="s">
        <v>5537</v>
      </c>
      <c r="D166" s="37" t="s">
        <v>5538</v>
      </c>
      <c r="E166" s="162" t="s">
        <v>799</v>
      </c>
      <c r="F166" s="117">
        <f t="shared" si="2"/>
        <v>22</v>
      </c>
      <c r="G166" s="37" t="s">
        <v>1201</v>
      </c>
      <c r="H166" s="172">
        <v>2</v>
      </c>
    </row>
    <row r="167" spans="1:8">
      <c r="A167" s="103">
        <v>2166</v>
      </c>
      <c r="B167" s="18" t="s">
        <v>236</v>
      </c>
      <c r="C167" s="37" t="s">
        <v>5539</v>
      </c>
      <c r="D167" s="37" t="s">
        <v>5540</v>
      </c>
      <c r="E167" s="162" t="s">
        <v>799</v>
      </c>
      <c r="F167" s="117">
        <f t="shared" si="2"/>
        <v>22</v>
      </c>
      <c r="G167" s="37" t="s">
        <v>1200</v>
      </c>
      <c r="H167" s="172">
        <v>2</v>
      </c>
    </row>
    <row r="168" spans="1:8">
      <c r="A168" s="103">
        <v>2167</v>
      </c>
      <c r="B168" s="18" t="s">
        <v>237</v>
      </c>
      <c r="C168" s="37" t="s">
        <v>5541</v>
      </c>
      <c r="D168" s="37" t="s">
        <v>5542</v>
      </c>
      <c r="E168" s="162" t="s">
        <v>799</v>
      </c>
      <c r="F168" s="117">
        <f t="shared" si="2"/>
        <v>22</v>
      </c>
      <c r="G168" s="37" t="s">
        <v>1200</v>
      </c>
      <c r="H168" s="172">
        <v>2</v>
      </c>
    </row>
    <row r="169" spans="1:8">
      <c r="A169" s="103">
        <v>2168</v>
      </c>
      <c r="B169" s="18" t="s">
        <v>238</v>
      </c>
      <c r="C169" s="37" t="s">
        <v>5543</v>
      </c>
      <c r="D169" s="37" t="s">
        <v>5544</v>
      </c>
      <c r="E169" s="162" t="s">
        <v>799</v>
      </c>
      <c r="F169" s="117">
        <f t="shared" si="2"/>
        <v>22</v>
      </c>
      <c r="G169" s="37" t="s">
        <v>1200</v>
      </c>
      <c r="H169" s="172">
        <v>2</v>
      </c>
    </row>
    <row r="170" spans="1:8">
      <c r="A170" s="103">
        <v>2169</v>
      </c>
      <c r="B170" s="18" t="s">
        <v>239</v>
      </c>
      <c r="C170" s="37" t="s">
        <v>5545</v>
      </c>
      <c r="D170" s="37" t="s">
        <v>5546</v>
      </c>
      <c r="E170" s="162" t="s">
        <v>799</v>
      </c>
      <c r="F170" s="117">
        <f t="shared" si="2"/>
        <v>22</v>
      </c>
      <c r="G170" s="37" t="s">
        <v>1200</v>
      </c>
      <c r="H170" s="172">
        <v>2</v>
      </c>
    </row>
    <row r="171" spans="1:8">
      <c r="A171" s="103">
        <v>2170</v>
      </c>
      <c r="B171" s="18" t="s">
        <v>240</v>
      </c>
      <c r="C171" s="37" t="s">
        <v>5547</v>
      </c>
      <c r="D171" s="37" t="s">
        <v>5548</v>
      </c>
      <c r="E171" s="162" t="s">
        <v>799</v>
      </c>
      <c r="F171" s="117">
        <f t="shared" si="2"/>
        <v>22</v>
      </c>
      <c r="G171" s="37" t="s">
        <v>1200</v>
      </c>
      <c r="H171" s="172">
        <v>3</v>
      </c>
    </row>
    <row r="172" spans="1:8">
      <c r="A172" s="103">
        <v>2171</v>
      </c>
      <c r="B172" s="18" t="s">
        <v>241</v>
      </c>
      <c r="C172" s="37" t="s">
        <v>5549</v>
      </c>
      <c r="D172" s="37" t="s">
        <v>1363</v>
      </c>
      <c r="E172" s="162" t="s">
        <v>799</v>
      </c>
      <c r="F172" s="117">
        <f t="shared" si="2"/>
        <v>22</v>
      </c>
      <c r="G172" s="37" t="s">
        <v>1200</v>
      </c>
      <c r="H172" s="172">
        <v>3</v>
      </c>
    </row>
    <row r="173" spans="1:8">
      <c r="A173" s="103">
        <v>2172</v>
      </c>
      <c r="B173" s="18" t="s">
        <v>242</v>
      </c>
      <c r="C173" s="37" t="s">
        <v>5550</v>
      </c>
      <c r="D173" s="37" t="s">
        <v>5551</v>
      </c>
      <c r="E173" s="162" t="s">
        <v>799</v>
      </c>
      <c r="F173" s="117">
        <f t="shared" si="2"/>
        <v>22</v>
      </c>
      <c r="G173" s="37" t="s">
        <v>1200</v>
      </c>
      <c r="H173" s="172">
        <v>3</v>
      </c>
    </row>
    <row r="174" spans="1:8">
      <c r="A174" s="103">
        <v>2173</v>
      </c>
      <c r="B174" s="18" t="s">
        <v>243</v>
      </c>
      <c r="C174" s="37" t="s">
        <v>5552</v>
      </c>
      <c r="D174" s="37" t="s">
        <v>5553</v>
      </c>
      <c r="E174" s="162" t="s">
        <v>799</v>
      </c>
      <c r="F174" s="117">
        <f t="shared" si="2"/>
        <v>22</v>
      </c>
      <c r="G174" s="37" t="s">
        <v>1200</v>
      </c>
      <c r="H174" s="172">
        <v>3</v>
      </c>
    </row>
    <row r="175" spans="1:8">
      <c r="A175" s="103">
        <v>2174</v>
      </c>
      <c r="B175" s="18" t="s">
        <v>244</v>
      </c>
      <c r="C175" s="37" t="s">
        <v>1476</v>
      </c>
      <c r="D175" s="37" t="s">
        <v>1477</v>
      </c>
      <c r="E175" s="162" t="s">
        <v>799</v>
      </c>
      <c r="F175" s="117">
        <f t="shared" si="2"/>
        <v>22</v>
      </c>
      <c r="G175" s="37" t="s">
        <v>1200</v>
      </c>
      <c r="H175" s="172">
        <v>4</v>
      </c>
    </row>
    <row r="176" spans="1:8">
      <c r="A176" s="103">
        <v>2175</v>
      </c>
      <c r="B176" s="18" t="s">
        <v>245</v>
      </c>
      <c r="C176" s="37" t="s">
        <v>5554</v>
      </c>
      <c r="D176" s="37" t="s">
        <v>5555</v>
      </c>
      <c r="E176" s="162" t="s">
        <v>799</v>
      </c>
      <c r="F176" s="117">
        <f t="shared" si="2"/>
        <v>22</v>
      </c>
      <c r="G176" s="37" t="s">
        <v>1200</v>
      </c>
      <c r="H176" s="172">
        <v>2</v>
      </c>
    </row>
    <row r="177" spans="1:8">
      <c r="A177" s="103">
        <v>2176</v>
      </c>
      <c r="B177" s="18" t="s">
        <v>246</v>
      </c>
      <c r="C177" s="37" t="s">
        <v>5556</v>
      </c>
      <c r="D177" s="37" t="s">
        <v>5557</v>
      </c>
      <c r="E177" s="162" t="s">
        <v>1356</v>
      </c>
      <c r="F177" s="117">
        <f t="shared" si="2"/>
        <v>21</v>
      </c>
      <c r="G177" s="37" t="s">
        <v>1206</v>
      </c>
      <c r="H177" s="172">
        <v>2</v>
      </c>
    </row>
    <row r="178" spans="1:8">
      <c r="A178" s="103">
        <v>2177</v>
      </c>
      <c r="B178" s="18" t="s">
        <v>247</v>
      </c>
      <c r="C178" s="37" t="s">
        <v>5558</v>
      </c>
      <c r="D178" s="37" t="s">
        <v>5559</v>
      </c>
      <c r="E178" s="162" t="s">
        <v>1356</v>
      </c>
      <c r="F178" s="117">
        <f t="shared" si="2"/>
        <v>21</v>
      </c>
      <c r="G178" s="37" t="s">
        <v>1206</v>
      </c>
      <c r="H178" s="172">
        <v>2</v>
      </c>
    </row>
    <row r="179" spans="1:8">
      <c r="A179" s="103">
        <v>2178</v>
      </c>
      <c r="B179" s="18" t="s">
        <v>248</v>
      </c>
      <c r="C179" s="37" t="s">
        <v>5560</v>
      </c>
      <c r="D179" s="37" t="s">
        <v>5561</v>
      </c>
      <c r="E179" s="162" t="s">
        <v>1172</v>
      </c>
      <c r="F179" s="117">
        <f t="shared" si="2"/>
        <v>24</v>
      </c>
      <c r="G179" s="37" t="s">
        <v>1206</v>
      </c>
      <c r="H179" s="172">
        <v>2</v>
      </c>
    </row>
    <row r="180" spans="1:8">
      <c r="A180" s="103">
        <v>2179</v>
      </c>
      <c r="B180" s="18" t="s">
        <v>249</v>
      </c>
      <c r="C180" s="37" t="s">
        <v>5562</v>
      </c>
      <c r="D180" s="37" t="s">
        <v>5563</v>
      </c>
      <c r="E180" s="162" t="s">
        <v>1356</v>
      </c>
      <c r="F180" s="117">
        <f t="shared" si="2"/>
        <v>21</v>
      </c>
      <c r="G180" s="37" t="s">
        <v>1206</v>
      </c>
      <c r="H180" s="172">
        <v>2</v>
      </c>
    </row>
    <row r="181" spans="1:8">
      <c r="A181" s="103">
        <v>2180</v>
      </c>
      <c r="B181" s="18" t="s">
        <v>250</v>
      </c>
      <c r="C181" s="37" t="s">
        <v>5564</v>
      </c>
      <c r="D181" s="37" t="s">
        <v>5565</v>
      </c>
      <c r="E181" s="162" t="s">
        <v>1357</v>
      </c>
      <c r="F181" s="117">
        <f t="shared" si="2"/>
        <v>16</v>
      </c>
      <c r="G181" s="37" t="s">
        <v>1206</v>
      </c>
      <c r="H181" s="172">
        <v>2</v>
      </c>
    </row>
    <row r="182" spans="1:8">
      <c r="A182" s="103">
        <v>2181</v>
      </c>
      <c r="B182" s="18" t="s">
        <v>251</v>
      </c>
      <c r="C182" s="37" t="s">
        <v>5566</v>
      </c>
      <c r="D182" s="37" t="s">
        <v>5567</v>
      </c>
      <c r="E182" s="162" t="s">
        <v>1172</v>
      </c>
      <c r="F182" s="117">
        <f t="shared" si="2"/>
        <v>24</v>
      </c>
      <c r="G182" s="37" t="s">
        <v>1206</v>
      </c>
      <c r="H182" s="172">
        <v>2</v>
      </c>
    </row>
    <row r="183" spans="1:8">
      <c r="A183" s="103">
        <v>2182</v>
      </c>
      <c r="B183" s="18" t="s">
        <v>252</v>
      </c>
      <c r="C183" s="37" t="s">
        <v>5568</v>
      </c>
      <c r="D183" s="37" t="s">
        <v>5569</v>
      </c>
      <c r="E183" s="162" t="s">
        <v>1172</v>
      </c>
      <c r="F183" s="117">
        <f t="shared" si="2"/>
        <v>24</v>
      </c>
      <c r="G183" s="37" t="s">
        <v>1206</v>
      </c>
      <c r="H183" s="172">
        <v>1</v>
      </c>
    </row>
    <row r="184" spans="1:8">
      <c r="A184" s="103">
        <v>2183</v>
      </c>
      <c r="B184" s="18" t="s">
        <v>253</v>
      </c>
      <c r="C184" s="37" t="s">
        <v>5570</v>
      </c>
      <c r="D184" s="37" t="s">
        <v>5571</v>
      </c>
      <c r="E184" s="162" t="s">
        <v>1356</v>
      </c>
      <c r="F184" s="117">
        <f t="shared" si="2"/>
        <v>21</v>
      </c>
      <c r="G184" s="37" t="s">
        <v>1206</v>
      </c>
      <c r="H184" s="172">
        <v>1</v>
      </c>
    </row>
    <row r="185" spans="1:8">
      <c r="A185" s="103">
        <v>2184</v>
      </c>
      <c r="B185" s="18" t="s">
        <v>254</v>
      </c>
      <c r="C185" s="37" t="s">
        <v>5572</v>
      </c>
      <c r="D185" s="37" t="s">
        <v>5573</v>
      </c>
      <c r="E185" s="162" t="s">
        <v>833</v>
      </c>
      <c r="F185" s="117">
        <f t="shared" si="2"/>
        <v>17</v>
      </c>
      <c r="G185" s="37" t="s">
        <v>1206</v>
      </c>
      <c r="H185" s="172">
        <v>1</v>
      </c>
    </row>
    <row r="186" spans="1:8">
      <c r="A186" s="103">
        <v>2185</v>
      </c>
      <c r="B186" s="18" t="s">
        <v>255</v>
      </c>
      <c r="C186" s="37" t="s">
        <v>5574</v>
      </c>
      <c r="D186" s="37" t="s">
        <v>5575</v>
      </c>
      <c r="E186" s="162" t="s">
        <v>1356</v>
      </c>
      <c r="F186" s="117">
        <f t="shared" si="2"/>
        <v>21</v>
      </c>
      <c r="G186" s="37" t="s">
        <v>1206</v>
      </c>
      <c r="H186" s="172">
        <v>1</v>
      </c>
    </row>
    <row r="187" spans="1:8">
      <c r="A187" s="103">
        <v>2186</v>
      </c>
      <c r="B187" s="18" t="s">
        <v>256</v>
      </c>
      <c r="C187" s="37" t="s">
        <v>5576</v>
      </c>
      <c r="D187" s="37" t="s">
        <v>5577</v>
      </c>
      <c r="E187" s="162" t="s">
        <v>1356</v>
      </c>
      <c r="F187" s="117">
        <f t="shared" si="2"/>
        <v>21</v>
      </c>
      <c r="G187" s="37" t="s">
        <v>1206</v>
      </c>
      <c r="H187" s="172">
        <v>1</v>
      </c>
    </row>
    <row r="188" spans="1:8">
      <c r="A188" s="103">
        <v>2187</v>
      </c>
      <c r="B188" s="18" t="s">
        <v>257</v>
      </c>
      <c r="C188" s="37" t="s">
        <v>5578</v>
      </c>
      <c r="D188" s="37" t="s">
        <v>5579</v>
      </c>
      <c r="E188" s="162" t="s">
        <v>65</v>
      </c>
      <c r="F188" s="117">
        <f t="shared" si="2"/>
        <v>47</v>
      </c>
      <c r="G188" s="37" t="s">
        <v>1206</v>
      </c>
      <c r="H188" s="172">
        <v>1</v>
      </c>
    </row>
    <row r="189" spans="1:8">
      <c r="A189" s="103">
        <v>2188</v>
      </c>
      <c r="B189" s="18" t="s">
        <v>258</v>
      </c>
      <c r="C189" s="37" t="s">
        <v>5580</v>
      </c>
      <c r="D189" s="37" t="s">
        <v>5581</v>
      </c>
      <c r="E189" s="162" t="s">
        <v>1356</v>
      </c>
      <c r="F189" s="117">
        <f t="shared" si="2"/>
        <v>21</v>
      </c>
      <c r="G189" s="37" t="s">
        <v>1206</v>
      </c>
      <c r="H189" s="172">
        <v>1</v>
      </c>
    </row>
    <row r="190" spans="1:8">
      <c r="A190" s="103">
        <v>2189</v>
      </c>
      <c r="B190" s="18" t="s">
        <v>259</v>
      </c>
      <c r="C190" s="37" t="s">
        <v>5582</v>
      </c>
      <c r="D190" s="37" t="s">
        <v>5583</v>
      </c>
      <c r="E190" s="162" t="s">
        <v>1356</v>
      </c>
      <c r="F190" s="117">
        <f t="shared" si="2"/>
        <v>21</v>
      </c>
      <c r="G190" s="37" t="s">
        <v>1206</v>
      </c>
      <c r="H190" s="172">
        <v>1</v>
      </c>
    </row>
    <row r="191" spans="1:8">
      <c r="A191" s="103">
        <v>2190</v>
      </c>
      <c r="B191" s="18" t="s">
        <v>260</v>
      </c>
      <c r="C191" s="37" t="s">
        <v>5584</v>
      </c>
      <c r="D191" s="37" t="s">
        <v>5585</v>
      </c>
      <c r="E191" s="162" t="s">
        <v>1356</v>
      </c>
      <c r="F191" s="117">
        <f t="shared" si="2"/>
        <v>21</v>
      </c>
      <c r="G191" s="37" t="s">
        <v>1206</v>
      </c>
      <c r="H191" s="172">
        <v>1</v>
      </c>
    </row>
    <row r="192" spans="1:8">
      <c r="A192" s="103">
        <v>2191</v>
      </c>
      <c r="B192" s="18" t="s">
        <v>261</v>
      </c>
      <c r="C192" s="37" t="s">
        <v>1526</v>
      </c>
      <c r="D192" s="37" t="s">
        <v>1527</v>
      </c>
      <c r="E192" s="162" t="s">
        <v>119</v>
      </c>
      <c r="F192" s="117">
        <f t="shared" si="2"/>
        <v>42</v>
      </c>
      <c r="G192" s="37" t="s">
        <v>1205</v>
      </c>
      <c r="H192" s="172">
        <v>4</v>
      </c>
    </row>
    <row r="193" spans="1:8">
      <c r="A193" s="103">
        <v>2192</v>
      </c>
      <c r="B193" s="18" t="s">
        <v>262</v>
      </c>
      <c r="C193" s="37" t="s">
        <v>5586</v>
      </c>
      <c r="D193" s="37" t="s">
        <v>5587</v>
      </c>
      <c r="E193" s="161" t="s">
        <v>402</v>
      </c>
      <c r="F193" s="117">
        <f t="shared" si="2"/>
        <v>23</v>
      </c>
      <c r="G193" s="37" t="s">
        <v>1205</v>
      </c>
      <c r="H193" s="172">
        <v>3</v>
      </c>
    </row>
    <row r="194" spans="1:8">
      <c r="A194" s="103">
        <v>2193</v>
      </c>
      <c r="B194" s="18" t="s">
        <v>263</v>
      </c>
      <c r="C194" s="37" t="s">
        <v>5588</v>
      </c>
      <c r="D194" s="37" t="s">
        <v>5589</v>
      </c>
      <c r="E194" s="161" t="s">
        <v>128</v>
      </c>
      <c r="F194" s="117">
        <f t="shared" si="2"/>
        <v>34</v>
      </c>
      <c r="G194" s="37" t="s">
        <v>1205</v>
      </c>
      <c r="H194" s="172">
        <v>2</v>
      </c>
    </row>
    <row r="195" spans="1:8">
      <c r="A195" s="103">
        <v>2194</v>
      </c>
      <c r="B195" s="18" t="s">
        <v>264</v>
      </c>
      <c r="C195" s="37" t="s">
        <v>1478</v>
      </c>
      <c r="D195" s="37" t="s">
        <v>1479</v>
      </c>
      <c r="E195" s="161" t="s">
        <v>128</v>
      </c>
      <c r="F195" s="117">
        <f t="shared" ref="F195:F258" si="3">VLOOKUP(E195,$N$1:$O$48,2,FALSE)</f>
        <v>34</v>
      </c>
      <c r="G195" s="37" t="s">
        <v>1205</v>
      </c>
      <c r="H195" s="172">
        <v>4</v>
      </c>
    </row>
    <row r="196" spans="1:8">
      <c r="A196" s="103">
        <v>2195</v>
      </c>
      <c r="B196" s="18" t="s">
        <v>265</v>
      </c>
      <c r="C196" s="37" t="s">
        <v>5590</v>
      </c>
      <c r="D196" s="37" t="s">
        <v>1480</v>
      </c>
      <c r="E196" s="161" t="s">
        <v>1356</v>
      </c>
      <c r="F196" s="117">
        <f t="shared" si="3"/>
        <v>21</v>
      </c>
      <c r="G196" s="37" t="s">
        <v>1205</v>
      </c>
      <c r="H196" s="172">
        <v>4</v>
      </c>
    </row>
    <row r="197" spans="1:8">
      <c r="A197" s="103">
        <v>2196</v>
      </c>
      <c r="B197" s="18" t="s">
        <v>266</v>
      </c>
      <c r="C197" s="37" t="s">
        <v>1483</v>
      </c>
      <c r="D197" s="37" t="s">
        <v>1484</v>
      </c>
      <c r="E197" s="161" t="s">
        <v>1172</v>
      </c>
      <c r="F197" s="117">
        <f t="shared" si="3"/>
        <v>24</v>
      </c>
      <c r="G197" s="37" t="s">
        <v>1205</v>
      </c>
      <c r="H197" s="172">
        <v>4</v>
      </c>
    </row>
    <row r="198" spans="1:8">
      <c r="A198" s="103">
        <v>2197</v>
      </c>
      <c r="B198" s="18" t="s">
        <v>268</v>
      </c>
      <c r="C198" s="37" t="s">
        <v>1433</v>
      </c>
      <c r="D198" s="37" t="s">
        <v>1434</v>
      </c>
      <c r="E198" s="161" t="s">
        <v>402</v>
      </c>
      <c r="F198" s="117">
        <f t="shared" si="3"/>
        <v>23</v>
      </c>
      <c r="G198" s="37" t="s">
        <v>1205</v>
      </c>
      <c r="H198" s="172">
        <v>4</v>
      </c>
    </row>
    <row r="199" spans="1:8">
      <c r="A199" s="103">
        <v>2198</v>
      </c>
      <c r="B199" s="18" t="s">
        <v>269</v>
      </c>
      <c r="C199" s="37" t="s">
        <v>5591</v>
      </c>
      <c r="D199" s="37" t="s">
        <v>1449</v>
      </c>
      <c r="E199" s="161" t="s">
        <v>402</v>
      </c>
      <c r="F199" s="117">
        <f t="shared" si="3"/>
        <v>23</v>
      </c>
      <c r="G199" s="37" t="s">
        <v>1205</v>
      </c>
      <c r="H199" s="172">
        <v>4</v>
      </c>
    </row>
    <row r="200" spans="1:8">
      <c r="A200" s="103">
        <v>2199</v>
      </c>
      <c r="B200" s="18" t="s">
        <v>270</v>
      </c>
      <c r="C200" s="37" t="s">
        <v>1450</v>
      </c>
      <c r="D200" s="37" t="s">
        <v>1451</v>
      </c>
      <c r="E200" s="161" t="s">
        <v>163</v>
      </c>
      <c r="F200" s="117">
        <f t="shared" si="3"/>
        <v>25</v>
      </c>
      <c r="G200" s="37" t="s">
        <v>1205</v>
      </c>
      <c r="H200" s="172">
        <v>4</v>
      </c>
    </row>
    <row r="201" spans="1:8">
      <c r="A201" s="103">
        <v>2200</v>
      </c>
      <c r="B201" s="18" t="s">
        <v>271</v>
      </c>
      <c r="C201" s="37" t="s">
        <v>1435</v>
      </c>
      <c r="D201" s="37" t="s">
        <v>1436</v>
      </c>
      <c r="E201" s="161" t="s">
        <v>1172</v>
      </c>
      <c r="F201" s="117">
        <f t="shared" si="3"/>
        <v>24</v>
      </c>
      <c r="G201" s="37" t="s">
        <v>1205</v>
      </c>
      <c r="H201" s="172">
        <v>4</v>
      </c>
    </row>
    <row r="202" spans="1:8">
      <c r="A202" s="103">
        <v>2201</v>
      </c>
      <c r="B202" s="18" t="s">
        <v>272</v>
      </c>
      <c r="C202" s="37" t="s">
        <v>1437</v>
      </c>
      <c r="D202" s="37" t="s">
        <v>1438</v>
      </c>
      <c r="E202" s="161" t="s">
        <v>1356</v>
      </c>
      <c r="F202" s="117">
        <f t="shared" si="3"/>
        <v>21</v>
      </c>
      <c r="G202" s="37" t="s">
        <v>1205</v>
      </c>
      <c r="H202" s="172">
        <v>4</v>
      </c>
    </row>
    <row r="203" spans="1:8">
      <c r="A203" s="103">
        <v>2202</v>
      </c>
      <c r="B203" s="18" t="s">
        <v>274</v>
      </c>
      <c r="C203" s="37" t="s">
        <v>1431</v>
      </c>
      <c r="D203" s="37" t="s">
        <v>1432</v>
      </c>
      <c r="E203" s="161" t="s">
        <v>402</v>
      </c>
      <c r="F203" s="117">
        <f t="shared" si="3"/>
        <v>23</v>
      </c>
      <c r="G203" s="37" t="s">
        <v>1205</v>
      </c>
      <c r="H203" s="172">
        <v>4</v>
      </c>
    </row>
    <row r="204" spans="1:8">
      <c r="A204" s="103">
        <v>2203</v>
      </c>
      <c r="B204" s="18" t="s">
        <v>275</v>
      </c>
      <c r="C204" s="37" t="s">
        <v>1439</v>
      </c>
      <c r="D204" s="37" t="s">
        <v>1440</v>
      </c>
      <c r="E204" s="161" t="s">
        <v>125</v>
      </c>
      <c r="F204" s="117">
        <f t="shared" si="3"/>
        <v>36</v>
      </c>
      <c r="G204" s="37" t="s">
        <v>1205</v>
      </c>
      <c r="H204" s="172">
        <v>4</v>
      </c>
    </row>
    <row r="205" spans="1:8">
      <c r="A205" s="103">
        <v>2204</v>
      </c>
      <c r="B205" s="18" t="s">
        <v>276</v>
      </c>
      <c r="C205" s="37" t="s">
        <v>1447</v>
      </c>
      <c r="D205" s="37" t="s">
        <v>1448</v>
      </c>
      <c r="E205" s="161" t="s">
        <v>207</v>
      </c>
      <c r="F205" s="117">
        <f t="shared" si="3"/>
        <v>31</v>
      </c>
      <c r="G205" s="37" t="s">
        <v>1205</v>
      </c>
      <c r="H205" s="172">
        <v>4</v>
      </c>
    </row>
    <row r="206" spans="1:8">
      <c r="A206" s="103">
        <v>2205</v>
      </c>
      <c r="B206" s="18" t="s">
        <v>277</v>
      </c>
      <c r="C206" s="37" t="s">
        <v>1443</v>
      </c>
      <c r="D206" s="37" t="s">
        <v>1444</v>
      </c>
      <c r="E206" s="161" t="s">
        <v>402</v>
      </c>
      <c r="F206" s="117">
        <f t="shared" si="3"/>
        <v>23</v>
      </c>
      <c r="G206" s="37" t="s">
        <v>1205</v>
      </c>
      <c r="H206" s="172">
        <v>4</v>
      </c>
    </row>
    <row r="207" spans="1:8">
      <c r="A207" s="103">
        <v>2206</v>
      </c>
      <c r="B207" s="18" t="s">
        <v>278</v>
      </c>
      <c r="C207" s="37" t="s">
        <v>1485</v>
      </c>
      <c r="D207" s="37" t="s">
        <v>1486</v>
      </c>
      <c r="E207" s="161" t="s">
        <v>690</v>
      </c>
      <c r="F207" s="117">
        <f t="shared" si="3"/>
        <v>15</v>
      </c>
      <c r="G207" s="37" t="s">
        <v>1205</v>
      </c>
      <c r="H207" s="172">
        <v>4</v>
      </c>
    </row>
    <row r="208" spans="1:8">
      <c r="A208" s="103">
        <v>2207</v>
      </c>
      <c r="B208" s="18" t="s">
        <v>279</v>
      </c>
      <c r="C208" s="37" t="s">
        <v>1454</v>
      </c>
      <c r="D208" s="37" t="s">
        <v>1455</v>
      </c>
      <c r="E208" s="161" t="s">
        <v>402</v>
      </c>
      <c r="F208" s="117">
        <f t="shared" si="3"/>
        <v>23</v>
      </c>
      <c r="G208" s="37" t="s">
        <v>1205</v>
      </c>
      <c r="H208" s="172">
        <v>4</v>
      </c>
    </row>
    <row r="209" spans="1:8">
      <c r="A209" s="103">
        <v>2208</v>
      </c>
      <c r="B209" s="18" t="s">
        <v>280</v>
      </c>
      <c r="C209" s="37" t="s">
        <v>5592</v>
      </c>
      <c r="D209" s="37" t="s">
        <v>5593</v>
      </c>
      <c r="E209" s="161" t="s">
        <v>133</v>
      </c>
      <c r="F209" s="117">
        <f t="shared" si="3"/>
        <v>27</v>
      </c>
      <c r="G209" s="37" t="s">
        <v>1205</v>
      </c>
      <c r="H209" s="172" t="s">
        <v>267</v>
      </c>
    </row>
    <row r="210" spans="1:8">
      <c r="A210" s="103">
        <v>2209</v>
      </c>
      <c r="B210" s="18" t="s">
        <v>281</v>
      </c>
      <c r="C210" s="37" t="s">
        <v>1452</v>
      </c>
      <c r="D210" s="37" t="s">
        <v>1453</v>
      </c>
      <c r="E210" s="161" t="s">
        <v>402</v>
      </c>
      <c r="F210" s="117">
        <f t="shared" si="3"/>
        <v>23</v>
      </c>
      <c r="G210" s="37" t="s">
        <v>1205</v>
      </c>
      <c r="H210" s="172">
        <v>4</v>
      </c>
    </row>
    <row r="211" spans="1:8">
      <c r="A211" s="103">
        <v>2210</v>
      </c>
      <c r="B211" s="18" t="s">
        <v>282</v>
      </c>
      <c r="C211" s="37" t="s">
        <v>1441</v>
      </c>
      <c r="D211" s="37" t="s">
        <v>1442</v>
      </c>
      <c r="E211" s="161" t="s">
        <v>133</v>
      </c>
      <c r="F211" s="117">
        <f t="shared" si="3"/>
        <v>27</v>
      </c>
      <c r="G211" s="37" t="s">
        <v>1205</v>
      </c>
      <c r="H211" s="172">
        <v>4</v>
      </c>
    </row>
    <row r="212" spans="1:8">
      <c r="A212" s="103">
        <v>2211</v>
      </c>
      <c r="B212" s="18" t="s">
        <v>283</v>
      </c>
      <c r="C212" s="37" t="s">
        <v>1481</v>
      </c>
      <c r="D212" s="37" t="s">
        <v>1482</v>
      </c>
      <c r="E212" s="161" t="s">
        <v>1356</v>
      </c>
      <c r="F212" s="117">
        <f t="shared" si="3"/>
        <v>21</v>
      </c>
      <c r="G212" s="37" t="s">
        <v>1205</v>
      </c>
      <c r="H212" s="172">
        <v>4</v>
      </c>
    </row>
    <row r="213" spans="1:8">
      <c r="A213" s="103">
        <v>2212</v>
      </c>
      <c r="B213" s="18" t="s">
        <v>284</v>
      </c>
      <c r="C213" s="37" t="s">
        <v>1445</v>
      </c>
      <c r="D213" s="37" t="s">
        <v>1446</v>
      </c>
      <c r="E213" s="161" t="s">
        <v>402</v>
      </c>
      <c r="F213" s="117">
        <f t="shared" si="3"/>
        <v>23</v>
      </c>
      <c r="G213" s="37" t="s">
        <v>1205</v>
      </c>
      <c r="H213" s="172">
        <v>4</v>
      </c>
    </row>
    <row r="214" spans="1:8">
      <c r="A214" s="103">
        <v>2213</v>
      </c>
      <c r="B214" s="18" t="s">
        <v>285</v>
      </c>
      <c r="C214" s="37" t="s">
        <v>5594</v>
      </c>
      <c r="D214" s="37" t="s">
        <v>5595</v>
      </c>
      <c r="E214" s="161" t="s">
        <v>799</v>
      </c>
      <c r="F214" s="117">
        <f t="shared" si="3"/>
        <v>22</v>
      </c>
      <c r="G214" s="37" t="s">
        <v>1205</v>
      </c>
      <c r="H214" s="172">
        <v>3</v>
      </c>
    </row>
    <row r="215" spans="1:8">
      <c r="A215" s="103">
        <v>2214</v>
      </c>
      <c r="B215" s="18" t="s">
        <v>286</v>
      </c>
      <c r="C215" s="37" t="s">
        <v>5596</v>
      </c>
      <c r="D215" s="37" t="s">
        <v>5597</v>
      </c>
      <c r="E215" s="161" t="s">
        <v>402</v>
      </c>
      <c r="F215" s="117">
        <f t="shared" si="3"/>
        <v>23</v>
      </c>
      <c r="G215" s="37" t="s">
        <v>1205</v>
      </c>
      <c r="H215" s="172">
        <v>3</v>
      </c>
    </row>
    <row r="216" spans="1:8">
      <c r="A216" s="103">
        <v>2215</v>
      </c>
      <c r="B216" s="18" t="s">
        <v>287</v>
      </c>
      <c r="C216" s="37" t="s">
        <v>5598</v>
      </c>
      <c r="D216" s="37" t="s">
        <v>5599</v>
      </c>
      <c r="E216" s="161" t="s">
        <v>402</v>
      </c>
      <c r="F216" s="117">
        <f t="shared" si="3"/>
        <v>23</v>
      </c>
      <c r="G216" s="37" t="s">
        <v>1205</v>
      </c>
      <c r="H216" s="172">
        <v>3</v>
      </c>
    </row>
    <row r="217" spans="1:8">
      <c r="A217" s="103">
        <v>2216</v>
      </c>
      <c r="B217" s="18" t="s">
        <v>288</v>
      </c>
      <c r="C217" s="37" t="s">
        <v>5600</v>
      </c>
      <c r="D217" s="37" t="s">
        <v>5601</v>
      </c>
      <c r="E217" s="161" t="s">
        <v>402</v>
      </c>
      <c r="F217" s="117">
        <f t="shared" si="3"/>
        <v>23</v>
      </c>
      <c r="G217" s="37" t="s">
        <v>1205</v>
      </c>
      <c r="H217" s="172">
        <v>3</v>
      </c>
    </row>
    <row r="218" spans="1:8">
      <c r="A218" s="103">
        <v>2217</v>
      </c>
      <c r="B218" s="18" t="s">
        <v>289</v>
      </c>
      <c r="C218" s="37" t="s">
        <v>5602</v>
      </c>
      <c r="D218" s="37" t="s">
        <v>5603</v>
      </c>
      <c r="E218" s="161" t="s">
        <v>1357</v>
      </c>
      <c r="F218" s="117">
        <f t="shared" si="3"/>
        <v>16</v>
      </c>
      <c r="G218" s="37" t="s">
        <v>1205</v>
      </c>
      <c r="H218" s="172">
        <v>3</v>
      </c>
    </row>
    <row r="219" spans="1:8">
      <c r="A219" s="103">
        <v>2218</v>
      </c>
      <c r="B219" s="18" t="s">
        <v>290</v>
      </c>
      <c r="C219" s="37" t="s">
        <v>5604</v>
      </c>
      <c r="D219" s="37" t="s">
        <v>5605</v>
      </c>
      <c r="E219" s="161" t="s">
        <v>1183</v>
      </c>
      <c r="F219" s="117">
        <f t="shared" si="3"/>
        <v>18</v>
      </c>
      <c r="G219" s="37" t="s">
        <v>1205</v>
      </c>
      <c r="H219" s="172">
        <v>3</v>
      </c>
    </row>
    <row r="220" spans="1:8">
      <c r="A220" s="103">
        <v>2219</v>
      </c>
      <c r="B220" s="18" t="s">
        <v>291</v>
      </c>
      <c r="C220" s="37" t="s">
        <v>5606</v>
      </c>
      <c r="D220" s="37" t="s">
        <v>5607</v>
      </c>
      <c r="E220" s="161" t="s">
        <v>402</v>
      </c>
      <c r="F220" s="117">
        <f t="shared" si="3"/>
        <v>23</v>
      </c>
      <c r="G220" s="37" t="s">
        <v>1205</v>
      </c>
      <c r="H220" s="172">
        <v>3</v>
      </c>
    </row>
    <row r="221" spans="1:8">
      <c r="A221" s="103">
        <v>2220</v>
      </c>
      <c r="B221" s="18" t="s">
        <v>292</v>
      </c>
      <c r="C221" s="37" t="s">
        <v>5608</v>
      </c>
      <c r="D221" s="37" t="s">
        <v>5609</v>
      </c>
      <c r="E221" s="161" t="s">
        <v>402</v>
      </c>
      <c r="F221" s="117">
        <f t="shared" si="3"/>
        <v>23</v>
      </c>
      <c r="G221" s="37" t="s">
        <v>1205</v>
      </c>
      <c r="H221" s="172">
        <v>3</v>
      </c>
    </row>
    <row r="222" spans="1:8">
      <c r="A222" s="103">
        <v>2221</v>
      </c>
      <c r="B222" s="18" t="s">
        <v>293</v>
      </c>
      <c r="C222" s="37" t="s">
        <v>5610</v>
      </c>
      <c r="D222" s="37" t="s">
        <v>5611</v>
      </c>
      <c r="E222" s="161" t="s">
        <v>402</v>
      </c>
      <c r="F222" s="117">
        <f t="shared" si="3"/>
        <v>23</v>
      </c>
      <c r="G222" s="37" t="s">
        <v>1205</v>
      </c>
      <c r="H222" s="172">
        <v>3</v>
      </c>
    </row>
    <row r="223" spans="1:8">
      <c r="A223" s="103">
        <v>2222</v>
      </c>
      <c r="B223" s="18" t="s">
        <v>294</v>
      </c>
      <c r="C223" s="37" t="s">
        <v>5612</v>
      </c>
      <c r="D223" s="37" t="s">
        <v>5613</v>
      </c>
      <c r="E223" s="161" t="s">
        <v>376</v>
      </c>
      <c r="F223" s="117">
        <f t="shared" si="3"/>
        <v>39</v>
      </c>
      <c r="G223" s="37" t="s">
        <v>1205</v>
      </c>
      <c r="H223" s="172">
        <v>3</v>
      </c>
    </row>
    <row r="224" spans="1:8">
      <c r="A224" s="103">
        <v>2223</v>
      </c>
      <c r="B224" s="18" t="s">
        <v>295</v>
      </c>
      <c r="C224" s="37" t="s">
        <v>5614</v>
      </c>
      <c r="D224" s="37" t="s">
        <v>5615</v>
      </c>
      <c r="E224" s="161" t="s">
        <v>52</v>
      </c>
      <c r="F224" s="117">
        <f t="shared" si="3"/>
        <v>43</v>
      </c>
      <c r="G224" s="37" t="s">
        <v>1205</v>
      </c>
      <c r="H224" s="172">
        <v>3</v>
      </c>
    </row>
    <row r="225" spans="1:8">
      <c r="A225" s="103">
        <v>2224</v>
      </c>
      <c r="B225" s="18" t="s">
        <v>296</v>
      </c>
      <c r="C225" s="37" t="s">
        <v>5616</v>
      </c>
      <c r="D225" s="37" t="s">
        <v>5617</v>
      </c>
      <c r="E225" s="161" t="s">
        <v>387</v>
      </c>
      <c r="F225" s="117">
        <f t="shared" si="3"/>
        <v>28</v>
      </c>
      <c r="G225" s="37" t="s">
        <v>1205</v>
      </c>
      <c r="H225" s="172">
        <v>3</v>
      </c>
    </row>
    <row r="226" spans="1:8">
      <c r="A226" s="103">
        <v>2225</v>
      </c>
      <c r="B226" s="18" t="s">
        <v>297</v>
      </c>
      <c r="C226" s="37" t="s">
        <v>5618</v>
      </c>
      <c r="D226" s="37" t="s">
        <v>5619</v>
      </c>
      <c r="E226" s="161" t="s">
        <v>128</v>
      </c>
      <c r="F226" s="117">
        <f t="shared" si="3"/>
        <v>34</v>
      </c>
      <c r="G226" s="37" t="s">
        <v>1205</v>
      </c>
      <c r="H226" s="172">
        <v>3</v>
      </c>
    </row>
    <row r="227" spans="1:8">
      <c r="A227" s="103">
        <v>2226</v>
      </c>
      <c r="B227" s="18" t="s">
        <v>298</v>
      </c>
      <c r="C227" s="37" t="s">
        <v>5620</v>
      </c>
      <c r="D227" s="37" t="s">
        <v>5621</v>
      </c>
      <c r="E227" s="161" t="s">
        <v>155</v>
      </c>
      <c r="F227" s="117">
        <f t="shared" si="3"/>
        <v>35</v>
      </c>
      <c r="G227" s="37" t="s">
        <v>1205</v>
      </c>
      <c r="H227" s="172">
        <v>3</v>
      </c>
    </row>
    <row r="228" spans="1:8">
      <c r="A228" s="103">
        <v>2227</v>
      </c>
      <c r="B228" s="18" t="s">
        <v>299</v>
      </c>
      <c r="C228" s="37" t="s">
        <v>5622</v>
      </c>
      <c r="D228" s="37" t="s">
        <v>5623</v>
      </c>
      <c r="E228" s="161" t="s">
        <v>690</v>
      </c>
      <c r="F228" s="117">
        <f t="shared" si="3"/>
        <v>15</v>
      </c>
      <c r="G228" s="37" t="s">
        <v>1205</v>
      </c>
      <c r="H228" s="172">
        <v>3</v>
      </c>
    </row>
    <row r="229" spans="1:8">
      <c r="A229" s="103">
        <v>2228</v>
      </c>
      <c r="B229" s="18" t="s">
        <v>300</v>
      </c>
      <c r="C229" s="37" t="s">
        <v>5624</v>
      </c>
      <c r="D229" s="37" t="s">
        <v>5625</v>
      </c>
      <c r="E229" s="161" t="s">
        <v>1172</v>
      </c>
      <c r="F229" s="117">
        <f t="shared" si="3"/>
        <v>24</v>
      </c>
      <c r="G229" s="37" t="s">
        <v>1205</v>
      </c>
      <c r="H229" s="172">
        <v>3</v>
      </c>
    </row>
    <row r="230" spans="1:8">
      <c r="A230" s="103">
        <v>2229</v>
      </c>
      <c r="B230" s="18" t="s">
        <v>301</v>
      </c>
      <c r="C230" s="37" t="s">
        <v>5626</v>
      </c>
      <c r="D230" s="37" t="s">
        <v>5627</v>
      </c>
      <c r="E230" s="161" t="s">
        <v>163</v>
      </c>
      <c r="F230" s="117">
        <f t="shared" si="3"/>
        <v>25</v>
      </c>
      <c r="G230" s="37" t="s">
        <v>1205</v>
      </c>
      <c r="H230" s="172">
        <v>3</v>
      </c>
    </row>
    <row r="231" spans="1:8">
      <c r="A231" s="103">
        <v>2230</v>
      </c>
      <c r="B231" s="18" t="s">
        <v>302</v>
      </c>
      <c r="C231" s="37" t="s">
        <v>5628</v>
      </c>
      <c r="D231" s="37" t="s">
        <v>5629</v>
      </c>
      <c r="E231" s="161" t="s">
        <v>402</v>
      </c>
      <c r="F231" s="117">
        <f t="shared" si="3"/>
        <v>23</v>
      </c>
      <c r="G231" s="37" t="s">
        <v>1205</v>
      </c>
      <c r="H231" s="172">
        <v>3</v>
      </c>
    </row>
    <row r="232" spans="1:8">
      <c r="A232" s="103">
        <v>2231</v>
      </c>
      <c r="B232" s="18" t="s">
        <v>303</v>
      </c>
      <c r="C232" s="37" t="s">
        <v>5630</v>
      </c>
      <c r="D232" s="37" t="s">
        <v>5631</v>
      </c>
      <c r="E232" s="161" t="s">
        <v>402</v>
      </c>
      <c r="F232" s="117">
        <f t="shared" si="3"/>
        <v>23</v>
      </c>
      <c r="G232" s="37" t="s">
        <v>1205</v>
      </c>
      <c r="H232" s="172">
        <v>3</v>
      </c>
    </row>
    <row r="233" spans="1:8">
      <c r="A233" s="103">
        <v>2232</v>
      </c>
      <c r="B233" s="18" t="s">
        <v>304</v>
      </c>
      <c r="C233" s="37" t="s">
        <v>5632</v>
      </c>
      <c r="D233" s="37" t="s">
        <v>5633</v>
      </c>
      <c r="E233" s="161" t="s">
        <v>402</v>
      </c>
      <c r="F233" s="117">
        <f t="shared" si="3"/>
        <v>23</v>
      </c>
      <c r="G233" s="37" t="s">
        <v>1205</v>
      </c>
      <c r="H233" s="172">
        <v>2</v>
      </c>
    </row>
    <row r="234" spans="1:8">
      <c r="A234" s="103">
        <v>2233</v>
      </c>
      <c r="B234" s="18" t="s">
        <v>305</v>
      </c>
      <c r="C234" s="37" t="s">
        <v>5634</v>
      </c>
      <c r="D234" s="37" t="s">
        <v>5635</v>
      </c>
      <c r="E234" s="161" t="s">
        <v>163</v>
      </c>
      <c r="F234" s="117">
        <f t="shared" si="3"/>
        <v>25</v>
      </c>
      <c r="G234" s="37" t="s">
        <v>1205</v>
      </c>
      <c r="H234" s="172">
        <v>2</v>
      </c>
    </row>
    <row r="235" spans="1:8">
      <c r="A235" s="103">
        <v>2234</v>
      </c>
      <c r="B235" s="18" t="s">
        <v>306</v>
      </c>
      <c r="C235" s="37" t="s">
        <v>5636</v>
      </c>
      <c r="D235" s="37" t="s">
        <v>5637</v>
      </c>
      <c r="E235" s="161" t="s">
        <v>1172</v>
      </c>
      <c r="F235" s="117">
        <f t="shared" si="3"/>
        <v>24</v>
      </c>
      <c r="G235" s="37" t="s">
        <v>1205</v>
      </c>
      <c r="H235" s="172">
        <v>2</v>
      </c>
    </row>
    <row r="236" spans="1:8">
      <c r="A236" s="103">
        <v>2235</v>
      </c>
      <c r="B236" s="18" t="s">
        <v>307</v>
      </c>
      <c r="C236" s="37" t="s">
        <v>5638</v>
      </c>
      <c r="D236" s="37" t="s">
        <v>5639</v>
      </c>
      <c r="E236" s="161" t="s">
        <v>376</v>
      </c>
      <c r="F236" s="117">
        <f t="shared" si="3"/>
        <v>39</v>
      </c>
      <c r="G236" s="37" t="s">
        <v>1205</v>
      </c>
      <c r="H236" s="172">
        <v>2</v>
      </c>
    </row>
    <row r="237" spans="1:8">
      <c r="A237" s="103">
        <v>2236</v>
      </c>
      <c r="B237" s="18" t="s">
        <v>308</v>
      </c>
      <c r="C237" s="37" t="s">
        <v>5640</v>
      </c>
      <c r="D237" s="37" t="s">
        <v>5641</v>
      </c>
      <c r="E237" s="161" t="s">
        <v>402</v>
      </c>
      <c r="F237" s="117">
        <f t="shared" si="3"/>
        <v>23</v>
      </c>
      <c r="G237" s="37" t="s">
        <v>1205</v>
      </c>
      <c r="H237" s="172">
        <v>2</v>
      </c>
    </row>
    <row r="238" spans="1:8">
      <c r="A238" s="103">
        <v>2237</v>
      </c>
      <c r="B238" s="18" t="s">
        <v>309</v>
      </c>
      <c r="C238" s="37" t="s">
        <v>5642</v>
      </c>
      <c r="D238" s="37" t="s">
        <v>5643</v>
      </c>
      <c r="E238" s="161" t="s">
        <v>387</v>
      </c>
      <c r="F238" s="117">
        <f t="shared" si="3"/>
        <v>28</v>
      </c>
      <c r="G238" s="37" t="s">
        <v>1205</v>
      </c>
      <c r="H238" s="172">
        <v>2</v>
      </c>
    </row>
    <row r="239" spans="1:8">
      <c r="A239" s="103">
        <v>2238</v>
      </c>
      <c r="B239" s="18" t="s">
        <v>310</v>
      </c>
      <c r="C239" s="37" t="s">
        <v>5644</v>
      </c>
      <c r="D239" s="37" t="s">
        <v>5645</v>
      </c>
      <c r="E239" s="161" t="s">
        <v>799</v>
      </c>
      <c r="F239" s="117">
        <f t="shared" si="3"/>
        <v>22</v>
      </c>
      <c r="G239" s="37" t="s">
        <v>1205</v>
      </c>
      <c r="H239" s="172">
        <v>2</v>
      </c>
    </row>
    <row r="240" spans="1:8">
      <c r="A240" s="103">
        <v>2239</v>
      </c>
      <c r="B240" s="18" t="s">
        <v>312</v>
      </c>
      <c r="C240" s="37" t="s">
        <v>5646</v>
      </c>
      <c r="D240" s="37" t="s">
        <v>5647</v>
      </c>
      <c r="E240" s="161" t="s">
        <v>402</v>
      </c>
      <c r="F240" s="117">
        <f t="shared" si="3"/>
        <v>23</v>
      </c>
      <c r="G240" s="37" t="s">
        <v>1205</v>
      </c>
      <c r="H240" s="172">
        <v>2</v>
      </c>
    </row>
    <row r="241" spans="1:8">
      <c r="A241" s="103">
        <v>2240</v>
      </c>
      <c r="B241" s="18" t="s">
        <v>313</v>
      </c>
      <c r="C241" s="37" t="s">
        <v>5648</v>
      </c>
      <c r="D241" s="37" t="s">
        <v>5649</v>
      </c>
      <c r="E241" s="161" t="s">
        <v>402</v>
      </c>
      <c r="F241" s="117">
        <f t="shared" si="3"/>
        <v>23</v>
      </c>
      <c r="G241" s="37" t="s">
        <v>1205</v>
      </c>
      <c r="H241" s="172">
        <v>2</v>
      </c>
    </row>
    <row r="242" spans="1:8">
      <c r="A242" s="103">
        <v>2241</v>
      </c>
      <c r="B242" s="18" t="s">
        <v>314</v>
      </c>
      <c r="C242" s="37" t="s">
        <v>5650</v>
      </c>
      <c r="D242" s="37" t="s">
        <v>5651</v>
      </c>
      <c r="E242" s="161" t="s">
        <v>402</v>
      </c>
      <c r="F242" s="117">
        <f t="shared" si="3"/>
        <v>23</v>
      </c>
      <c r="G242" s="37" t="s">
        <v>1205</v>
      </c>
      <c r="H242" s="172">
        <v>2</v>
      </c>
    </row>
    <row r="243" spans="1:8">
      <c r="A243" s="103">
        <v>2242</v>
      </c>
      <c r="B243" s="18" t="s">
        <v>315</v>
      </c>
      <c r="C243" s="37" t="s">
        <v>5652</v>
      </c>
      <c r="D243" s="37" t="s">
        <v>5653</v>
      </c>
      <c r="E243" s="161" t="s">
        <v>402</v>
      </c>
      <c r="F243" s="117">
        <f t="shared" si="3"/>
        <v>23</v>
      </c>
      <c r="G243" s="37" t="s">
        <v>1205</v>
      </c>
      <c r="H243" s="172">
        <v>2</v>
      </c>
    </row>
    <row r="244" spans="1:8">
      <c r="A244" s="103">
        <v>2243</v>
      </c>
      <c r="B244" s="18" t="s">
        <v>316</v>
      </c>
      <c r="C244" s="37" t="s">
        <v>5654</v>
      </c>
      <c r="D244" s="37" t="s">
        <v>5655</v>
      </c>
      <c r="E244" s="161" t="s">
        <v>402</v>
      </c>
      <c r="F244" s="117">
        <f t="shared" si="3"/>
        <v>23</v>
      </c>
      <c r="G244" s="37" t="s">
        <v>1205</v>
      </c>
      <c r="H244" s="172">
        <v>2</v>
      </c>
    </row>
    <row r="245" spans="1:8">
      <c r="A245" s="103">
        <v>2244</v>
      </c>
      <c r="B245" s="18" t="s">
        <v>317</v>
      </c>
      <c r="C245" s="37" t="s">
        <v>5656</v>
      </c>
      <c r="D245" s="37" t="s">
        <v>5657</v>
      </c>
      <c r="E245" s="161" t="s">
        <v>690</v>
      </c>
      <c r="F245" s="117">
        <f t="shared" si="3"/>
        <v>15</v>
      </c>
      <c r="G245" s="37" t="s">
        <v>1205</v>
      </c>
      <c r="H245" s="172">
        <v>2</v>
      </c>
    </row>
    <row r="246" spans="1:8">
      <c r="A246" s="103">
        <v>2245</v>
      </c>
      <c r="B246" s="18" t="s">
        <v>318</v>
      </c>
      <c r="C246" s="37" t="s">
        <v>5658</v>
      </c>
      <c r="D246" s="37" t="s">
        <v>5659</v>
      </c>
      <c r="E246" s="161" t="s">
        <v>402</v>
      </c>
      <c r="F246" s="117">
        <f t="shared" si="3"/>
        <v>23</v>
      </c>
      <c r="G246" s="37" t="s">
        <v>1205</v>
      </c>
      <c r="H246" s="172">
        <v>2</v>
      </c>
    </row>
    <row r="247" spans="1:8">
      <c r="A247" s="103">
        <v>2246</v>
      </c>
      <c r="B247" s="18" t="s">
        <v>319</v>
      </c>
      <c r="C247" s="37" t="s">
        <v>5660</v>
      </c>
      <c r="D247" s="37" t="s">
        <v>5661</v>
      </c>
      <c r="E247" s="161" t="s">
        <v>387</v>
      </c>
      <c r="F247" s="117">
        <f t="shared" si="3"/>
        <v>28</v>
      </c>
      <c r="G247" s="37" t="s">
        <v>1205</v>
      </c>
      <c r="H247" s="172">
        <v>2</v>
      </c>
    </row>
    <row r="248" spans="1:8">
      <c r="A248" s="103">
        <v>2247</v>
      </c>
      <c r="B248" s="18" t="s">
        <v>320</v>
      </c>
      <c r="C248" s="37" t="s">
        <v>5662</v>
      </c>
      <c r="D248" s="37" t="s">
        <v>5663</v>
      </c>
      <c r="E248" s="161" t="s">
        <v>402</v>
      </c>
      <c r="F248" s="117">
        <f t="shared" si="3"/>
        <v>23</v>
      </c>
      <c r="G248" s="37" t="s">
        <v>1205</v>
      </c>
      <c r="H248" s="172">
        <v>2</v>
      </c>
    </row>
    <row r="249" spans="1:8">
      <c r="A249" s="103">
        <v>2248</v>
      </c>
      <c r="B249" s="18" t="s">
        <v>321</v>
      </c>
      <c r="C249" s="37" t="s">
        <v>5664</v>
      </c>
      <c r="D249" s="37" t="s">
        <v>5665</v>
      </c>
      <c r="E249" s="161" t="s">
        <v>1183</v>
      </c>
      <c r="F249" s="117">
        <f t="shared" si="3"/>
        <v>18</v>
      </c>
      <c r="G249" s="37" t="s">
        <v>1205</v>
      </c>
      <c r="H249" s="172">
        <v>2</v>
      </c>
    </row>
    <row r="250" spans="1:8">
      <c r="A250" s="103">
        <v>2249</v>
      </c>
      <c r="B250" s="18" t="s">
        <v>322</v>
      </c>
      <c r="C250" s="37" t="s">
        <v>5666</v>
      </c>
      <c r="D250" s="37" t="s">
        <v>5667</v>
      </c>
      <c r="E250" s="161" t="s">
        <v>402</v>
      </c>
      <c r="F250" s="117">
        <f t="shared" si="3"/>
        <v>23</v>
      </c>
      <c r="G250" s="37" t="s">
        <v>1205</v>
      </c>
      <c r="H250" s="172">
        <v>2</v>
      </c>
    </row>
    <row r="251" spans="1:8">
      <c r="A251" s="103">
        <v>2250</v>
      </c>
      <c r="B251" s="18" t="s">
        <v>323</v>
      </c>
      <c r="C251" s="37" t="s">
        <v>5668</v>
      </c>
      <c r="D251" s="37" t="s">
        <v>5669</v>
      </c>
      <c r="E251" s="161" t="s">
        <v>402</v>
      </c>
      <c r="F251" s="117">
        <f t="shared" si="3"/>
        <v>23</v>
      </c>
      <c r="G251" s="37" t="s">
        <v>1205</v>
      </c>
      <c r="H251" s="172">
        <v>2</v>
      </c>
    </row>
    <row r="252" spans="1:8">
      <c r="A252" s="103">
        <v>2251</v>
      </c>
      <c r="B252" s="18" t="s">
        <v>324</v>
      </c>
      <c r="C252" s="37" t="s">
        <v>5670</v>
      </c>
      <c r="D252" s="37" t="s">
        <v>5671</v>
      </c>
      <c r="E252" s="161" t="s">
        <v>1357</v>
      </c>
      <c r="F252" s="117">
        <f t="shared" si="3"/>
        <v>16</v>
      </c>
      <c r="G252" s="37" t="s">
        <v>1205</v>
      </c>
      <c r="H252" s="172">
        <v>2</v>
      </c>
    </row>
    <row r="253" spans="1:8">
      <c r="A253" s="103">
        <v>2252</v>
      </c>
      <c r="B253" s="18" t="s">
        <v>325</v>
      </c>
      <c r="C253" s="37" t="s">
        <v>5672</v>
      </c>
      <c r="D253" s="37" t="s">
        <v>5673</v>
      </c>
      <c r="E253" s="161" t="s">
        <v>163</v>
      </c>
      <c r="F253" s="117">
        <f t="shared" si="3"/>
        <v>25</v>
      </c>
      <c r="G253" s="37" t="s">
        <v>1205</v>
      </c>
      <c r="H253" s="172">
        <v>2</v>
      </c>
    </row>
    <row r="254" spans="1:8">
      <c r="A254" s="103">
        <v>2253</v>
      </c>
      <c r="B254" s="18" t="s">
        <v>326</v>
      </c>
      <c r="C254" s="37" t="s">
        <v>5674</v>
      </c>
      <c r="D254" s="37" t="s">
        <v>5675</v>
      </c>
      <c r="E254" s="161" t="s">
        <v>402</v>
      </c>
      <c r="F254" s="117">
        <f t="shared" si="3"/>
        <v>23</v>
      </c>
      <c r="G254" s="37" t="s">
        <v>1205</v>
      </c>
      <c r="H254" s="172">
        <v>2</v>
      </c>
    </row>
    <row r="255" spans="1:8">
      <c r="A255" s="103">
        <v>2254</v>
      </c>
      <c r="B255" s="18" t="s">
        <v>327</v>
      </c>
      <c r="C255" s="37" t="s">
        <v>5676</v>
      </c>
      <c r="D255" s="37" t="s">
        <v>5677</v>
      </c>
      <c r="E255" s="161" t="s">
        <v>1172</v>
      </c>
      <c r="F255" s="117">
        <f t="shared" si="3"/>
        <v>24</v>
      </c>
      <c r="G255" s="37" t="s">
        <v>1205</v>
      </c>
      <c r="H255" s="172">
        <v>2</v>
      </c>
    </row>
    <row r="256" spans="1:8">
      <c r="A256" s="103">
        <v>2255</v>
      </c>
      <c r="B256" s="18" t="s">
        <v>328</v>
      </c>
      <c r="C256" s="37" t="s">
        <v>5678</v>
      </c>
      <c r="D256" s="37" t="s">
        <v>5679</v>
      </c>
      <c r="E256" s="161" t="s">
        <v>119</v>
      </c>
      <c r="F256" s="117">
        <f t="shared" si="3"/>
        <v>42</v>
      </c>
      <c r="G256" s="37" t="s">
        <v>1205</v>
      </c>
      <c r="H256" s="172">
        <v>2</v>
      </c>
    </row>
    <row r="257" spans="1:8">
      <c r="A257" s="103">
        <v>2256</v>
      </c>
      <c r="B257" s="18" t="s">
        <v>329</v>
      </c>
      <c r="C257" s="37" t="s">
        <v>5680</v>
      </c>
      <c r="D257" s="37" t="s">
        <v>5681</v>
      </c>
      <c r="E257" s="161" t="s">
        <v>387</v>
      </c>
      <c r="F257" s="117">
        <f t="shared" si="3"/>
        <v>28</v>
      </c>
      <c r="G257" s="37" t="s">
        <v>1205</v>
      </c>
      <c r="H257" s="172">
        <v>2</v>
      </c>
    </row>
    <row r="258" spans="1:8">
      <c r="A258" s="103">
        <v>2257</v>
      </c>
      <c r="B258" s="18" t="s">
        <v>330</v>
      </c>
      <c r="C258" s="37" t="s">
        <v>5682</v>
      </c>
      <c r="D258" s="37" t="s">
        <v>5683</v>
      </c>
      <c r="E258" s="161" t="s">
        <v>52</v>
      </c>
      <c r="F258" s="117">
        <f t="shared" si="3"/>
        <v>43</v>
      </c>
      <c r="G258" s="37" t="s">
        <v>1205</v>
      </c>
      <c r="H258" s="172">
        <v>2</v>
      </c>
    </row>
    <row r="259" spans="1:8">
      <c r="A259" s="103">
        <v>2258</v>
      </c>
      <c r="B259" s="18" t="s">
        <v>331</v>
      </c>
      <c r="C259" s="37" t="s">
        <v>5684</v>
      </c>
      <c r="D259" s="37" t="s">
        <v>5685</v>
      </c>
      <c r="E259" s="161" t="s">
        <v>799</v>
      </c>
      <c r="F259" s="117">
        <f t="shared" ref="F259:F322" si="4">VLOOKUP(E259,$N$1:$O$48,2,FALSE)</f>
        <v>22</v>
      </c>
      <c r="G259" s="37" t="s">
        <v>1205</v>
      </c>
      <c r="H259" s="172">
        <v>2</v>
      </c>
    </row>
    <row r="260" spans="1:8">
      <c r="A260" s="103">
        <v>2259</v>
      </c>
      <c r="B260" s="18" t="s">
        <v>332</v>
      </c>
      <c r="C260" s="37" t="s">
        <v>5686</v>
      </c>
      <c r="D260" s="37" t="s">
        <v>5687</v>
      </c>
      <c r="E260" s="161" t="s">
        <v>402</v>
      </c>
      <c r="F260" s="117">
        <f t="shared" si="4"/>
        <v>23</v>
      </c>
      <c r="G260" s="37" t="s">
        <v>1205</v>
      </c>
      <c r="H260" s="172">
        <v>2</v>
      </c>
    </row>
    <row r="261" spans="1:8">
      <c r="A261" s="103">
        <v>2260</v>
      </c>
      <c r="B261" s="18" t="s">
        <v>333</v>
      </c>
      <c r="C261" s="37" t="s">
        <v>5688</v>
      </c>
      <c r="D261" s="37" t="s">
        <v>5689</v>
      </c>
      <c r="E261" s="161" t="s">
        <v>1356</v>
      </c>
      <c r="F261" s="117">
        <f t="shared" si="4"/>
        <v>21</v>
      </c>
      <c r="G261" s="37" t="s">
        <v>1205</v>
      </c>
      <c r="H261" s="172">
        <v>2</v>
      </c>
    </row>
    <row r="262" spans="1:8">
      <c r="A262" s="103">
        <v>2261</v>
      </c>
      <c r="B262" s="18" t="s">
        <v>334</v>
      </c>
      <c r="C262" s="37" t="s">
        <v>5690</v>
      </c>
      <c r="D262" s="37" t="s">
        <v>5691</v>
      </c>
      <c r="E262" s="161" t="s">
        <v>402</v>
      </c>
      <c r="F262" s="117">
        <f t="shared" si="4"/>
        <v>23</v>
      </c>
      <c r="G262" s="37" t="s">
        <v>1205</v>
      </c>
      <c r="H262" s="172">
        <v>2</v>
      </c>
    </row>
    <row r="263" spans="1:8">
      <c r="A263" s="103">
        <v>2262</v>
      </c>
      <c r="B263" s="18" t="s">
        <v>335</v>
      </c>
      <c r="C263" s="37" t="s">
        <v>5692</v>
      </c>
      <c r="D263" s="37" t="s">
        <v>5693</v>
      </c>
      <c r="E263" s="161" t="s">
        <v>799</v>
      </c>
      <c r="F263" s="117">
        <f t="shared" si="4"/>
        <v>22</v>
      </c>
      <c r="G263" s="37" t="s">
        <v>1205</v>
      </c>
      <c r="H263" s="172">
        <v>1</v>
      </c>
    </row>
    <row r="264" spans="1:8">
      <c r="A264" s="103">
        <v>2263</v>
      </c>
      <c r="B264" s="18" t="s">
        <v>336</v>
      </c>
      <c r="C264" s="37" t="s">
        <v>5694</v>
      </c>
      <c r="D264" s="37" t="s">
        <v>5695</v>
      </c>
      <c r="E264" s="161" t="s">
        <v>402</v>
      </c>
      <c r="F264" s="117">
        <f t="shared" si="4"/>
        <v>23</v>
      </c>
      <c r="G264" s="37" t="s">
        <v>1205</v>
      </c>
      <c r="H264" s="172">
        <v>1</v>
      </c>
    </row>
    <row r="265" spans="1:8">
      <c r="A265" s="103">
        <v>2264</v>
      </c>
      <c r="B265" s="18" t="s">
        <v>337</v>
      </c>
      <c r="C265" s="37" t="s">
        <v>5696</v>
      </c>
      <c r="D265" s="37" t="s">
        <v>5697</v>
      </c>
      <c r="E265" s="161" t="s">
        <v>133</v>
      </c>
      <c r="F265" s="117">
        <f t="shared" si="4"/>
        <v>27</v>
      </c>
      <c r="G265" s="37" t="s">
        <v>1205</v>
      </c>
      <c r="H265" s="172">
        <v>1</v>
      </c>
    </row>
    <row r="266" spans="1:8">
      <c r="A266" s="103">
        <v>2265</v>
      </c>
      <c r="B266" s="18" t="s">
        <v>338</v>
      </c>
      <c r="C266" s="37" t="s">
        <v>5698</v>
      </c>
      <c r="D266" s="37" t="s">
        <v>5699</v>
      </c>
      <c r="E266" s="161" t="s">
        <v>402</v>
      </c>
      <c r="F266" s="117">
        <f t="shared" si="4"/>
        <v>23</v>
      </c>
      <c r="G266" s="37" t="s">
        <v>1205</v>
      </c>
      <c r="H266" s="172">
        <v>1</v>
      </c>
    </row>
    <row r="267" spans="1:8">
      <c r="A267" s="103">
        <v>2266</v>
      </c>
      <c r="B267" s="18" t="s">
        <v>339</v>
      </c>
      <c r="C267" s="37" t="s">
        <v>5700</v>
      </c>
      <c r="D267" s="37" t="s">
        <v>5701</v>
      </c>
      <c r="E267" s="161" t="s">
        <v>1172</v>
      </c>
      <c r="F267" s="117">
        <f t="shared" si="4"/>
        <v>24</v>
      </c>
      <c r="G267" s="37" t="s">
        <v>1205</v>
      </c>
      <c r="H267" s="172">
        <v>1</v>
      </c>
    </row>
    <row r="268" spans="1:8">
      <c r="A268" s="103">
        <v>2267</v>
      </c>
      <c r="B268" s="18" t="s">
        <v>340</v>
      </c>
      <c r="C268" s="37" t="s">
        <v>5702</v>
      </c>
      <c r="D268" s="37" t="s">
        <v>5703</v>
      </c>
      <c r="E268" s="161" t="s">
        <v>402</v>
      </c>
      <c r="F268" s="117">
        <f t="shared" si="4"/>
        <v>23</v>
      </c>
      <c r="G268" s="37" t="s">
        <v>1205</v>
      </c>
      <c r="H268" s="172">
        <v>1</v>
      </c>
    </row>
    <row r="269" spans="1:8">
      <c r="A269" s="103">
        <v>2268</v>
      </c>
      <c r="B269" s="18" t="s">
        <v>341</v>
      </c>
      <c r="C269" s="37" t="s">
        <v>5704</v>
      </c>
      <c r="D269" s="37" t="s">
        <v>5705</v>
      </c>
      <c r="E269" s="161" t="s">
        <v>799</v>
      </c>
      <c r="F269" s="117">
        <f t="shared" si="4"/>
        <v>22</v>
      </c>
      <c r="G269" s="37" t="s">
        <v>1205</v>
      </c>
      <c r="H269" s="172">
        <v>1</v>
      </c>
    </row>
    <row r="270" spans="1:8">
      <c r="A270" s="103">
        <v>2269</v>
      </c>
      <c r="B270" s="18" t="s">
        <v>342</v>
      </c>
      <c r="C270" s="37" t="s">
        <v>5706</v>
      </c>
      <c r="D270" s="37" t="s">
        <v>5707</v>
      </c>
      <c r="E270" s="161" t="s">
        <v>1356</v>
      </c>
      <c r="F270" s="117">
        <f t="shared" si="4"/>
        <v>21</v>
      </c>
      <c r="G270" s="37" t="s">
        <v>1205</v>
      </c>
      <c r="H270" s="172">
        <v>1</v>
      </c>
    </row>
    <row r="271" spans="1:8">
      <c r="A271" s="103">
        <v>2270</v>
      </c>
      <c r="B271" s="18" t="s">
        <v>343</v>
      </c>
      <c r="C271" s="37" t="s">
        <v>5708</v>
      </c>
      <c r="D271" s="37" t="s">
        <v>5709</v>
      </c>
      <c r="E271" s="161" t="s">
        <v>402</v>
      </c>
      <c r="F271" s="117">
        <f t="shared" si="4"/>
        <v>23</v>
      </c>
      <c r="G271" s="37" t="s">
        <v>1205</v>
      </c>
      <c r="H271" s="172">
        <v>1</v>
      </c>
    </row>
    <row r="272" spans="1:8">
      <c r="A272" s="103">
        <v>2271</v>
      </c>
      <c r="B272" s="18" t="s">
        <v>344</v>
      </c>
      <c r="C272" s="37" t="s">
        <v>5710</v>
      </c>
      <c r="D272" s="37" t="s">
        <v>5711</v>
      </c>
      <c r="E272" s="161" t="s">
        <v>402</v>
      </c>
      <c r="F272" s="117">
        <f t="shared" si="4"/>
        <v>23</v>
      </c>
      <c r="G272" s="37" t="s">
        <v>1205</v>
      </c>
      <c r="H272" s="172">
        <v>1</v>
      </c>
    </row>
    <row r="273" spans="1:8">
      <c r="A273" s="103">
        <v>2272</v>
      </c>
      <c r="B273" s="18" t="s">
        <v>345</v>
      </c>
      <c r="C273" s="37" t="s">
        <v>5712</v>
      </c>
      <c r="D273" s="37" t="s">
        <v>5713</v>
      </c>
      <c r="E273" s="161" t="s">
        <v>1356</v>
      </c>
      <c r="F273" s="117">
        <f t="shared" si="4"/>
        <v>21</v>
      </c>
      <c r="G273" s="37" t="s">
        <v>1205</v>
      </c>
      <c r="H273" s="172">
        <v>1</v>
      </c>
    </row>
    <row r="274" spans="1:8">
      <c r="A274" s="103">
        <v>2273</v>
      </c>
      <c r="B274" s="18" t="s">
        <v>346</v>
      </c>
      <c r="C274" s="37" t="s">
        <v>5714</v>
      </c>
      <c r="D274" s="37" t="s">
        <v>5715</v>
      </c>
      <c r="E274" s="161" t="s">
        <v>143</v>
      </c>
      <c r="F274" s="117">
        <f t="shared" si="4"/>
        <v>45</v>
      </c>
      <c r="G274" s="37" t="s">
        <v>1205</v>
      </c>
      <c r="H274" s="172">
        <v>1</v>
      </c>
    </row>
    <row r="275" spans="1:8">
      <c r="A275" s="103">
        <v>2274</v>
      </c>
      <c r="B275" s="18" t="s">
        <v>347</v>
      </c>
      <c r="C275" s="37" t="s">
        <v>5716</v>
      </c>
      <c r="D275" s="37" t="s">
        <v>5717</v>
      </c>
      <c r="E275" s="161" t="s">
        <v>402</v>
      </c>
      <c r="F275" s="117">
        <f t="shared" si="4"/>
        <v>23</v>
      </c>
      <c r="G275" s="37" t="s">
        <v>1205</v>
      </c>
      <c r="H275" s="172">
        <v>1</v>
      </c>
    </row>
    <row r="276" spans="1:8">
      <c r="A276" s="103">
        <v>2275</v>
      </c>
      <c r="B276" s="18" t="s">
        <v>348</v>
      </c>
      <c r="C276" s="37" t="s">
        <v>1458</v>
      </c>
      <c r="D276" s="37" t="s">
        <v>1459</v>
      </c>
      <c r="E276" s="161" t="s">
        <v>1356</v>
      </c>
      <c r="F276" s="117">
        <f t="shared" si="4"/>
        <v>21</v>
      </c>
      <c r="G276" s="37" t="s">
        <v>1208</v>
      </c>
      <c r="H276" s="172">
        <v>4</v>
      </c>
    </row>
    <row r="277" spans="1:8">
      <c r="A277" s="103">
        <v>2276</v>
      </c>
      <c r="B277" s="18" t="s">
        <v>349</v>
      </c>
      <c r="C277" s="37" t="s">
        <v>5718</v>
      </c>
      <c r="D277" s="37" t="s">
        <v>5719</v>
      </c>
      <c r="E277" s="161" t="s">
        <v>1357</v>
      </c>
      <c r="F277" s="117">
        <f t="shared" si="4"/>
        <v>16</v>
      </c>
      <c r="G277" s="37" t="s">
        <v>1208</v>
      </c>
      <c r="H277" s="172">
        <v>1</v>
      </c>
    </row>
    <row r="278" spans="1:8">
      <c r="A278" s="103">
        <v>2277</v>
      </c>
      <c r="B278" s="18" t="s">
        <v>350</v>
      </c>
      <c r="C278" s="37" t="s">
        <v>5720</v>
      </c>
      <c r="D278" s="37" t="s">
        <v>1385</v>
      </c>
      <c r="E278" s="161" t="s">
        <v>690</v>
      </c>
      <c r="F278" s="117">
        <f t="shared" si="4"/>
        <v>15</v>
      </c>
      <c r="G278" s="37" t="s">
        <v>1208</v>
      </c>
      <c r="H278" s="172">
        <v>1</v>
      </c>
    </row>
    <row r="279" spans="1:8">
      <c r="A279" s="103">
        <v>2278</v>
      </c>
      <c r="B279" s="18" t="s">
        <v>351</v>
      </c>
      <c r="C279" s="37" t="s">
        <v>1501</v>
      </c>
      <c r="D279" s="37" t="s">
        <v>1502</v>
      </c>
      <c r="E279" s="161" t="s">
        <v>402</v>
      </c>
      <c r="F279" s="117">
        <f t="shared" si="4"/>
        <v>23</v>
      </c>
      <c r="G279" s="37" t="s">
        <v>1207</v>
      </c>
      <c r="H279" s="172">
        <v>4</v>
      </c>
    </row>
    <row r="280" spans="1:8">
      <c r="A280" s="103">
        <v>2279</v>
      </c>
      <c r="B280" s="18" t="s">
        <v>352</v>
      </c>
      <c r="C280" s="37" t="s">
        <v>5721</v>
      </c>
      <c r="D280" s="37" t="s">
        <v>5722</v>
      </c>
      <c r="E280" s="161" t="s">
        <v>402</v>
      </c>
      <c r="F280" s="117">
        <f t="shared" si="4"/>
        <v>23</v>
      </c>
      <c r="G280" s="37" t="s">
        <v>1207</v>
      </c>
      <c r="H280" s="172">
        <v>3</v>
      </c>
    </row>
    <row r="281" spans="1:8">
      <c r="A281" s="103">
        <v>2280</v>
      </c>
      <c r="B281" s="18" t="s">
        <v>353</v>
      </c>
      <c r="C281" s="37" t="s">
        <v>5723</v>
      </c>
      <c r="D281" s="37" t="s">
        <v>5724</v>
      </c>
      <c r="E281" s="161" t="s">
        <v>402</v>
      </c>
      <c r="F281" s="117">
        <f t="shared" si="4"/>
        <v>23</v>
      </c>
      <c r="G281" s="37" t="s">
        <v>1207</v>
      </c>
      <c r="H281" s="172">
        <v>3</v>
      </c>
    </row>
    <row r="282" spans="1:8">
      <c r="A282" s="103">
        <v>2281</v>
      </c>
      <c r="B282" s="18" t="s">
        <v>354</v>
      </c>
      <c r="C282" s="37" t="s">
        <v>5725</v>
      </c>
      <c r="D282" s="37" t="s">
        <v>5726</v>
      </c>
      <c r="E282" s="161" t="s">
        <v>402</v>
      </c>
      <c r="F282" s="117">
        <f t="shared" si="4"/>
        <v>23</v>
      </c>
      <c r="G282" s="37" t="s">
        <v>1207</v>
      </c>
      <c r="H282" s="172">
        <v>2</v>
      </c>
    </row>
    <row r="283" spans="1:8">
      <c r="A283" s="103">
        <v>2282</v>
      </c>
      <c r="B283" s="18" t="s">
        <v>355</v>
      </c>
      <c r="C283" s="37" t="s">
        <v>5727</v>
      </c>
      <c r="D283" s="37" t="s">
        <v>5728</v>
      </c>
      <c r="E283" s="161" t="s">
        <v>402</v>
      </c>
      <c r="F283" s="117">
        <f t="shared" si="4"/>
        <v>23</v>
      </c>
      <c r="G283" s="37" t="s">
        <v>1207</v>
      </c>
      <c r="H283" s="172">
        <v>2</v>
      </c>
    </row>
    <row r="284" spans="1:8">
      <c r="A284" s="103">
        <v>2283</v>
      </c>
      <c r="B284" s="18" t="s">
        <v>356</v>
      </c>
      <c r="C284" s="37" t="s">
        <v>5729</v>
      </c>
      <c r="D284" s="37" t="s">
        <v>5730</v>
      </c>
      <c r="E284" s="161" t="s">
        <v>402</v>
      </c>
      <c r="F284" s="117">
        <f t="shared" si="4"/>
        <v>23</v>
      </c>
      <c r="G284" s="37" t="s">
        <v>1207</v>
      </c>
      <c r="H284" s="172">
        <v>2</v>
      </c>
    </row>
    <row r="285" spans="1:8">
      <c r="A285" s="103">
        <v>2284</v>
      </c>
      <c r="B285" s="18" t="s">
        <v>357</v>
      </c>
      <c r="C285" s="37" t="s">
        <v>5731</v>
      </c>
      <c r="D285" s="37" t="s">
        <v>5732</v>
      </c>
      <c r="E285" s="161" t="s">
        <v>402</v>
      </c>
      <c r="F285" s="117">
        <f t="shared" si="4"/>
        <v>23</v>
      </c>
      <c r="G285" s="37" t="s">
        <v>1207</v>
      </c>
      <c r="H285" s="172">
        <v>2</v>
      </c>
    </row>
    <row r="286" spans="1:8">
      <c r="A286" s="103">
        <v>2285</v>
      </c>
      <c r="B286" s="18" t="s">
        <v>358</v>
      </c>
      <c r="C286" s="37" t="s">
        <v>1491</v>
      </c>
      <c r="D286" s="37" t="s">
        <v>1492</v>
      </c>
      <c r="E286" s="161" t="s">
        <v>402</v>
      </c>
      <c r="F286" s="117">
        <f t="shared" si="4"/>
        <v>23</v>
      </c>
      <c r="G286" s="37" t="s">
        <v>1209</v>
      </c>
      <c r="H286" s="172">
        <v>4</v>
      </c>
    </row>
    <row r="287" spans="1:8">
      <c r="A287" s="103">
        <v>2286</v>
      </c>
      <c r="B287" s="18" t="s">
        <v>359</v>
      </c>
      <c r="C287" s="37" t="s">
        <v>1493</v>
      </c>
      <c r="D287" s="37" t="s">
        <v>1494</v>
      </c>
      <c r="E287" s="161" t="s">
        <v>402</v>
      </c>
      <c r="F287" s="117">
        <f t="shared" si="4"/>
        <v>23</v>
      </c>
      <c r="G287" s="37" t="s">
        <v>1209</v>
      </c>
      <c r="H287" s="172">
        <v>4</v>
      </c>
    </row>
    <row r="288" spans="1:8">
      <c r="A288" s="103">
        <v>2287</v>
      </c>
      <c r="B288" s="18" t="s">
        <v>360</v>
      </c>
      <c r="C288" s="37" t="s">
        <v>1487</v>
      </c>
      <c r="D288" s="37" t="s">
        <v>1488</v>
      </c>
      <c r="E288" s="161" t="s">
        <v>1356</v>
      </c>
      <c r="F288" s="117">
        <f t="shared" si="4"/>
        <v>21</v>
      </c>
      <c r="G288" s="37" t="s">
        <v>1209</v>
      </c>
      <c r="H288" s="172">
        <v>4</v>
      </c>
    </row>
    <row r="289" spans="1:8">
      <c r="A289" s="103">
        <v>2288</v>
      </c>
      <c r="B289" s="18" t="s">
        <v>361</v>
      </c>
      <c r="C289" s="37" t="s">
        <v>1489</v>
      </c>
      <c r="D289" s="37" t="s">
        <v>1490</v>
      </c>
      <c r="E289" s="161" t="s">
        <v>402</v>
      </c>
      <c r="F289" s="117">
        <f t="shared" si="4"/>
        <v>23</v>
      </c>
      <c r="G289" s="37" t="s">
        <v>1209</v>
      </c>
      <c r="H289" s="172">
        <v>4</v>
      </c>
    </row>
    <row r="290" spans="1:8">
      <c r="A290" s="103">
        <v>2289</v>
      </c>
      <c r="B290" s="18" t="s">
        <v>362</v>
      </c>
      <c r="C290" s="37" t="s">
        <v>5733</v>
      </c>
      <c r="D290" s="37" t="s">
        <v>5734</v>
      </c>
      <c r="E290" s="161" t="s">
        <v>1356</v>
      </c>
      <c r="F290" s="117">
        <f t="shared" si="4"/>
        <v>21</v>
      </c>
      <c r="G290" s="37" t="s">
        <v>1209</v>
      </c>
      <c r="H290" s="172">
        <v>3</v>
      </c>
    </row>
    <row r="291" spans="1:8">
      <c r="A291" s="103">
        <v>2290</v>
      </c>
      <c r="B291" s="18" t="s">
        <v>363</v>
      </c>
      <c r="C291" s="37" t="s">
        <v>5735</v>
      </c>
      <c r="D291" s="37" t="s">
        <v>5736</v>
      </c>
      <c r="E291" s="161" t="s">
        <v>402</v>
      </c>
      <c r="F291" s="117">
        <f t="shared" si="4"/>
        <v>23</v>
      </c>
      <c r="G291" s="37" t="s">
        <v>1209</v>
      </c>
      <c r="H291" s="172">
        <v>3</v>
      </c>
    </row>
    <row r="292" spans="1:8">
      <c r="A292" s="103">
        <v>2291</v>
      </c>
      <c r="B292" s="18" t="s">
        <v>364</v>
      </c>
      <c r="C292" s="37" t="s">
        <v>5737</v>
      </c>
      <c r="D292" s="37" t="s">
        <v>5738</v>
      </c>
      <c r="E292" s="161" t="s">
        <v>402</v>
      </c>
      <c r="F292" s="117">
        <f t="shared" si="4"/>
        <v>23</v>
      </c>
      <c r="G292" s="37" t="s">
        <v>1209</v>
      </c>
      <c r="H292" s="172">
        <v>3</v>
      </c>
    </row>
    <row r="293" spans="1:8">
      <c r="A293" s="103">
        <v>2292</v>
      </c>
      <c r="B293" s="18" t="s">
        <v>365</v>
      </c>
      <c r="C293" s="37" t="s">
        <v>5739</v>
      </c>
      <c r="D293" s="37" t="s">
        <v>5740</v>
      </c>
      <c r="E293" s="161" t="s">
        <v>1356</v>
      </c>
      <c r="F293" s="117">
        <f t="shared" si="4"/>
        <v>21</v>
      </c>
      <c r="G293" s="37" t="s">
        <v>1209</v>
      </c>
      <c r="H293" s="172">
        <v>3</v>
      </c>
    </row>
    <row r="294" spans="1:8">
      <c r="A294" s="103">
        <v>2293</v>
      </c>
      <c r="B294" s="18" t="s">
        <v>366</v>
      </c>
      <c r="C294" s="37" t="s">
        <v>5741</v>
      </c>
      <c r="D294" s="37" t="s">
        <v>5742</v>
      </c>
      <c r="E294" s="161" t="s">
        <v>402</v>
      </c>
      <c r="F294" s="117">
        <f t="shared" si="4"/>
        <v>23</v>
      </c>
      <c r="G294" s="37" t="s">
        <v>1209</v>
      </c>
      <c r="H294" s="172">
        <v>3</v>
      </c>
    </row>
    <row r="295" spans="1:8">
      <c r="A295" s="103">
        <v>2294</v>
      </c>
      <c r="B295" s="18" t="s">
        <v>367</v>
      </c>
      <c r="C295" s="37" t="s">
        <v>5743</v>
      </c>
      <c r="D295" s="37" t="s">
        <v>5744</v>
      </c>
      <c r="E295" s="161" t="s">
        <v>402</v>
      </c>
      <c r="F295" s="117">
        <f t="shared" si="4"/>
        <v>23</v>
      </c>
      <c r="G295" s="37" t="s">
        <v>1209</v>
      </c>
      <c r="H295" s="172">
        <v>3</v>
      </c>
    </row>
    <row r="296" spans="1:8">
      <c r="A296" s="103">
        <v>2295</v>
      </c>
      <c r="B296" s="18" t="s">
        <v>368</v>
      </c>
      <c r="C296" s="37" t="s">
        <v>5745</v>
      </c>
      <c r="D296" s="37" t="s">
        <v>5746</v>
      </c>
      <c r="E296" s="161" t="s">
        <v>402</v>
      </c>
      <c r="F296" s="117">
        <f t="shared" si="4"/>
        <v>23</v>
      </c>
      <c r="G296" s="37" t="s">
        <v>1209</v>
      </c>
      <c r="H296" s="172">
        <v>2</v>
      </c>
    </row>
    <row r="297" spans="1:8">
      <c r="A297" s="103">
        <v>2296</v>
      </c>
      <c r="B297" s="18" t="s">
        <v>369</v>
      </c>
      <c r="C297" s="37" t="s">
        <v>5747</v>
      </c>
      <c r="D297" s="37" t="s">
        <v>5748</v>
      </c>
      <c r="E297" s="161" t="s">
        <v>402</v>
      </c>
      <c r="F297" s="117">
        <f t="shared" si="4"/>
        <v>23</v>
      </c>
      <c r="G297" s="37" t="s">
        <v>1209</v>
      </c>
      <c r="H297" s="172">
        <v>2</v>
      </c>
    </row>
    <row r="298" spans="1:8">
      <c r="A298" s="103">
        <v>2297</v>
      </c>
      <c r="B298" s="18" t="s">
        <v>370</v>
      </c>
      <c r="C298" s="37" t="s">
        <v>5749</v>
      </c>
      <c r="D298" s="37" t="s">
        <v>5750</v>
      </c>
      <c r="E298" s="161" t="s">
        <v>1356</v>
      </c>
      <c r="F298" s="117">
        <f t="shared" si="4"/>
        <v>21</v>
      </c>
      <c r="G298" s="37" t="s">
        <v>1209</v>
      </c>
      <c r="H298" s="172">
        <v>2</v>
      </c>
    </row>
    <row r="299" spans="1:8">
      <c r="A299" s="103">
        <v>2298</v>
      </c>
      <c r="B299" s="18" t="s">
        <v>371</v>
      </c>
      <c r="C299" s="37" t="s">
        <v>5751</v>
      </c>
      <c r="D299" s="37" t="s">
        <v>5752</v>
      </c>
      <c r="E299" s="161" t="s">
        <v>402</v>
      </c>
      <c r="F299" s="117">
        <f t="shared" si="4"/>
        <v>23</v>
      </c>
      <c r="G299" s="37" t="s">
        <v>1209</v>
      </c>
      <c r="H299" s="172">
        <v>2</v>
      </c>
    </row>
    <row r="300" spans="1:8">
      <c r="A300" s="103">
        <v>2299</v>
      </c>
      <c r="B300" s="18" t="s">
        <v>372</v>
      </c>
      <c r="C300" s="37" t="s">
        <v>5753</v>
      </c>
      <c r="D300" s="37" t="s">
        <v>5754</v>
      </c>
      <c r="E300" s="161" t="s">
        <v>402</v>
      </c>
      <c r="F300" s="117">
        <f t="shared" si="4"/>
        <v>23</v>
      </c>
      <c r="G300" s="37" t="s">
        <v>1209</v>
      </c>
      <c r="H300" s="172">
        <v>2</v>
      </c>
    </row>
    <row r="301" spans="1:8">
      <c r="A301" s="103">
        <v>2300</v>
      </c>
      <c r="B301" s="18" t="s">
        <v>373</v>
      </c>
      <c r="C301" s="37" t="s">
        <v>5755</v>
      </c>
      <c r="D301" s="37" t="s">
        <v>5756</v>
      </c>
      <c r="E301" s="161" t="s">
        <v>402</v>
      </c>
      <c r="F301" s="117">
        <f t="shared" si="4"/>
        <v>23</v>
      </c>
      <c r="G301" s="37" t="s">
        <v>1209</v>
      </c>
      <c r="H301" s="172">
        <v>2</v>
      </c>
    </row>
    <row r="302" spans="1:8">
      <c r="A302" s="103">
        <v>2301</v>
      </c>
      <c r="B302" s="18" t="s">
        <v>374</v>
      </c>
      <c r="C302" s="37" t="s">
        <v>5757</v>
      </c>
      <c r="D302" s="37" t="s">
        <v>5758</v>
      </c>
      <c r="E302" s="161" t="s">
        <v>402</v>
      </c>
      <c r="F302" s="117">
        <f t="shared" si="4"/>
        <v>23</v>
      </c>
      <c r="G302" s="37" t="s">
        <v>1209</v>
      </c>
      <c r="H302" s="172">
        <v>2</v>
      </c>
    </row>
    <row r="303" spans="1:8">
      <c r="A303" s="103">
        <v>2302</v>
      </c>
      <c r="B303" s="18" t="s">
        <v>375</v>
      </c>
      <c r="C303" s="37" t="s">
        <v>5759</v>
      </c>
      <c r="D303" s="37" t="s">
        <v>5760</v>
      </c>
      <c r="E303" s="161" t="s">
        <v>402</v>
      </c>
      <c r="F303" s="117">
        <f t="shared" si="4"/>
        <v>23</v>
      </c>
      <c r="G303" s="37" t="s">
        <v>1209</v>
      </c>
      <c r="H303" s="172">
        <v>2</v>
      </c>
    </row>
    <row r="304" spans="1:8">
      <c r="A304" s="103">
        <v>2303</v>
      </c>
      <c r="B304" s="18" t="s">
        <v>377</v>
      </c>
      <c r="C304" s="37" t="s">
        <v>5761</v>
      </c>
      <c r="D304" s="37" t="s">
        <v>5762</v>
      </c>
      <c r="E304" s="161" t="s">
        <v>402</v>
      </c>
      <c r="F304" s="117">
        <f t="shared" si="4"/>
        <v>23</v>
      </c>
      <c r="G304" s="37" t="s">
        <v>1216</v>
      </c>
      <c r="H304" s="172">
        <v>2</v>
      </c>
    </row>
    <row r="305" spans="1:8">
      <c r="A305" s="103">
        <v>2304</v>
      </c>
      <c r="B305" s="18" t="s">
        <v>378</v>
      </c>
      <c r="C305" s="37" t="s">
        <v>1505</v>
      </c>
      <c r="D305" s="37" t="s">
        <v>1506</v>
      </c>
      <c r="E305" s="161" t="s">
        <v>402</v>
      </c>
      <c r="F305" s="117">
        <f t="shared" si="4"/>
        <v>23</v>
      </c>
      <c r="G305" s="37" t="s">
        <v>1216</v>
      </c>
      <c r="H305" s="172">
        <v>4</v>
      </c>
    </row>
    <row r="306" spans="1:8">
      <c r="A306" s="103">
        <v>2305</v>
      </c>
      <c r="B306" s="18" t="s">
        <v>379</v>
      </c>
      <c r="C306" s="37" t="s">
        <v>1503</v>
      </c>
      <c r="D306" s="37" t="s">
        <v>1504</v>
      </c>
      <c r="E306" s="161" t="s">
        <v>402</v>
      </c>
      <c r="F306" s="117">
        <f t="shared" si="4"/>
        <v>23</v>
      </c>
      <c r="G306" s="37" t="s">
        <v>1216</v>
      </c>
      <c r="H306" s="172">
        <v>4</v>
      </c>
    </row>
    <row r="307" spans="1:8">
      <c r="A307" s="103">
        <v>2306</v>
      </c>
      <c r="B307" s="18" t="s">
        <v>380</v>
      </c>
      <c r="C307" s="37" t="s">
        <v>1378</v>
      </c>
      <c r="D307" s="37" t="s">
        <v>1379</v>
      </c>
      <c r="E307" s="161" t="s">
        <v>402</v>
      </c>
      <c r="F307" s="117">
        <f t="shared" si="4"/>
        <v>23</v>
      </c>
      <c r="G307" s="37" t="s">
        <v>1216</v>
      </c>
      <c r="H307" s="172">
        <v>4</v>
      </c>
    </row>
    <row r="308" spans="1:8">
      <c r="A308" s="103">
        <v>2307</v>
      </c>
      <c r="B308" s="18" t="s">
        <v>381</v>
      </c>
      <c r="C308" s="37" t="s">
        <v>5763</v>
      </c>
      <c r="D308" s="37" t="s">
        <v>5764</v>
      </c>
      <c r="E308" s="161" t="s">
        <v>402</v>
      </c>
      <c r="F308" s="117">
        <f t="shared" si="4"/>
        <v>23</v>
      </c>
      <c r="G308" s="37" t="s">
        <v>1216</v>
      </c>
      <c r="H308" s="172">
        <v>3</v>
      </c>
    </row>
    <row r="309" spans="1:8">
      <c r="A309" s="103">
        <v>2308</v>
      </c>
      <c r="B309" s="18" t="s">
        <v>382</v>
      </c>
      <c r="C309" s="37" t="s">
        <v>5765</v>
      </c>
      <c r="D309" s="37" t="s">
        <v>5766</v>
      </c>
      <c r="E309" s="161" t="s">
        <v>402</v>
      </c>
      <c r="F309" s="117">
        <f t="shared" si="4"/>
        <v>23</v>
      </c>
      <c r="G309" s="37" t="s">
        <v>1216</v>
      </c>
      <c r="H309" s="172">
        <v>2</v>
      </c>
    </row>
    <row r="310" spans="1:8">
      <c r="A310" s="103">
        <v>2309</v>
      </c>
      <c r="B310" s="18" t="s">
        <v>383</v>
      </c>
      <c r="C310" s="37" t="s">
        <v>1538</v>
      </c>
      <c r="D310" s="37" t="s">
        <v>1539</v>
      </c>
      <c r="E310" s="161" t="s">
        <v>402</v>
      </c>
      <c r="F310" s="117">
        <f t="shared" si="4"/>
        <v>23</v>
      </c>
      <c r="G310" s="37" t="s">
        <v>1216</v>
      </c>
      <c r="H310" s="172">
        <v>4</v>
      </c>
    </row>
    <row r="311" spans="1:8">
      <c r="A311" s="103">
        <v>2310</v>
      </c>
      <c r="B311" s="18" t="s">
        <v>384</v>
      </c>
      <c r="C311" s="37" t="s">
        <v>1507</v>
      </c>
      <c r="D311" s="37" t="s">
        <v>1508</v>
      </c>
      <c r="E311" s="161" t="s">
        <v>402</v>
      </c>
      <c r="F311" s="117">
        <f t="shared" si="4"/>
        <v>23</v>
      </c>
      <c r="G311" s="37" t="s">
        <v>1216</v>
      </c>
      <c r="H311" s="172">
        <v>4</v>
      </c>
    </row>
    <row r="312" spans="1:8">
      <c r="A312" s="103">
        <v>2311</v>
      </c>
      <c r="B312" s="18" t="s">
        <v>385</v>
      </c>
      <c r="C312" s="37" t="s">
        <v>5767</v>
      </c>
      <c r="D312" s="37" t="s">
        <v>5768</v>
      </c>
      <c r="E312" s="161" t="s">
        <v>402</v>
      </c>
      <c r="F312" s="117">
        <f t="shared" si="4"/>
        <v>23</v>
      </c>
      <c r="G312" s="37" t="s">
        <v>1216</v>
      </c>
      <c r="H312" s="172">
        <v>3</v>
      </c>
    </row>
    <row r="313" spans="1:8">
      <c r="A313" s="103">
        <v>2312</v>
      </c>
      <c r="B313" s="18" t="s">
        <v>386</v>
      </c>
      <c r="C313" s="37" t="s">
        <v>5769</v>
      </c>
      <c r="D313" s="37" t="s">
        <v>5770</v>
      </c>
      <c r="E313" s="161" t="s">
        <v>402</v>
      </c>
      <c r="F313" s="117">
        <f t="shared" si="4"/>
        <v>23</v>
      </c>
      <c r="G313" s="37" t="s">
        <v>1216</v>
      </c>
      <c r="H313" s="172">
        <v>3</v>
      </c>
    </row>
    <row r="314" spans="1:8">
      <c r="A314" s="103">
        <v>2313</v>
      </c>
      <c r="B314" s="18" t="s">
        <v>388</v>
      </c>
      <c r="C314" s="37" t="s">
        <v>5771</v>
      </c>
      <c r="D314" s="37" t="s">
        <v>5772</v>
      </c>
      <c r="E314" s="161" t="s">
        <v>402</v>
      </c>
      <c r="F314" s="117">
        <f t="shared" si="4"/>
        <v>23</v>
      </c>
      <c r="G314" s="37" t="s">
        <v>1216</v>
      </c>
      <c r="H314" s="172">
        <v>2</v>
      </c>
    </row>
    <row r="315" spans="1:8">
      <c r="A315" s="103">
        <v>2314</v>
      </c>
      <c r="B315" s="18" t="s">
        <v>389</v>
      </c>
      <c r="C315" s="37" t="s">
        <v>5773</v>
      </c>
      <c r="D315" s="37" t="s">
        <v>5774</v>
      </c>
      <c r="E315" s="161" t="s">
        <v>402</v>
      </c>
      <c r="F315" s="117">
        <f t="shared" si="4"/>
        <v>23</v>
      </c>
      <c r="G315" s="37" t="s">
        <v>1216</v>
      </c>
      <c r="H315" s="172">
        <v>2</v>
      </c>
    </row>
    <row r="316" spans="1:8">
      <c r="A316" s="103">
        <v>2315</v>
      </c>
      <c r="B316" s="18" t="s">
        <v>390</v>
      </c>
      <c r="C316" s="37" t="s">
        <v>5775</v>
      </c>
      <c r="D316" s="37" t="s">
        <v>5776</v>
      </c>
      <c r="E316" s="161" t="s">
        <v>799</v>
      </c>
      <c r="F316" s="117">
        <f t="shared" si="4"/>
        <v>22</v>
      </c>
      <c r="G316" s="37" t="s">
        <v>1218</v>
      </c>
      <c r="H316" s="172">
        <v>3</v>
      </c>
    </row>
    <row r="317" spans="1:8">
      <c r="A317" s="103">
        <v>2316</v>
      </c>
      <c r="B317" s="18" t="s">
        <v>391</v>
      </c>
      <c r="C317" s="37" t="s">
        <v>1509</v>
      </c>
      <c r="D317" s="37" t="s">
        <v>1510</v>
      </c>
      <c r="E317" s="161" t="s">
        <v>799</v>
      </c>
      <c r="F317" s="117">
        <f t="shared" si="4"/>
        <v>22</v>
      </c>
      <c r="G317" s="37" t="s">
        <v>1218</v>
      </c>
      <c r="H317" s="172">
        <v>4</v>
      </c>
    </row>
    <row r="318" spans="1:8">
      <c r="A318" s="103">
        <v>2317</v>
      </c>
      <c r="B318" s="18" t="s">
        <v>392</v>
      </c>
      <c r="C318" s="37" t="s">
        <v>1532</v>
      </c>
      <c r="D318" s="37" t="s">
        <v>1533</v>
      </c>
      <c r="E318" s="161" t="s">
        <v>402</v>
      </c>
      <c r="F318" s="117">
        <f t="shared" si="4"/>
        <v>23</v>
      </c>
      <c r="G318" s="37" t="s">
        <v>1213</v>
      </c>
      <c r="H318" s="172">
        <v>4</v>
      </c>
    </row>
    <row r="319" spans="1:8">
      <c r="A319" s="103">
        <v>2318</v>
      </c>
      <c r="B319" s="18" t="s">
        <v>394</v>
      </c>
      <c r="C319" s="37" t="s">
        <v>1530</v>
      </c>
      <c r="D319" s="37" t="s">
        <v>1531</v>
      </c>
      <c r="E319" s="161" t="s">
        <v>402</v>
      </c>
      <c r="F319" s="117">
        <f t="shared" si="4"/>
        <v>23</v>
      </c>
      <c r="G319" s="37" t="s">
        <v>1213</v>
      </c>
      <c r="H319" s="172">
        <v>4</v>
      </c>
    </row>
    <row r="320" spans="1:8">
      <c r="A320" s="103">
        <v>2319</v>
      </c>
      <c r="B320" s="18" t="s">
        <v>395</v>
      </c>
      <c r="C320" s="37" t="s">
        <v>1534</v>
      </c>
      <c r="D320" s="37" t="s">
        <v>1535</v>
      </c>
      <c r="E320" s="161" t="s">
        <v>402</v>
      </c>
      <c r="F320" s="117">
        <f t="shared" si="4"/>
        <v>23</v>
      </c>
      <c r="G320" s="37" t="s">
        <v>1213</v>
      </c>
      <c r="H320" s="172">
        <v>4</v>
      </c>
    </row>
    <row r="321" spans="1:8">
      <c r="A321" s="103">
        <v>2320</v>
      </c>
      <c r="B321" s="18" t="s">
        <v>396</v>
      </c>
      <c r="C321" s="37" t="s">
        <v>1536</v>
      </c>
      <c r="D321" s="37" t="s">
        <v>1537</v>
      </c>
      <c r="E321" s="161" t="s">
        <v>1356</v>
      </c>
      <c r="F321" s="117">
        <f t="shared" si="4"/>
        <v>21</v>
      </c>
      <c r="G321" s="37" t="s">
        <v>1213</v>
      </c>
      <c r="H321" s="172">
        <v>4</v>
      </c>
    </row>
    <row r="322" spans="1:8">
      <c r="A322" s="103">
        <v>2321</v>
      </c>
      <c r="B322" s="18" t="s">
        <v>399</v>
      </c>
      <c r="C322" s="37" t="s">
        <v>5777</v>
      </c>
      <c r="D322" s="37" t="s">
        <v>5778</v>
      </c>
      <c r="E322" s="161" t="s">
        <v>402</v>
      </c>
      <c r="F322" s="117">
        <f t="shared" si="4"/>
        <v>23</v>
      </c>
      <c r="G322" s="37" t="s">
        <v>1213</v>
      </c>
      <c r="H322" s="172">
        <v>3</v>
      </c>
    </row>
    <row r="323" spans="1:8">
      <c r="A323" s="103">
        <v>2322</v>
      </c>
      <c r="B323" s="18" t="s">
        <v>401</v>
      </c>
      <c r="C323" s="37" t="s">
        <v>5779</v>
      </c>
      <c r="D323" s="37" t="s">
        <v>5780</v>
      </c>
      <c r="E323" s="161" t="s">
        <v>1356</v>
      </c>
      <c r="F323" s="117">
        <f t="shared" ref="F323:F386" si="5">VLOOKUP(E323,$N$1:$O$48,2,FALSE)</f>
        <v>21</v>
      </c>
      <c r="G323" s="37" t="s">
        <v>1213</v>
      </c>
      <c r="H323" s="172">
        <v>3</v>
      </c>
    </row>
    <row r="324" spans="1:8">
      <c r="A324" s="103">
        <v>2323</v>
      </c>
      <c r="B324" s="18" t="s">
        <v>403</v>
      </c>
      <c r="C324" s="37" t="s">
        <v>5781</v>
      </c>
      <c r="D324" s="37" t="s">
        <v>5782</v>
      </c>
      <c r="E324" s="161" t="s">
        <v>402</v>
      </c>
      <c r="F324" s="117">
        <f t="shared" si="5"/>
        <v>23</v>
      </c>
      <c r="G324" s="37" t="s">
        <v>1213</v>
      </c>
      <c r="H324" s="172">
        <v>2</v>
      </c>
    </row>
    <row r="325" spans="1:8">
      <c r="A325" s="103">
        <v>2324</v>
      </c>
      <c r="B325" s="18" t="s">
        <v>404</v>
      </c>
      <c r="C325" s="37" t="s">
        <v>5783</v>
      </c>
      <c r="D325" s="37" t="s">
        <v>5784</v>
      </c>
      <c r="E325" s="161" t="s">
        <v>1181</v>
      </c>
      <c r="F325" s="117">
        <f t="shared" si="5"/>
        <v>20</v>
      </c>
      <c r="G325" s="37" t="s">
        <v>1213</v>
      </c>
      <c r="H325" s="172">
        <v>2</v>
      </c>
    </row>
    <row r="326" spans="1:8">
      <c r="A326" s="103">
        <v>2325</v>
      </c>
      <c r="B326" s="18" t="s">
        <v>405</v>
      </c>
      <c r="C326" s="37" t="s">
        <v>5785</v>
      </c>
      <c r="D326" s="37" t="s">
        <v>5786</v>
      </c>
      <c r="E326" s="161" t="s">
        <v>799</v>
      </c>
      <c r="F326" s="117">
        <f t="shared" si="5"/>
        <v>22</v>
      </c>
      <c r="G326" s="37" t="s">
        <v>1213</v>
      </c>
      <c r="H326" s="172">
        <v>2</v>
      </c>
    </row>
    <row r="327" spans="1:8">
      <c r="A327" s="103">
        <v>2326</v>
      </c>
      <c r="B327" s="18" t="s">
        <v>406</v>
      </c>
      <c r="C327" s="37" t="s">
        <v>5787</v>
      </c>
      <c r="D327" s="37" t="s">
        <v>5788</v>
      </c>
      <c r="E327" s="161" t="s">
        <v>1356</v>
      </c>
      <c r="F327" s="117">
        <f t="shared" si="5"/>
        <v>21</v>
      </c>
      <c r="G327" s="37" t="s">
        <v>1215</v>
      </c>
      <c r="H327" s="172">
        <v>2</v>
      </c>
    </row>
    <row r="328" spans="1:8">
      <c r="A328" s="103">
        <v>2327</v>
      </c>
      <c r="B328" s="18" t="s">
        <v>407</v>
      </c>
      <c r="C328" s="37" t="s">
        <v>5789</v>
      </c>
      <c r="D328" s="37" t="s">
        <v>5790</v>
      </c>
      <c r="E328" s="161" t="s">
        <v>402</v>
      </c>
      <c r="F328" s="117">
        <f t="shared" si="5"/>
        <v>23</v>
      </c>
      <c r="G328" s="37" t="s">
        <v>1215</v>
      </c>
      <c r="H328" s="172">
        <v>2</v>
      </c>
    </row>
    <row r="329" spans="1:8">
      <c r="A329" s="103">
        <v>2328</v>
      </c>
      <c r="B329" s="18" t="s">
        <v>408</v>
      </c>
      <c r="C329" s="37" t="s">
        <v>5791</v>
      </c>
      <c r="D329" s="37" t="s">
        <v>5792</v>
      </c>
      <c r="E329" s="161" t="s">
        <v>402</v>
      </c>
      <c r="F329" s="117">
        <f t="shared" si="5"/>
        <v>23</v>
      </c>
      <c r="G329" s="37" t="s">
        <v>4864</v>
      </c>
      <c r="H329" s="172">
        <v>2</v>
      </c>
    </row>
    <row r="330" spans="1:8">
      <c r="A330" s="103">
        <v>2329</v>
      </c>
      <c r="B330" s="18" t="s">
        <v>409</v>
      </c>
      <c r="C330" s="37" t="s">
        <v>5793</v>
      </c>
      <c r="D330" s="37" t="s">
        <v>5794</v>
      </c>
      <c r="E330" s="161" t="s">
        <v>1172</v>
      </c>
      <c r="F330" s="117">
        <f t="shared" si="5"/>
        <v>24</v>
      </c>
      <c r="G330" s="37" t="s">
        <v>4864</v>
      </c>
      <c r="H330" s="172">
        <v>2</v>
      </c>
    </row>
    <row r="331" spans="1:8">
      <c r="A331" s="103">
        <v>2330</v>
      </c>
      <c r="B331" s="18" t="s">
        <v>410</v>
      </c>
      <c r="C331" s="37" t="s">
        <v>5795</v>
      </c>
      <c r="D331" s="37" t="s">
        <v>5796</v>
      </c>
      <c r="E331" s="161" t="s">
        <v>799</v>
      </c>
      <c r="F331" s="117">
        <f t="shared" si="5"/>
        <v>22</v>
      </c>
      <c r="G331" s="37" t="s">
        <v>4864</v>
      </c>
      <c r="H331" s="172">
        <v>2</v>
      </c>
    </row>
    <row r="332" spans="1:8">
      <c r="A332" s="103">
        <v>2331</v>
      </c>
      <c r="B332" s="18" t="s">
        <v>411</v>
      </c>
      <c r="C332" s="37" t="s">
        <v>5797</v>
      </c>
      <c r="D332" s="37" t="s">
        <v>5798</v>
      </c>
      <c r="E332" s="161" t="s">
        <v>402</v>
      </c>
      <c r="F332" s="117">
        <f t="shared" si="5"/>
        <v>23</v>
      </c>
      <c r="G332" s="37" t="s">
        <v>1212</v>
      </c>
      <c r="H332" s="172">
        <v>3</v>
      </c>
    </row>
    <row r="333" spans="1:8">
      <c r="A333" s="103">
        <v>2332</v>
      </c>
      <c r="B333" s="18" t="s">
        <v>412</v>
      </c>
      <c r="C333" s="37" t="s">
        <v>5799</v>
      </c>
      <c r="D333" s="37" t="s">
        <v>5800</v>
      </c>
      <c r="E333" s="161" t="s">
        <v>402</v>
      </c>
      <c r="F333" s="117">
        <f t="shared" si="5"/>
        <v>23</v>
      </c>
      <c r="G333" s="37" t="s">
        <v>1212</v>
      </c>
      <c r="H333" s="172">
        <v>3</v>
      </c>
    </row>
    <row r="334" spans="1:8">
      <c r="A334" s="103">
        <v>2333</v>
      </c>
      <c r="B334" s="18" t="s">
        <v>413</v>
      </c>
      <c r="C334" s="37" t="s">
        <v>1380</v>
      </c>
      <c r="D334" s="37" t="s">
        <v>1381</v>
      </c>
      <c r="E334" s="161" t="s">
        <v>402</v>
      </c>
      <c r="F334" s="117">
        <f t="shared" si="5"/>
        <v>23</v>
      </c>
      <c r="G334" s="37" t="s">
        <v>1212</v>
      </c>
      <c r="H334" s="172" t="s">
        <v>273</v>
      </c>
    </row>
    <row r="335" spans="1:8">
      <c r="A335" s="103">
        <v>2334</v>
      </c>
      <c r="B335" s="18" t="s">
        <v>414</v>
      </c>
      <c r="C335" s="37" t="s">
        <v>1528</v>
      </c>
      <c r="D335" s="37" t="s">
        <v>1529</v>
      </c>
      <c r="E335" s="161" t="s">
        <v>1172</v>
      </c>
      <c r="F335" s="117">
        <f t="shared" si="5"/>
        <v>24</v>
      </c>
      <c r="G335" s="37" t="s">
        <v>1212</v>
      </c>
      <c r="H335" s="172">
        <v>4</v>
      </c>
    </row>
    <row r="336" spans="1:8">
      <c r="A336" s="103">
        <v>2335</v>
      </c>
      <c r="B336" s="18" t="s">
        <v>416</v>
      </c>
      <c r="C336" s="37" t="s">
        <v>5801</v>
      </c>
      <c r="D336" s="37" t="s">
        <v>5802</v>
      </c>
      <c r="E336" s="161" t="s">
        <v>402</v>
      </c>
      <c r="F336" s="117">
        <f t="shared" si="5"/>
        <v>23</v>
      </c>
      <c r="G336" s="37" t="s">
        <v>1212</v>
      </c>
      <c r="H336" s="172">
        <v>3</v>
      </c>
    </row>
    <row r="337" spans="1:8">
      <c r="A337" s="103">
        <v>2336</v>
      </c>
      <c r="B337" s="18" t="s">
        <v>417</v>
      </c>
      <c r="C337" s="37" t="s">
        <v>5803</v>
      </c>
      <c r="D337" s="37" t="s">
        <v>5804</v>
      </c>
      <c r="E337" s="161" t="s">
        <v>1172</v>
      </c>
      <c r="F337" s="117">
        <f t="shared" si="5"/>
        <v>24</v>
      </c>
      <c r="G337" s="37" t="s">
        <v>1212</v>
      </c>
      <c r="H337" s="172">
        <v>3</v>
      </c>
    </row>
    <row r="338" spans="1:8">
      <c r="A338" s="103">
        <v>2337</v>
      </c>
      <c r="B338" s="18" t="s">
        <v>418</v>
      </c>
      <c r="C338" s="37" t="s">
        <v>5805</v>
      </c>
      <c r="D338" s="37" t="s">
        <v>5806</v>
      </c>
      <c r="E338" s="161" t="s">
        <v>402</v>
      </c>
      <c r="F338" s="117">
        <f t="shared" si="5"/>
        <v>23</v>
      </c>
      <c r="G338" s="37" t="s">
        <v>1212</v>
      </c>
      <c r="H338" s="172">
        <v>3</v>
      </c>
    </row>
    <row r="339" spans="1:8">
      <c r="A339" s="103">
        <v>2338</v>
      </c>
      <c r="B339" s="18" t="s">
        <v>419</v>
      </c>
      <c r="C339" s="37" t="s">
        <v>5807</v>
      </c>
      <c r="D339" s="37" t="s">
        <v>5808</v>
      </c>
      <c r="E339" s="161" t="s">
        <v>402</v>
      </c>
      <c r="F339" s="117">
        <f t="shared" si="5"/>
        <v>23</v>
      </c>
      <c r="G339" s="37" t="s">
        <v>1212</v>
      </c>
      <c r="H339" s="172">
        <v>2</v>
      </c>
    </row>
    <row r="340" spans="1:8">
      <c r="A340" s="103">
        <v>2339</v>
      </c>
      <c r="B340" s="18" t="s">
        <v>420</v>
      </c>
      <c r="C340" s="37" t="s">
        <v>5809</v>
      </c>
      <c r="D340" s="37" t="s">
        <v>5810</v>
      </c>
      <c r="E340" s="161" t="s">
        <v>1356</v>
      </c>
      <c r="F340" s="117">
        <f t="shared" si="5"/>
        <v>21</v>
      </c>
      <c r="G340" s="37" t="s">
        <v>1212</v>
      </c>
      <c r="H340" s="172">
        <v>2</v>
      </c>
    </row>
    <row r="341" spans="1:8">
      <c r="A341" s="103">
        <v>2340</v>
      </c>
      <c r="B341" s="18" t="s">
        <v>421</v>
      </c>
      <c r="C341" s="37" t="s">
        <v>5811</v>
      </c>
      <c r="D341" s="37" t="s">
        <v>5812</v>
      </c>
      <c r="E341" s="161" t="s">
        <v>402</v>
      </c>
      <c r="F341" s="117">
        <f t="shared" si="5"/>
        <v>23</v>
      </c>
      <c r="G341" s="37" t="s">
        <v>1212</v>
      </c>
      <c r="H341" s="172">
        <v>2</v>
      </c>
    </row>
    <row r="342" spans="1:8">
      <c r="A342" s="103">
        <v>2341</v>
      </c>
      <c r="B342" s="18" t="s">
        <v>422</v>
      </c>
      <c r="C342" s="37" t="s">
        <v>5813</v>
      </c>
      <c r="D342" s="37" t="s">
        <v>5814</v>
      </c>
      <c r="E342" s="161" t="s">
        <v>402</v>
      </c>
      <c r="F342" s="117">
        <f t="shared" si="5"/>
        <v>23</v>
      </c>
      <c r="G342" s="37" t="s">
        <v>1212</v>
      </c>
      <c r="H342" s="172">
        <v>2</v>
      </c>
    </row>
    <row r="343" spans="1:8">
      <c r="A343" s="103">
        <v>2342</v>
      </c>
      <c r="B343" s="18" t="s">
        <v>423</v>
      </c>
      <c r="C343" s="37" t="s">
        <v>5815</v>
      </c>
      <c r="D343" s="37" t="s">
        <v>5816</v>
      </c>
      <c r="E343" s="161" t="s">
        <v>402</v>
      </c>
      <c r="F343" s="117">
        <f t="shared" si="5"/>
        <v>23</v>
      </c>
      <c r="G343" s="37" t="s">
        <v>1212</v>
      </c>
      <c r="H343" s="172">
        <v>2</v>
      </c>
    </row>
    <row r="344" spans="1:8">
      <c r="A344" s="103">
        <v>2343</v>
      </c>
      <c r="B344" s="18" t="s">
        <v>424</v>
      </c>
      <c r="C344" s="37" t="s">
        <v>1386</v>
      </c>
      <c r="D344" s="37" t="s">
        <v>1387</v>
      </c>
      <c r="E344" s="161" t="s">
        <v>1356</v>
      </c>
      <c r="F344" s="117">
        <f t="shared" si="5"/>
        <v>21</v>
      </c>
      <c r="G344" s="37" t="s">
        <v>1221</v>
      </c>
      <c r="H344" s="172">
        <v>4</v>
      </c>
    </row>
    <row r="345" spans="1:8">
      <c r="A345" s="103">
        <v>2344</v>
      </c>
      <c r="B345" s="18" t="s">
        <v>425</v>
      </c>
      <c r="C345" s="37" t="s">
        <v>1388</v>
      </c>
      <c r="D345" s="37" t="s">
        <v>1389</v>
      </c>
      <c r="E345" s="161" t="s">
        <v>1181</v>
      </c>
      <c r="F345" s="117">
        <f t="shared" si="5"/>
        <v>20</v>
      </c>
      <c r="G345" s="37" t="s">
        <v>1221</v>
      </c>
      <c r="H345" s="172">
        <v>4</v>
      </c>
    </row>
    <row r="346" spans="1:8">
      <c r="A346" s="103">
        <v>2345</v>
      </c>
      <c r="B346" s="18" t="s">
        <v>426</v>
      </c>
      <c r="C346" s="37" t="s">
        <v>1390</v>
      </c>
      <c r="D346" s="37" t="s">
        <v>1391</v>
      </c>
      <c r="E346" s="161" t="s">
        <v>799</v>
      </c>
      <c r="F346" s="117">
        <f t="shared" si="5"/>
        <v>22</v>
      </c>
      <c r="G346" s="37" t="s">
        <v>1221</v>
      </c>
      <c r="H346" s="172">
        <v>4</v>
      </c>
    </row>
    <row r="347" spans="1:8">
      <c r="A347" s="103">
        <v>2346</v>
      </c>
      <c r="B347" s="18" t="s">
        <v>427</v>
      </c>
      <c r="C347" s="37" t="s">
        <v>5817</v>
      </c>
      <c r="D347" s="37" t="s">
        <v>5818</v>
      </c>
      <c r="E347" s="161" t="s">
        <v>799</v>
      </c>
      <c r="F347" s="117">
        <f t="shared" si="5"/>
        <v>22</v>
      </c>
      <c r="G347" s="37" t="s">
        <v>1221</v>
      </c>
      <c r="H347" s="172">
        <v>3</v>
      </c>
    </row>
    <row r="348" spans="1:8">
      <c r="A348" s="103">
        <v>2347</v>
      </c>
      <c r="B348" s="18" t="s">
        <v>428</v>
      </c>
      <c r="C348" s="37" t="s">
        <v>5819</v>
      </c>
      <c r="D348" s="37" t="s">
        <v>5820</v>
      </c>
      <c r="E348" s="161" t="s">
        <v>1181</v>
      </c>
      <c r="F348" s="117">
        <f t="shared" si="5"/>
        <v>20</v>
      </c>
      <c r="G348" s="37" t="s">
        <v>1221</v>
      </c>
      <c r="H348" s="172">
        <v>3</v>
      </c>
    </row>
    <row r="349" spans="1:8">
      <c r="A349" s="103">
        <v>2348</v>
      </c>
      <c r="B349" s="18" t="s">
        <v>429</v>
      </c>
      <c r="C349" s="37" t="s">
        <v>5821</v>
      </c>
      <c r="D349" s="37" t="s">
        <v>5822</v>
      </c>
      <c r="E349" s="161" t="s">
        <v>4816</v>
      </c>
      <c r="F349" s="117">
        <f t="shared" si="5"/>
        <v>3</v>
      </c>
      <c r="G349" s="37" t="s">
        <v>1221</v>
      </c>
      <c r="H349" s="172">
        <v>3</v>
      </c>
    </row>
    <row r="350" spans="1:8">
      <c r="A350" s="103">
        <v>2349</v>
      </c>
      <c r="B350" s="18" t="s">
        <v>430</v>
      </c>
      <c r="C350" s="37" t="s">
        <v>5823</v>
      </c>
      <c r="D350" s="37" t="s">
        <v>5824</v>
      </c>
      <c r="E350" s="161" t="s">
        <v>119</v>
      </c>
      <c r="F350" s="117">
        <f t="shared" si="5"/>
        <v>42</v>
      </c>
      <c r="G350" s="37" t="s">
        <v>1221</v>
      </c>
      <c r="H350" s="172">
        <v>3</v>
      </c>
    </row>
    <row r="351" spans="1:8">
      <c r="A351" s="103">
        <v>2350</v>
      </c>
      <c r="B351" s="18" t="s">
        <v>431</v>
      </c>
      <c r="C351" s="37" t="s">
        <v>5825</v>
      </c>
      <c r="D351" s="37" t="s">
        <v>5826</v>
      </c>
      <c r="E351" s="161" t="s">
        <v>402</v>
      </c>
      <c r="F351" s="117">
        <f t="shared" si="5"/>
        <v>23</v>
      </c>
      <c r="G351" s="37" t="s">
        <v>1221</v>
      </c>
      <c r="H351" s="172">
        <v>3</v>
      </c>
    </row>
    <row r="352" spans="1:8">
      <c r="A352" s="103">
        <v>2351</v>
      </c>
      <c r="B352" s="18" t="s">
        <v>432</v>
      </c>
      <c r="C352" s="37" t="s">
        <v>5827</v>
      </c>
      <c r="D352" s="37" t="s">
        <v>5828</v>
      </c>
      <c r="E352" s="161" t="s">
        <v>1359</v>
      </c>
      <c r="F352" s="117">
        <f t="shared" si="5"/>
        <v>12</v>
      </c>
      <c r="G352" s="37" t="s">
        <v>1221</v>
      </c>
      <c r="H352" s="172">
        <v>2</v>
      </c>
    </row>
    <row r="353" spans="1:8">
      <c r="A353" s="103">
        <v>2352</v>
      </c>
      <c r="B353" s="18" t="s">
        <v>433</v>
      </c>
      <c r="C353" s="37" t="s">
        <v>5829</v>
      </c>
      <c r="D353" s="37" t="s">
        <v>5830</v>
      </c>
      <c r="E353" s="161" t="s">
        <v>1172</v>
      </c>
      <c r="F353" s="117">
        <f t="shared" si="5"/>
        <v>24</v>
      </c>
      <c r="G353" s="37" t="s">
        <v>1221</v>
      </c>
      <c r="H353" s="172">
        <v>2</v>
      </c>
    </row>
    <row r="354" spans="1:8">
      <c r="A354" s="103">
        <v>2353</v>
      </c>
      <c r="B354" s="18" t="s">
        <v>434</v>
      </c>
      <c r="C354" s="37" t="s">
        <v>5831</v>
      </c>
      <c r="D354" s="37" t="s">
        <v>5832</v>
      </c>
      <c r="E354" s="161" t="s">
        <v>119</v>
      </c>
      <c r="F354" s="117">
        <f t="shared" si="5"/>
        <v>42</v>
      </c>
      <c r="G354" s="37" t="s">
        <v>1221</v>
      </c>
      <c r="H354" s="172">
        <v>2</v>
      </c>
    </row>
    <row r="355" spans="1:8">
      <c r="A355" s="103">
        <v>2354</v>
      </c>
      <c r="B355" s="18" t="s">
        <v>435</v>
      </c>
      <c r="C355" s="37" t="s">
        <v>5833</v>
      </c>
      <c r="D355" s="37" t="s">
        <v>5834</v>
      </c>
      <c r="E355" s="161" t="s">
        <v>402</v>
      </c>
      <c r="F355" s="117">
        <f t="shared" si="5"/>
        <v>23</v>
      </c>
      <c r="G355" s="37" t="s">
        <v>1221</v>
      </c>
      <c r="H355" s="172">
        <v>1</v>
      </c>
    </row>
    <row r="356" spans="1:8">
      <c r="A356" s="103">
        <v>2355</v>
      </c>
      <c r="B356" s="18" t="s">
        <v>436</v>
      </c>
      <c r="C356" s="37" t="s">
        <v>5835</v>
      </c>
      <c r="D356" s="37" t="s">
        <v>5836</v>
      </c>
      <c r="E356" s="161" t="s">
        <v>799</v>
      </c>
      <c r="F356" s="117">
        <f t="shared" si="5"/>
        <v>22</v>
      </c>
      <c r="G356" s="37" t="s">
        <v>1221</v>
      </c>
      <c r="H356" s="172">
        <v>1</v>
      </c>
    </row>
    <row r="357" spans="1:8">
      <c r="A357" s="103">
        <v>2356</v>
      </c>
      <c r="B357" s="18" t="s">
        <v>437</v>
      </c>
      <c r="C357" s="37" t="s">
        <v>5837</v>
      </c>
      <c r="D357" s="37" t="s">
        <v>5838</v>
      </c>
      <c r="E357" s="161" t="s">
        <v>402</v>
      </c>
      <c r="F357" s="117">
        <f t="shared" si="5"/>
        <v>23</v>
      </c>
      <c r="G357" s="37" t="s">
        <v>1221</v>
      </c>
      <c r="H357" s="172">
        <v>1</v>
      </c>
    </row>
    <row r="358" spans="1:8">
      <c r="A358" s="103">
        <v>2357</v>
      </c>
      <c r="B358" s="18" t="s">
        <v>438</v>
      </c>
      <c r="C358" s="37" t="s">
        <v>5839</v>
      </c>
      <c r="D358" s="37" t="s">
        <v>5840</v>
      </c>
      <c r="E358" s="161" t="s">
        <v>133</v>
      </c>
      <c r="F358" s="117">
        <f t="shared" si="5"/>
        <v>27</v>
      </c>
      <c r="G358" s="37" t="s">
        <v>1221</v>
      </c>
      <c r="H358" s="172">
        <v>1</v>
      </c>
    </row>
    <row r="359" spans="1:8">
      <c r="A359" s="103">
        <v>2358</v>
      </c>
      <c r="B359" s="18" t="s">
        <v>439</v>
      </c>
      <c r="C359" s="37" t="s">
        <v>5841</v>
      </c>
      <c r="D359" s="37" t="s">
        <v>5842</v>
      </c>
      <c r="E359" s="161" t="s">
        <v>1182</v>
      </c>
      <c r="F359" s="117">
        <f t="shared" si="5"/>
        <v>2</v>
      </c>
      <c r="G359" s="37" t="s">
        <v>1221</v>
      </c>
      <c r="H359" s="172">
        <v>1</v>
      </c>
    </row>
    <row r="360" spans="1:8">
      <c r="A360" s="103">
        <v>2359</v>
      </c>
      <c r="B360" s="18" t="s">
        <v>440</v>
      </c>
      <c r="C360" s="37" t="s">
        <v>5843</v>
      </c>
      <c r="D360" s="37" t="s">
        <v>5844</v>
      </c>
      <c r="E360" s="161" t="s">
        <v>1181</v>
      </c>
      <c r="F360" s="117">
        <f t="shared" si="5"/>
        <v>20</v>
      </c>
      <c r="G360" s="37" t="s">
        <v>1221</v>
      </c>
      <c r="H360" s="172">
        <v>1</v>
      </c>
    </row>
    <row r="361" spans="1:8">
      <c r="A361" s="103">
        <v>2360</v>
      </c>
      <c r="B361" s="18" t="s">
        <v>441</v>
      </c>
      <c r="C361" s="37" t="s">
        <v>5845</v>
      </c>
      <c r="D361" s="37" t="s">
        <v>5846</v>
      </c>
      <c r="E361" s="161" t="s">
        <v>690</v>
      </c>
      <c r="F361" s="117">
        <f t="shared" si="5"/>
        <v>15</v>
      </c>
      <c r="G361" s="37" t="s">
        <v>1221</v>
      </c>
      <c r="H361" s="172">
        <v>1</v>
      </c>
    </row>
    <row r="362" spans="1:8">
      <c r="A362" s="103">
        <v>2361</v>
      </c>
      <c r="B362" s="18" t="s">
        <v>442</v>
      </c>
      <c r="C362" s="37" t="s">
        <v>5847</v>
      </c>
      <c r="D362" s="37" t="s">
        <v>5848</v>
      </c>
      <c r="E362" s="161" t="s">
        <v>799</v>
      </c>
      <c r="F362" s="117">
        <f t="shared" si="5"/>
        <v>22</v>
      </c>
      <c r="G362" s="37" t="s">
        <v>1221</v>
      </c>
      <c r="H362" s="172">
        <v>1</v>
      </c>
    </row>
    <row r="363" spans="1:8">
      <c r="A363" s="103">
        <v>2362</v>
      </c>
      <c r="B363" s="18" t="s">
        <v>443</v>
      </c>
      <c r="C363" s="37" t="s">
        <v>5849</v>
      </c>
      <c r="D363" s="37" t="s">
        <v>5850</v>
      </c>
      <c r="E363" s="161" t="s">
        <v>1181</v>
      </c>
      <c r="F363" s="117">
        <f t="shared" si="5"/>
        <v>20</v>
      </c>
      <c r="G363" s="37" t="s">
        <v>1221</v>
      </c>
      <c r="H363" s="172">
        <v>1</v>
      </c>
    </row>
    <row r="364" spans="1:8">
      <c r="A364" s="103">
        <v>2363</v>
      </c>
      <c r="B364" s="18" t="s">
        <v>444</v>
      </c>
      <c r="C364" s="37" t="s">
        <v>1463</v>
      </c>
      <c r="D364" s="37" t="s">
        <v>1464</v>
      </c>
      <c r="E364" s="161" t="s">
        <v>402</v>
      </c>
      <c r="F364" s="117">
        <f t="shared" si="5"/>
        <v>23</v>
      </c>
      <c r="G364" s="37" t="s">
        <v>1221</v>
      </c>
      <c r="H364" s="172">
        <v>4</v>
      </c>
    </row>
    <row r="365" spans="1:8">
      <c r="A365" s="103">
        <v>2364</v>
      </c>
      <c r="B365" s="18" t="s">
        <v>445</v>
      </c>
      <c r="C365" s="37" t="s">
        <v>5851</v>
      </c>
      <c r="D365" s="37" t="s">
        <v>5852</v>
      </c>
      <c r="E365" s="161" t="s">
        <v>1172</v>
      </c>
      <c r="F365" s="117">
        <f t="shared" si="5"/>
        <v>24</v>
      </c>
      <c r="G365" s="37" t="s">
        <v>1203</v>
      </c>
      <c r="H365" s="172">
        <v>5</v>
      </c>
    </row>
    <row r="366" spans="1:8">
      <c r="A366" s="103">
        <v>2365</v>
      </c>
      <c r="B366" s="18" t="s">
        <v>446</v>
      </c>
      <c r="C366" s="37" t="s">
        <v>5853</v>
      </c>
      <c r="D366" s="37" t="s">
        <v>5854</v>
      </c>
      <c r="E366" s="161" t="s">
        <v>1172</v>
      </c>
      <c r="F366" s="117">
        <f t="shared" si="5"/>
        <v>24</v>
      </c>
      <c r="G366" s="37" t="s">
        <v>1203</v>
      </c>
      <c r="H366" s="172">
        <v>4</v>
      </c>
    </row>
    <row r="367" spans="1:8">
      <c r="A367" s="103">
        <v>2366</v>
      </c>
      <c r="B367" s="18" t="s">
        <v>447</v>
      </c>
      <c r="C367" s="37" t="s">
        <v>5855</v>
      </c>
      <c r="D367" s="37" t="s">
        <v>5856</v>
      </c>
      <c r="E367" s="161" t="s">
        <v>402</v>
      </c>
      <c r="F367" s="117">
        <f t="shared" si="5"/>
        <v>23</v>
      </c>
      <c r="G367" s="37" t="s">
        <v>1217</v>
      </c>
      <c r="H367" s="172">
        <v>2</v>
      </c>
    </row>
    <row r="368" spans="1:8">
      <c r="A368" s="103">
        <v>2367</v>
      </c>
      <c r="B368" s="18" t="s">
        <v>448</v>
      </c>
      <c r="C368" s="37" t="s">
        <v>5857</v>
      </c>
      <c r="D368" s="37" t="s">
        <v>5858</v>
      </c>
      <c r="E368" s="161" t="s">
        <v>402</v>
      </c>
      <c r="F368" s="117">
        <f t="shared" si="5"/>
        <v>23</v>
      </c>
      <c r="G368" s="37" t="s">
        <v>1217</v>
      </c>
      <c r="H368" s="172">
        <v>2</v>
      </c>
    </row>
    <row r="369" spans="1:8">
      <c r="A369" s="103">
        <v>2368</v>
      </c>
      <c r="B369" s="18" t="s">
        <v>449</v>
      </c>
      <c r="C369" s="37" t="s">
        <v>5859</v>
      </c>
      <c r="D369" s="37" t="s">
        <v>5860</v>
      </c>
      <c r="E369" s="161" t="s">
        <v>402</v>
      </c>
      <c r="F369" s="117">
        <f t="shared" si="5"/>
        <v>23</v>
      </c>
      <c r="G369" s="37" t="s">
        <v>1217</v>
      </c>
      <c r="H369" s="172">
        <v>2</v>
      </c>
    </row>
    <row r="370" spans="1:8">
      <c r="A370" s="103">
        <v>2369</v>
      </c>
      <c r="B370" s="18" t="s">
        <v>450</v>
      </c>
      <c r="C370" s="37" t="s">
        <v>1398</v>
      </c>
      <c r="D370" s="37" t="s">
        <v>1399</v>
      </c>
      <c r="E370" s="161" t="s">
        <v>1356</v>
      </c>
      <c r="F370" s="117">
        <f t="shared" si="5"/>
        <v>21</v>
      </c>
      <c r="G370" s="37" t="s">
        <v>1193</v>
      </c>
      <c r="H370" s="172">
        <v>4</v>
      </c>
    </row>
    <row r="371" spans="1:8">
      <c r="A371" s="103">
        <v>2370</v>
      </c>
      <c r="B371" s="18" t="s">
        <v>451</v>
      </c>
      <c r="C371" s="37" t="s">
        <v>1400</v>
      </c>
      <c r="D371" s="37" t="s">
        <v>1401</v>
      </c>
      <c r="E371" s="161" t="s">
        <v>1356</v>
      </c>
      <c r="F371" s="117">
        <f t="shared" si="5"/>
        <v>21</v>
      </c>
      <c r="G371" s="37" t="s">
        <v>1193</v>
      </c>
      <c r="H371" s="172">
        <v>4</v>
      </c>
    </row>
    <row r="372" spans="1:8">
      <c r="A372" s="103">
        <v>2371</v>
      </c>
      <c r="B372" s="18" t="s">
        <v>452</v>
      </c>
      <c r="C372" s="37" t="s">
        <v>1402</v>
      </c>
      <c r="D372" s="37" t="s">
        <v>1403</v>
      </c>
      <c r="E372" s="161" t="s">
        <v>809</v>
      </c>
      <c r="F372" s="117">
        <f t="shared" si="5"/>
        <v>37</v>
      </c>
      <c r="G372" s="37" t="s">
        <v>1193</v>
      </c>
      <c r="H372" s="172">
        <v>4</v>
      </c>
    </row>
    <row r="373" spans="1:8">
      <c r="A373" s="103">
        <v>2372</v>
      </c>
      <c r="B373" s="18" t="s">
        <v>453</v>
      </c>
      <c r="C373" s="37" t="s">
        <v>1404</v>
      </c>
      <c r="D373" s="37" t="s">
        <v>1405</v>
      </c>
      <c r="E373" s="161" t="s">
        <v>1356</v>
      </c>
      <c r="F373" s="117">
        <f t="shared" si="5"/>
        <v>21</v>
      </c>
      <c r="G373" s="37" t="s">
        <v>1193</v>
      </c>
      <c r="H373" s="172">
        <v>4</v>
      </c>
    </row>
    <row r="374" spans="1:8">
      <c r="A374" s="103">
        <v>2373</v>
      </c>
      <c r="B374" s="18" t="s">
        <v>454</v>
      </c>
      <c r="C374" s="37" t="s">
        <v>5861</v>
      </c>
      <c r="D374" s="37" t="s">
        <v>5862</v>
      </c>
      <c r="E374" s="161" t="s">
        <v>402</v>
      </c>
      <c r="F374" s="117">
        <f t="shared" si="5"/>
        <v>23</v>
      </c>
      <c r="G374" s="37" t="s">
        <v>1193</v>
      </c>
      <c r="H374" s="172">
        <v>3</v>
      </c>
    </row>
    <row r="375" spans="1:8">
      <c r="A375" s="103">
        <v>2374</v>
      </c>
      <c r="B375" s="18" t="s">
        <v>455</v>
      </c>
      <c r="C375" s="37" t="s">
        <v>5863</v>
      </c>
      <c r="D375" s="37" t="s">
        <v>5864</v>
      </c>
      <c r="E375" s="161" t="s">
        <v>1356</v>
      </c>
      <c r="F375" s="117">
        <f t="shared" si="5"/>
        <v>21</v>
      </c>
      <c r="G375" s="37" t="s">
        <v>1193</v>
      </c>
      <c r="H375" s="172">
        <v>3</v>
      </c>
    </row>
    <row r="376" spans="1:8">
      <c r="A376" s="103">
        <v>2375</v>
      </c>
      <c r="B376" s="18" t="s">
        <v>456</v>
      </c>
      <c r="C376" s="37" t="s">
        <v>5865</v>
      </c>
      <c r="D376" s="37" t="s">
        <v>5866</v>
      </c>
      <c r="E376" s="161" t="s">
        <v>65</v>
      </c>
      <c r="F376" s="117">
        <f t="shared" si="5"/>
        <v>47</v>
      </c>
      <c r="G376" s="37" t="s">
        <v>1193</v>
      </c>
      <c r="H376" s="172">
        <v>3</v>
      </c>
    </row>
    <row r="377" spans="1:8">
      <c r="A377" s="103">
        <v>2376</v>
      </c>
      <c r="B377" s="18" t="s">
        <v>457</v>
      </c>
      <c r="C377" s="37" t="s">
        <v>5867</v>
      </c>
      <c r="D377" s="37" t="s">
        <v>5868</v>
      </c>
      <c r="E377" s="161" t="s">
        <v>415</v>
      </c>
      <c r="F377" s="117">
        <f t="shared" si="5"/>
        <v>30</v>
      </c>
      <c r="G377" s="37" t="s">
        <v>1193</v>
      </c>
      <c r="H377" s="172">
        <v>3</v>
      </c>
    </row>
    <row r="378" spans="1:8">
      <c r="A378" s="103">
        <v>2377</v>
      </c>
      <c r="B378" s="18" t="s">
        <v>458</v>
      </c>
      <c r="C378" s="37" t="s">
        <v>5869</v>
      </c>
      <c r="D378" s="37" t="s">
        <v>5870</v>
      </c>
      <c r="E378" s="161" t="s">
        <v>799</v>
      </c>
      <c r="F378" s="117">
        <f t="shared" si="5"/>
        <v>22</v>
      </c>
      <c r="G378" s="37" t="s">
        <v>1193</v>
      </c>
      <c r="H378" s="172">
        <v>3</v>
      </c>
    </row>
    <row r="379" spans="1:8">
      <c r="A379" s="103">
        <v>2378</v>
      </c>
      <c r="B379" s="18" t="s">
        <v>459</v>
      </c>
      <c r="C379" s="37" t="s">
        <v>5871</v>
      </c>
      <c r="D379" s="37" t="s">
        <v>5872</v>
      </c>
      <c r="E379" s="161" t="s">
        <v>1356</v>
      </c>
      <c r="F379" s="117">
        <f t="shared" si="5"/>
        <v>21</v>
      </c>
      <c r="G379" s="37" t="s">
        <v>1193</v>
      </c>
      <c r="H379" s="172">
        <v>2</v>
      </c>
    </row>
    <row r="380" spans="1:8">
      <c r="A380" s="103">
        <v>2379</v>
      </c>
      <c r="B380" s="18" t="s">
        <v>460</v>
      </c>
      <c r="C380" s="37" t="s">
        <v>5873</v>
      </c>
      <c r="D380" s="37" t="s">
        <v>5874</v>
      </c>
      <c r="E380" s="161" t="s">
        <v>143</v>
      </c>
      <c r="F380" s="117">
        <f t="shared" si="5"/>
        <v>45</v>
      </c>
      <c r="G380" s="37" t="s">
        <v>1193</v>
      </c>
      <c r="H380" s="172">
        <v>2</v>
      </c>
    </row>
    <row r="381" spans="1:8">
      <c r="A381" s="103">
        <v>2380</v>
      </c>
      <c r="B381" s="18" t="s">
        <v>461</v>
      </c>
      <c r="C381" s="37" t="s">
        <v>5875</v>
      </c>
      <c r="D381" s="37" t="s">
        <v>5876</v>
      </c>
      <c r="E381" s="161" t="s">
        <v>799</v>
      </c>
      <c r="F381" s="117">
        <f t="shared" si="5"/>
        <v>22</v>
      </c>
      <c r="G381" s="37" t="s">
        <v>1193</v>
      </c>
      <c r="H381" s="172">
        <v>2</v>
      </c>
    </row>
    <row r="382" spans="1:8">
      <c r="A382" s="103">
        <v>2381</v>
      </c>
      <c r="B382" s="18" t="s">
        <v>462</v>
      </c>
      <c r="C382" s="37" t="s">
        <v>5877</v>
      </c>
      <c r="D382" s="37" t="s">
        <v>5878</v>
      </c>
      <c r="E382" s="161" t="s">
        <v>393</v>
      </c>
      <c r="F382" s="117">
        <f t="shared" si="5"/>
        <v>26</v>
      </c>
      <c r="G382" s="37" t="s">
        <v>1193</v>
      </c>
      <c r="H382" s="172">
        <v>2</v>
      </c>
    </row>
    <row r="383" spans="1:8">
      <c r="A383" s="103">
        <v>2382</v>
      </c>
      <c r="B383" s="18" t="s">
        <v>463</v>
      </c>
      <c r="C383" s="37" t="s">
        <v>5879</v>
      </c>
      <c r="D383" s="37" t="s">
        <v>5880</v>
      </c>
      <c r="E383" s="161" t="s">
        <v>1181</v>
      </c>
      <c r="F383" s="117">
        <f t="shared" si="5"/>
        <v>20</v>
      </c>
      <c r="G383" s="37" t="s">
        <v>1193</v>
      </c>
      <c r="H383" s="172">
        <v>2</v>
      </c>
    </row>
    <row r="384" spans="1:8">
      <c r="A384" s="103">
        <v>2383</v>
      </c>
      <c r="B384" s="18" t="s">
        <v>464</v>
      </c>
      <c r="C384" s="37" t="s">
        <v>5881</v>
      </c>
      <c r="D384" s="37" t="s">
        <v>5882</v>
      </c>
      <c r="E384" s="161" t="s">
        <v>809</v>
      </c>
      <c r="F384" s="117">
        <f t="shared" si="5"/>
        <v>37</v>
      </c>
      <c r="G384" s="37" t="s">
        <v>1193</v>
      </c>
      <c r="H384" s="172">
        <v>2</v>
      </c>
    </row>
    <row r="385" spans="1:8">
      <c r="A385" s="103">
        <v>2384</v>
      </c>
      <c r="B385" s="18" t="s">
        <v>465</v>
      </c>
      <c r="C385" s="37" t="s">
        <v>5883</v>
      </c>
      <c r="D385" s="37" t="s">
        <v>5884</v>
      </c>
      <c r="E385" s="161" t="s">
        <v>65</v>
      </c>
      <c r="F385" s="117">
        <f t="shared" si="5"/>
        <v>47</v>
      </c>
      <c r="G385" s="37" t="s">
        <v>1193</v>
      </c>
      <c r="H385" s="172">
        <v>2</v>
      </c>
    </row>
    <row r="386" spans="1:8">
      <c r="A386" s="103">
        <v>2385</v>
      </c>
      <c r="B386" s="18" t="s">
        <v>466</v>
      </c>
      <c r="C386" s="37" t="s">
        <v>5885</v>
      </c>
      <c r="D386" s="37" t="s">
        <v>5886</v>
      </c>
      <c r="E386" s="161" t="s">
        <v>799</v>
      </c>
      <c r="F386" s="117">
        <f t="shared" si="5"/>
        <v>22</v>
      </c>
      <c r="G386" s="37" t="s">
        <v>1193</v>
      </c>
      <c r="H386" s="172">
        <v>2</v>
      </c>
    </row>
    <row r="387" spans="1:8">
      <c r="A387" s="103">
        <v>2386</v>
      </c>
      <c r="B387" s="18" t="s">
        <v>467</v>
      </c>
      <c r="C387" s="37" t="s">
        <v>5887</v>
      </c>
      <c r="D387" s="37" t="s">
        <v>5888</v>
      </c>
      <c r="E387" s="161" t="s">
        <v>1356</v>
      </c>
      <c r="F387" s="117">
        <f t="shared" ref="F387:F450" si="6">VLOOKUP(E387,$N$1:$O$48,2,FALSE)</f>
        <v>21</v>
      </c>
      <c r="G387" s="37" t="s">
        <v>1193</v>
      </c>
      <c r="H387" s="172">
        <v>1</v>
      </c>
    </row>
    <row r="388" spans="1:8">
      <c r="A388" s="103">
        <v>2387</v>
      </c>
      <c r="B388" s="18" t="s">
        <v>468</v>
      </c>
      <c r="C388" s="37" t="s">
        <v>5889</v>
      </c>
      <c r="D388" s="37" t="s">
        <v>5890</v>
      </c>
      <c r="E388" s="161" t="s">
        <v>799</v>
      </c>
      <c r="F388" s="117">
        <f t="shared" si="6"/>
        <v>22</v>
      </c>
      <c r="G388" s="37" t="s">
        <v>1193</v>
      </c>
      <c r="H388" s="172">
        <v>1</v>
      </c>
    </row>
    <row r="389" spans="1:8">
      <c r="A389" s="103">
        <v>2388</v>
      </c>
      <c r="B389" s="18" t="s">
        <v>469</v>
      </c>
      <c r="C389" s="37" t="s">
        <v>5891</v>
      </c>
      <c r="D389" s="37" t="s">
        <v>5892</v>
      </c>
      <c r="E389" s="161" t="s">
        <v>1356</v>
      </c>
      <c r="F389" s="117">
        <f t="shared" si="6"/>
        <v>21</v>
      </c>
      <c r="G389" s="37" t="s">
        <v>1193</v>
      </c>
      <c r="H389" s="172">
        <v>1</v>
      </c>
    </row>
    <row r="390" spans="1:8">
      <c r="A390" s="103">
        <v>2389</v>
      </c>
      <c r="B390" s="18" t="s">
        <v>470</v>
      </c>
      <c r="C390" s="37" t="s">
        <v>5893</v>
      </c>
      <c r="D390" s="37" t="s">
        <v>5894</v>
      </c>
      <c r="E390" s="161" t="s">
        <v>1356</v>
      </c>
      <c r="F390" s="117">
        <f t="shared" si="6"/>
        <v>21</v>
      </c>
      <c r="G390" s="37" t="s">
        <v>1193</v>
      </c>
      <c r="H390" s="172">
        <v>1</v>
      </c>
    </row>
    <row r="391" spans="1:8">
      <c r="A391" s="103">
        <v>2390</v>
      </c>
      <c r="B391" s="18" t="s">
        <v>471</v>
      </c>
      <c r="C391" s="37" t="s">
        <v>5895</v>
      </c>
      <c r="D391" s="37" t="s">
        <v>5896</v>
      </c>
      <c r="E391" s="161" t="s">
        <v>1356</v>
      </c>
      <c r="F391" s="117">
        <f t="shared" si="6"/>
        <v>21</v>
      </c>
      <c r="G391" s="37" t="s">
        <v>1193</v>
      </c>
      <c r="H391" s="172">
        <v>1</v>
      </c>
    </row>
    <row r="392" spans="1:8">
      <c r="A392" s="103">
        <v>2391</v>
      </c>
      <c r="B392" s="18" t="s">
        <v>472</v>
      </c>
      <c r="C392" s="37" t="s">
        <v>5897</v>
      </c>
      <c r="D392" s="37" t="s">
        <v>5898</v>
      </c>
      <c r="E392" s="161" t="s">
        <v>1356</v>
      </c>
      <c r="F392" s="117">
        <f t="shared" si="6"/>
        <v>21</v>
      </c>
      <c r="G392" s="37" t="s">
        <v>1193</v>
      </c>
      <c r="H392" s="172">
        <v>4</v>
      </c>
    </row>
    <row r="393" spans="1:8">
      <c r="A393" s="103">
        <v>2392</v>
      </c>
      <c r="B393" s="18" t="s">
        <v>473</v>
      </c>
      <c r="C393" s="37" t="s">
        <v>5899</v>
      </c>
      <c r="D393" s="37" t="s">
        <v>5442</v>
      </c>
      <c r="E393" s="161" t="s">
        <v>1356</v>
      </c>
      <c r="F393" s="117">
        <f t="shared" si="6"/>
        <v>21</v>
      </c>
      <c r="G393" s="37" t="s">
        <v>1193</v>
      </c>
      <c r="H393" s="172">
        <v>2</v>
      </c>
    </row>
    <row r="394" spans="1:8">
      <c r="A394" s="103">
        <v>2393</v>
      </c>
      <c r="B394" s="18" t="s">
        <v>474</v>
      </c>
      <c r="C394" s="37" t="s">
        <v>5900</v>
      </c>
      <c r="D394" s="37" t="s">
        <v>5901</v>
      </c>
      <c r="E394" s="161" t="s">
        <v>1356</v>
      </c>
      <c r="F394" s="117">
        <f t="shared" si="6"/>
        <v>21</v>
      </c>
      <c r="G394" s="37" t="s">
        <v>1193</v>
      </c>
      <c r="H394" s="172">
        <v>1</v>
      </c>
    </row>
    <row r="395" spans="1:8">
      <c r="A395" s="103">
        <v>2394</v>
      </c>
      <c r="B395" s="18" t="s">
        <v>475</v>
      </c>
      <c r="C395" s="37" t="s">
        <v>1394</v>
      </c>
      <c r="D395" s="37" t="s">
        <v>1395</v>
      </c>
      <c r="E395" s="37" t="s">
        <v>402</v>
      </c>
      <c r="F395" s="117">
        <f t="shared" si="6"/>
        <v>23</v>
      </c>
      <c r="G395" s="37" t="s">
        <v>1223</v>
      </c>
      <c r="H395" s="173">
        <v>6</v>
      </c>
    </row>
    <row r="396" spans="1:8">
      <c r="A396" s="103">
        <v>2395</v>
      </c>
      <c r="B396" s="18" t="s">
        <v>476</v>
      </c>
      <c r="C396" s="37" t="s">
        <v>5902</v>
      </c>
      <c r="D396" s="37" t="s">
        <v>5903</v>
      </c>
      <c r="E396" s="37" t="s">
        <v>402</v>
      </c>
      <c r="F396" s="117">
        <f t="shared" si="6"/>
        <v>23</v>
      </c>
      <c r="G396" s="37" t="s">
        <v>1223</v>
      </c>
      <c r="H396" s="173">
        <v>3</v>
      </c>
    </row>
    <row r="397" spans="1:8">
      <c r="A397" s="103">
        <v>2396</v>
      </c>
      <c r="B397" s="18" t="s">
        <v>477</v>
      </c>
      <c r="C397" s="37" t="s">
        <v>5904</v>
      </c>
      <c r="D397" s="37" t="s">
        <v>5905</v>
      </c>
      <c r="E397" s="37" t="s">
        <v>402</v>
      </c>
      <c r="F397" s="117">
        <f t="shared" si="6"/>
        <v>23</v>
      </c>
      <c r="G397" s="37" t="s">
        <v>1223</v>
      </c>
      <c r="H397" s="173">
        <v>2</v>
      </c>
    </row>
    <row r="398" spans="1:8">
      <c r="A398" s="103">
        <v>2397</v>
      </c>
      <c r="B398" s="18" t="s">
        <v>478</v>
      </c>
      <c r="C398" s="37" t="s">
        <v>1495</v>
      </c>
      <c r="D398" s="37" t="s">
        <v>1496</v>
      </c>
      <c r="E398" s="37" t="s">
        <v>402</v>
      </c>
      <c r="F398" s="117">
        <f t="shared" si="6"/>
        <v>23</v>
      </c>
      <c r="G398" s="37" t="s">
        <v>1223</v>
      </c>
      <c r="H398" s="173">
        <v>4</v>
      </c>
    </row>
    <row r="399" spans="1:8">
      <c r="A399" s="103">
        <v>2398</v>
      </c>
      <c r="B399" s="18" t="s">
        <v>479</v>
      </c>
      <c r="C399" s="37" t="s">
        <v>1396</v>
      </c>
      <c r="D399" s="37" t="s">
        <v>1397</v>
      </c>
      <c r="E399" s="37" t="s">
        <v>402</v>
      </c>
      <c r="F399" s="117">
        <f t="shared" si="6"/>
        <v>23</v>
      </c>
      <c r="G399" s="37" t="s">
        <v>1223</v>
      </c>
      <c r="H399" s="173">
        <v>5</v>
      </c>
    </row>
    <row r="400" spans="1:8">
      <c r="A400" s="103">
        <v>2399</v>
      </c>
      <c r="B400" s="18" t="s">
        <v>480</v>
      </c>
      <c r="C400" s="37" t="s">
        <v>5906</v>
      </c>
      <c r="D400" s="37" t="s">
        <v>5907</v>
      </c>
      <c r="E400" s="37" t="s">
        <v>402</v>
      </c>
      <c r="F400" s="117">
        <f t="shared" si="6"/>
        <v>23</v>
      </c>
      <c r="G400" s="37" t="s">
        <v>1223</v>
      </c>
      <c r="H400" s="173">
        <v>4</v>
      </c>
    </row>
    <row r="401" spans="1:8">
      <c r="A401" s="103">
        <v>2400</v>
      </c>
      <c r="B401" s="18" t="s">
        <v>481</v>
      </c>
      <c r="C401" s="37" t="s">
        <v>1497</v>
      </c>
      <c r="D401" s="37" t="s">
        <v>1498</v>
      </c>
      <c r="E401" s="37" t="s">
        <v>402</v>
      </c>
      <c r="F401" s="117">
        <f t="shared" si="6"/>
        <v>23</v>
      </c>
      <c r="G401" s="37" t="s">
        <v>1223</v>
      </c>
      <c r="H401" s="173">
        <v>4</v>
      </c>
    </row>
    <row r="402" spans="1:8">
      <c r="A402" s="103">
        <v>2401</v>
      </c>
      <c r="B402" s="18" t="s">
        <v>482</v>
      </c>
      <c r="C402" s="37" t="s">
        <v>5908</v>
      </c>
      <c r="D402" s="37" t="s">
        <v>5909</v>
      </c>
      <c r="E402" s="37" t="s">
        <v>402</v>
      </c>
      <c r="F402" s="117">
        <f t="shared" si="6"/>
        <v>23</v>
      </c>
      <c r="G402" s="37" t="s">
        <v>1223</v>
      </c>
      <c r="H402" s="173">
        <v>4</v>
      </c>
    </row>
    <row r="403" spans="1:8">
      <c r="A403" s="103">
        <v>2402</v>
      </c>
      <c r="B403" s="18" t="s">
        <v>483</v>
      </c>
      <c r="C403" s="37" t="s">
        <v>1376</v>
      </c>
      <c r="D403" s="37" t="s">
        <v>1377</v>
      </c>
      <c r="E403" s="37" t="s">
        <v>1356</v>
      </c>
      <c r="F403" s="117">
        <f t="shared" si="6"/>
        <v>21</v>
      </c>
      <c r="G403" s="37" t="s">
        <v>1192</v>
      </c>
      <c r="H403" s="172" t="s">
        <v>267</v>
      </c>
    </row>
    <row r="404" spans="1:8">
      <c r="A404" s="103">
        <v>2403</v>
      </c>
      <c r="B404" s="18" t="s">
        <v>484</v>
      </c>
      <c r="C404" s="37" t="s">
        <v>1468</v>
      </c>
      <c r="D404" s="37" t="s">
        <v>1469</v>
      </c>
      <c r="E404" s="37" t="s">
        <v>1356</v>
      </c>
      <c r="F404" s="117">
        <f t="shared" si="6"/>
        <v>21</v>
      </c>
      <c r="G404" s="37" t="s">
        <v>1192</v>
      </c>
      <c r="H404" s="173">
        <v>4</v>
      </c>
    </row>
    <row r="405" spans="1:8">
      <c r="A405" s="103">
        <v>2404</v>
      </c>
      <c r="B405" s="18" t="s">
        <v>485</v>
      </c>
      <c r="C405" s="37" t="s">
        <v>5910</v>
      </c>
      <c r="D405" s="37" t="s">
        <v>5911</v>
      </c>
      <c r="E405" s="37" t="s">
        <v>1356</v>
      </c>
      <c r="F405" s="117">
        <f t="shared" si="6"/>
        <v>21</v>
      </c>
      <c r="G405" s="37" t="s">
        <v>1192</v>
      </c>
      <c r="H405" s="173">
        <v>3</v>
      </c>
    </row>
    <row r="406" spans="1:8">
      <c r="A406" s="103">
        <v>2405</v>
      </c>
      <c r="B406" s="18" t="s">
        <v>486</v>
      </c>
      <c r="C406" s="37" t="s">
        <v>5912</v>
      </c>
      <c r="D406" s="37" t="s">
        <v>5913</v>
      </c>
      <c r="E406" s="37" t="s">
        <v>1356</v>
      </c>
      <c r="F406" s="117">
        <f t="shared" si="6"/>
        <v>21</v>
      </c>
      <c r="G406" s="37" t="s">
        <v>1192</v>
      </c>
      <c r="H406" s="173">
        <v>3</v>
      </c>
    </row>
    <row r="407" spans="1:8">
      <c r="A407" s="103">
        <v>2406</v>
      </c>
      <c r="B407" s="18" t="s">
        <v>487</v>
      </c>
      <c r="C407" s="37" t="s">
        <v>1522</v>
      </c>
      <c r="D407" s="37" t="s">
        <v>1523</v>
      </c>
      <c r="E407" s="37" t="s">
        <v>1356</v>
      </c>
      <c r="F407" s="117">
        <f t="shared" si="6"/>
        <v>21</v>
      </c>
      <c r="G407" s="37" t="s">
        <v>1192</v>
      </c>
      <c r="H407" s="173">
        <v>4</v>
      </c>
    </row>
    <row r="408" spans="1:8">
      <c r="A408" s="103">
        <v>2407</v>
      </c>
      <c r="B408" s="18" t="s">
        <v>488</v>
      </c>
      <c r="C408" s="37" t="s">
        <v>5914</v>
      </c>
      <c r="D408" s="37" t="s">
        <v>5915</v>
      </c>
      <c r="E408" s="37" t="s">
        <v>1356</v>
      </c>
      <c r="F408" s="117">
        <f t="shared" si="6"/>
        <v>21</v>
      </c>
      <c r="G408" s="37" t="s">
        <v>1196</v>
      </c>
      <c r="H408" s="173">
        <v>3</v>
      </c>
    </row>
    <row r="409" spans="1:8">
      <c r="A409" s="103">
        <v>2408</v>
      </c>
      <c r="B409" s="18" t="s">
        <v>489</v>
      </c>
      <c r="C409" s="37" t="s">
        <v>5916</v>
      </c>
      <c r="D409" s="37" t="s">
        <v>5917</v>
      </c>
      <c r="E409" s="37" t="s">
        <v>1356</v>
      </c>
      <c r="F409" s="117">
        <f t="shared" si="6"/>
        <v>21</v>
      </c>
      <c r="G409" s="37" t="s">
        <v>1196</v>
      </c>
      <c r="H409" s="173">
        <v>2</v>
      </c>
    </row>
    <row r="410" spans="1:8">
      <c r="A410" s="103">
        <v>2409</v>
      </c>
      <c r="B410" s="18" t="s">
        <v>490</v>
      </c>
      <c r="C410" s="37" t="s">
        <v>5918</v>
      </c>
      <c r="D410" s="37" t="s">
        <v>1460</v>
      </c>
      <c r="E410" s="37" t="s">
        <v>799</v>
      </c>
      <c r="F410" s="117">
        <f t="shared" si="6"/>
        <v>22</v>
      </c>
      <c r="G410" s="37" t="s">
        <v>1226</v>
      </c>
      <c r="H410" s="173">
        <v>4</v>
      </c>
    </row>
    <row r="411" spans="1:8">
      <c r="A411" s="103">
        <v>2410</v>
      </c>
      <c r="B411" s="18" t="s">
        <v>491</v>
      </c>
      <c r="C411" s="37" t="s">
        <v>1461</v>
      </c>
      <c r="D411" s="37" t="s">
        <v>1462</v>
      </c>
      <c r="E411" s="37" t="s">
        <v>799</v>
      </c>
      <c r="F411" s="117">
        <f t="shared" si="6"/>
        <v>22</v>
      </c>
      <c r="G411" s="37" t="s">
        <v>1226</v>
      </c>
      <c r="H411" s="173">
        <v>4</v>
      </c>
    </row>
    <row r="412" spans="1:8">
      <c r="A412" s="103">
        <v>2411</v>
      </c>
      <c r="B412" s="18" t="s">
        <v>492</v>
      </c>
      <c r="C412" s="37" t="s">
        <v>5919</v>
      </c>
      <c r="D412" s="37" t="s">
        <v>5920</v>
      </c>
      <c r="E412" s="37" t="s">
        <v>799</v>
      </c>
      <c r="F412" s="117">
        <f t="shared" si="6"/>
        <v>22</v>
      </c>
      <c r="G412" s="37" t="s">
        <v>1226</v>
      </c>
      <c r="H412" s="173">
        <v>3</v>
      </c>
    </row>
    <row r="413" spans="1:8">
      <c r="A413" s="103">
        <v>2412</v>
      </c>
      <c r="B413" s="18" t="s">
        <v>493</v>
      </c>
      <c r="C413" s="37" t="s">
        <v>5921</v>
      </c>
      <c r="D413" s="37" t="s">
        <v>5922</v>
      </c>
      <c r="E413" s="37" t="s">
        <v>799</v>
      </c>
      <c r="F413" s="117">
        <f t="shared" si="6"/>
        <v>22</v>
      </c>
      <c r="G413" s="37" t="s">
        <v>1226</v>
      </c>
      <c r="H413" s="173">
        <v>3</v>
      </c>
    </row>
    <row r="414" spans="1:8">
      <c r="A414" s="103">
        <v>2413</v>
      </c>
      <c r="B414" s="18" t="s">
        <v>494</v>
      </c>
      <c r="C414" s="37" t="s">
        <v>5923</v>
      </c>
      <c r="D414" s="37" t="s">
        <v>5924</v>
      </c>
      <c r="E414" s="37" t="s">
        <v>799</v>
      </c>
      <c r="F414" s="117">
        <f t="shared" si="6"/>
        <v>22</v>
      </c>
      <c r="G414" s="37" t="s">
        <v>1226</v>
      </c>
      <c r="H414" s="173">
        <v>2</v>
      </c>
    </row>
    <row r="415" spans="1:8">
      <c r="A415" s="103">
        <v>2414</v>
      </c>
      <c r="B415" s="18" t="s">
        <v>495</v>
      </c>
      <c r="C415" s="37" t="s">
        <v>5925</v>
      </c>
      <c r="D415" s="37" t="s">
        <v>5926</v>
      </c>
      <c r="E415" s="37" t="s">
        <v>799</v>
      </c>
      <c r="F415" s="117">
        <f t="shared" si="6"/>
        <v>22</v>
      </c>
      <c r="G415" s="37" t="s">
        <v>1226</v>
      </c>
      <c r="H415" s="173">
        <v>1</v>
      </c>
    </row>
    <row r="416" spans="1:8">
      <c r="A416" s="103">
        <v>2415</v>
      </c>
      <c r="B416" s="18" t="s">
        <v>496</v>
      </c>
      <c r="C416" s="37" t="s">
        <v>5927</v>
      </c>
      <c r="D416" s="37" t="s">
        <v>5928</v>
      </c>
      <c r="E416" s="37" t="s">
        <v>799</v>
      </c>
      <c r="F416" s="117">
        <f t="shared" si="6"/>
        <v>22</v>
      </c>
      <c r="G416" s="37" t="s">
        <v>1226</v>
      </c>
      <c r="H416" s="173">
        <v>1</v>
      </c>
    </row>
    <row r="417" spans="1:8">
      <c r="A417" s="103">
        <v>2416</v>
      </c>
      <c r="B417" s="18" t="s">
        <v>497</v>
      </c>
      <c r="C417" s="37" t="s">
        <v>5929</v>
      </c>
      <c r="D417" s="37" t="s">
        <v>5930</v>
      </c>
      <c r="E417" s="37" t="s">
        <v>799</v>
      </c>
      <c r="F417" s="117">
        <f t="shared" si="6"/>
        <v>22</v>
      </c>
      <c r="G417" s="37" t="s">
        <v>1226</v>
      </c>
      <c r="H417" s="173">
        <v>1</v>
      </c>
    </row>
    <row r="418" spans="1:8">
      <c r="A418" s="103">
        <v>2417</v>
      </c>
      <c r="B418" s="18" t="s">
        <v>498</v>
      </c>
      <c r="C418" s="37" t="s">
        <v>5931</v>
      </c>
      <c r="D418" s="37" t="s">
        <v>5932</v>
      </c>
      <c r="E418" s="37" t="s">
        <v>402</v>
      </c>
      <c r="F418" s="117">
        <f t="shared" si="6"/>
        <v>23</v>
      </c>
      <c r="G418" s="37" t="s">
        <v>1202</v>
      </c>
      <c r="H418" s="173">
        <v>1</v>
      </c>
    </row>
    <row r="419" spans="1:8">
      <c r="A419" s="103">
        <v>2418</v>
      </c>
      <c r="B419" s="18" t="s">
        <v>499</v>
      </c>
      <c r="C419" s="37" t="s">
        <v>5933</v>
      </c>
      <c r="D419" s="37" t="s">
        <v>5934</v>
      </c>
      <c r="E419" s="37" t="s">
        <v>799</v>
      </c>
      <c r="F419" s="117">
        <f t="shared" si="6"/>
        <v>22</v>
      </c>
      <c r="G419" s="37" t="s">
        <v>1200</v>
      </c>
      <c r="H419" s="173">
        <v>3</v>
      </c>
    </row>
    <row r="420" spans="1:8">
      <c r="A420" s="103">
        <v>2419</v>
      </c>
      <c r="B420" s="18" t="s">
        <v>500</v>
      </c>
      <c r="C420" s="37" t="s">
        <v>5935</v>
      </c>
      <c r="D420" s="37" t="s">
        <v>5936</v>
      </c>
      <c r="E420" s="37" t="s">
        <v>799</v>
      </c>
      <c r="F420" s="117">
        <f t="shared" si="6"/>
        <v>22</v>
      </c>
      <c r="G420" s="37" t="s">
        <v>1200</v>
      </c>
      <c r="H420" s="173">
        <v>2</v>
      </c>
    </row>
    <row r="421" spans="1:8">
      <c r="A421" s="103">
        <v>2420</v>
      </c>
      <c r="B421" s="18" t="s">
        <v>501</v>
      </c>
      <c r="C421" s="37" t="s">
        <v>5937</v>
      </c>
      <c r="D421" s="37" t="s">
        <v>5938</v>
      </c>
      <c r="E421" s="37" t="s">
        <v>799</v>
      </c>
      <c r="F421" s="117">
        <f t="shared" si="6"/>
        <v>22</v>
      </c>
      <c r="G421" s="37" t="s">
        <v>1200</v>
      </c>
      <c r="H421" s="173">
        <v>3</v>
      </c>
    </row>
    <row r="422" spans="1:8">
      <c r="A422" s="103">
        <v>2421</v>
      </c>
      <c r="B422" s="18" t="s">
        <v>502</v>
      </c>
      <c r="C422" s="37" t="s">
        <v>5939</v>
      </c>
      <c r="D422" s="37" t="s">
        <v>5940</v>
      </c>
      <c r="E422" s="37" t="s">
        <v>799</v>
      </c>
      <c r="F422" s="117">
        <f t="shared" si="6"/>
        <v>22</v>
      </c>
      <c r="G422" s="37" t="s">
        <v>1206</v>
      </c>
      <c r="H422" s="173">
        <v>1</v>
      </c>
    </row>
    <row r="423" spans="1:8">
      <c r="A423" s="103">
        <v>2422</v>
      </c>
      <c r="B423" s="18" t="s">
        <v>503</v>
      </c>
      <c r="C423" s="37" t="s">
        <v>5941</v>
      </c>
      <c r="D423" s="37" t="s">
        <v>5942</v>
      </c>
      <c r="E423" s="37" t="s">
        <v>402</v>
      </c>
      <c r="F423" s="117">
        <f t="shared" si="6"/>
        <v>23</v>
      </c>
      <c r="G423" s="37" t="s">
        <v>1209</v>
      </c>
      <c r="H423" s="173">
        <v>1</v>
      </c>
    </row>
    <row r="424" spans="1:8">
      <c r="A424" s="103">
        <v>2423</v>
      </c>
      <c r="B424" s="18" t="s">
        <v>504</v>
      </c>
      <c r="C424" s="37" t="s">
        <v>5943</v>
      </c>
      <c r="D424" s="37" t="s">
        <v>5944</v>
      </c>
      <c r="E424" s="37" t="s">
        <v>799</v>
      </c>
      <c r="F424" s="117">
        <f t="shared" si="6"/>
        <v>22</v>
      </c>
      <c r="G424" s="37" t="s">
        <v>1313</v>
      </c>
      <c r="H424" s="173">
        <v>2</v>
      </c>
    </row>
    <row r="425" spans="1:8">
      <c r="A425" s="103">
        <v>2424</v>
      </c>
      <c r="B425" s="18" t="s">
        <v>505</v>
      </c>
      <c r="C425" s="37" t="s">
        <v>5945</v>
      </c>
      <c r="D425" s="37" t="s">
        <v>5946</v>
      </c>
      <c r="E425" s="37" t="s">
        <v>402</v>
      </c>
      <c r="F425" s="117">
        <f t="shared" si="6"/>
        <v>23</v>
      </c>
      <c r="G425" s="37" t="s">
        <v>1217</v>
      </c>
      <c r="H425" s="172">
        <v>1</v>
      </c>
    </row>
    <row r="426" spans="1:8">
      <c r="A426" s="103">
        <v>2425</v>
      </c>
      <c r="B426" s="18" t="s">
        <v>506</v>
      </c>
      <c r="C426" s="37" t="s">
        <v>1382</v>
      </c>
      <c r="D426" s="37" t="s">
        <v>1383</v>
      </c>
      <c r="E426" s="37" t="s">
        <v>402</v>
      </c>
      <c r="F426" s="117">
        <f t="shared" si="6"/>
        <v>23</v>
      </c>
      <c r="G426" s="37" t="s">
        <v>1212</v>
      </c>
      <c r="H426" s="172" t="s">
        <v>4811</v>
      </c>
    </row>
    <row r="427" spans="1:8">
      <c r="A427" s="103">
        <v>2426</v>
      </c>
      <c r="B427" s="18" t="s">
        <v>507</v>
      </c>
      <c r="C427" s="37" t="s">
        <v>5947</v>
      </c>
      <c r="D427" s="37" t="s">
        <v>5948</v>
      </c>
      <c r="E427" s="37" t="s">
        <v>6183</v>
      </c>
      <c r="F427" s="117">
        <f t="shared" si="6"/>
        <v>17</v>
      </c>
      <c r="G427" s="37" t="s">
        <v>5274</v>
      </c>
      <c r="H427" s="173">
        <v>1</v>
      </c>
    </row>
    <row r="428" spans="1:8">
      <c r="A428" s="103">
        <v>2427</v>
      </c>
      <c r="B428" s="18" t="s">
        <v>508</v>
      </c>
      <c r="C428" s="37" t="s">
        <v>5949</v>
      </c>
      <c r="D428" s="37" t="s">
        <v>5950</v>
      </c>
      <c r="E428" s="37" t="s">
        <v>6184</v>
      </c>
      <c r="F428" s="117">
        <f t="shared" si="6"/>
        <v>23</v>
      </c>
      <c r="G428" s="37" t="s">
        <v>5274</v>
      </c>
      <c r="H428" s="173">
        <v>1</v>
      </c>
    </row>
    <row r="429" spans="1:8">
      <c r="A429" s="103">
        <v>2428</v>
      </c>
      <c r="B429" s="18" t="s">
        <v>509</v>
      </c>
      <c r="C429" s="37" t="s">
        <v>5951</v>
      </c>
      <c r="D429" s="37" t="s">
        <v>5952</v>
      </c>
      <c r="E429" s="25" t="s">
        <v>402</v>
      </c>
      <c r="F429" s="117">
        <f t="shared" si="6"/>
        <v>23</v>
      </c>
      <c r="G429" s="37" t="s">
        <v>1222</v>
      </c>
      <c r="H429" s="173">
        <v>1</v>
      </c>
    </row>
    <row r="430" spans="1:8">
      <c r="A430" s="103">
        <v>2429</v>
      </c>
      <c r="B430" s="18" t="s">
        <v>510</v>
      </c>
      <c r="C430" s="37" t="s">
        <v>5953</v>
      </c>
      <c r="D430" s="37" t="s">
        <v>5954</v>
      </c>
      <c r="E430" s="25" t="s">
        <v>402</v>
      </c>
      <c r="F430" s="117">
        <f t="shared" si="6"/>
        <v>23</v>
      </c>
      <c r="G430" s="37" t="s">
        <v>1187</v>
      </c>
      <c r="H430" s="173">
        <v>1</v>
      </c>
    </row>
    <row r="431" spans="1:8">
      <c r="A431" s="103">
        <v>2430</v>
      </c>
      <c r="B431" s="18" t="s">
        <v>511</v>
      </c>
      <c r="C431" s="37" t="s">
        <v>5955</v>
      </c>
      <c r="D431" s="37" t="s">
        <v>5956</v>
      </c>
      <c r="E431" s="25" t="s">
        <v>402</v>
      </c>
      <c r="F431" s="117">
        <f t="shared" si="6"/>
        <v>23</v>
      </c>
      <c r="G431" s="37" t="s">
        <v>1187</v>
      </c>
      <c r="H431" s="173">
        <v>1</v>
      </c>
    </row>
    <row r="432" spans="1:8">
      <c r="A432" s="103">
        <v>2431</v>
      </c>
      <c r="B432" s="18" t="s">
        <v>512</v>
      </c>
      <c r="C432" s="37" t="s">
        <v>5957</v>
      </c>
      <c r="D432" s="37" t="s">
        <v>5958</v>
      </c>
      <c r="E432" s="25" t="s">
        <v>402</v>
      </c>
      <c r="F432" s="117">
        <f t="shared" si="6"/>
        <v>23</v>
      </c>
      <c r="G432" s="37" t="s">
        <v>1187</v>
      </c>
      <c r="H432" s="173">
        <v>1</v>
      </c>
    </row>
    <row r="433" spans="1:8">
      <c r="A433" s="103">
        <v>2432</v>
      </c>
      <c r="B433" s="18" t="s">
        <v>513</v>
      </c>
      <c r="C433" s="37" t="s">
        <v>5959</v>
      </c>
      <c r="D433" s="37" t="s">
        <v>5960</v>
      </c>
      <c r="E433" s="25" t="s">
        <v>1356</v>
      </c>
      <c r="F433" s="117">
        <f t="shared" si="6"/>
        <v>21</v>
      </c>
      <c r="G433" s="37" t="s">
        <v>1194</v>
      </c>
      <c r="H433" s="173">
        <v>5</v>
      </c>
    </row>
    <row r="434" spans="1:8">
      <c r="A434" s="103">
        <v>2433</v>
      </c>
      <c r="B434" s="18" t="s">
        <v>514</v>
      </c>
      <c r="C434" s="37" t="s">
        <v>5961</v>
      </c>
      <c r="D434" s="37" t="s">
        <v>5962</v>
      </c>
      <c r="E434" s="25" t="s">
        <v>1356</v>
      </c>
      <c r="F434" s="117">
        <f t="shared" si="6"/>
        <v>21</v>
      </c>
      <c r="G434" s="37" t="s">
        <v>1194</v>
      </c>
      <c r="H434" s="173">
        <v>5</v>
      </c>
    </row>
    <row r="435" spans="1:8">
      <c r="A435" s="103">
        <v>2434</v>
      </c>
      <c r="B435" s="18" t="s">
        <v>515</v>
      </c>
      <c r="C435" s="37" t="s">
        <v>5963</v>
      </c>
      <c r="D435" s="37" t="s">
        <v>5964</v>
      </c>
      <c r="E435" s="25" t="s">
        <v>1356</v>
      </c>
      <c r="F435" s="117">
        <f t="shared" si="6"/>
        <v>21</v>
      </c>
      <c r="G435" s="37" t="s">
        <v>1194</v>
      </c>
      <c r="H435" s="173">
        <v>4</v>
      </c>
    </row>
    <row r="436" spans="1:8">
      <c r="A436" s="103">
        <v>2435</v>
      </c>
      <c r="B436" s="18" t="s">
        <v>516</v>
      </c>
      <c r="C436" s="37" t="s">
        <v>5965</v>
      </c>
      <c r="D436" s="37" t="s">
        <v>5966</v>
      </c>
      <c r="E436" s="25" t="s">
        <v>1356</v>
      </c>
      <c r="F436" s="117">
        <f t="shared" si="6"/>
        <v>21</v>
      </c>
      <c r="G436" s="37" t="s">
        <v>1194</v>
      </c>
      <c r="H436" s="173">
        <v>4</v>
      </c>
    </row>
    <row r="437" spans="1:8">
      <c r="A437" s="103">
        <v>2436</v>
      </c>
      <c r="B437" s="18" t="s">
        <v>517</v>
      </c>
      <c r="C437" s="37" t="s">
        <v>5967</v>
      </c>
      <c r="D437" s="37" t="s">
        <v>5968</v>
      </c>
      <c r="E437" s="25" t="s">
        <v>1356</v>
      </c>
      <c r="F437" s="117">
        <f t="shared" si="6"/>
        <v>21</v>
      </c>
      <c r="G437" s="37" t="s">
        <v>1194</v>
      </c>
      <c r="H437" s="173">
        <v>4</v>
      </c>
    </row>
    <row r="438" spans="1:8">
      <c r="A438" s="103">
        <v>2437</v>
      </c>
      <c r="B438" s="18" t="s">
        <v>518</v>
      </c>
      <c r="C438" s="37" t="s">
        <v>1542</v>
      </c>
      <c r="D438" s="37" t="s">
        <v>1543</v>
      </c>
      <c r="E438" s="25" t="s">
        <v>1356</v>
      </c>
      <c r="F438" s="117">
        <f t="shared" si="6"/>
        <v>21</v>
      </c>
      <c r="G438" s="37" t="s">
        <v>1195</v>
      </c>
      <c r="H438" s="173">
        <v>4</v>
      </c>
    </row>
    <row r="439" spans="1:8">
      <c r="A439" s="103">
        <v>2438</v>
      </c>
      <c r="B439" s="18" t="s">
        <v>519</v>
      </c>
      <c r="C439" s="37" t="s">
        <v>5969</v>
      </c>
      <c r="D439" s="37" t="s">
        <v>5970</v>
      </c>
      <c r="E439" s="25" t="s">
        <v>1172</v>
      </c>
      <c r="F439" s="117">
        <f t="shared" si="6"/>
        <v>24</v>
      </c>
      <c r="G439" s="37" t="s">
        <v>1198</v>
      </c>
      <c r="H439" s="173">
        <v>1</v>
      </c>
    </row>
    <row r="440" spans="1:8">
      <c r="A440" s="103">
        <v>2439</v>
      </c>
      <c r="B440" s="18" t="s">
        <v>520</v>
      </c>
      <c r="C440" s="37" t="s">
        <v>5971</v>
      </c>
      <c r="D440" s="37" t="s">
        <v>5972</v>
      </c>
      <c r="E440" s="25" t="s">
        <v>1172</v>
      </c>
      <c r="F440" s="117">
        <f t="shared" si="6"/>
        <v>24</v>
      </c>
      <c r="G440" s="37" t="s">
        <v>1198</v>
      </c>
      <c r="H440" s="173">
        <v>1</v>
      </c>
    </row>
    <row r="441" spans="1:8">
      <c r="A441" s="103">
        <v>2440</v>
      </c>
      <c r="B441" s="18" t="s">
        <v>521</v>
      </c>
      <c r="C441" s="37" t="s">
        <v>5973</v>
      </c>
      <c r="D441" s="37" t="s">
        <v>5974</v>
      </c>
      <c r="E441" s="25" t="s">
        <v>1172</v>
      </c>
      <c r="F441" s="117">
        <f t="shared" si="6"/>
        <v>24</v>
      </c>
      <c r="G441" s="37" t="s">
        <v>1198</v>
      </c>
      <c r="H441" s="173">
        <v>1</v>
      </c>
    </row>
    <row r="442" spans="1:8">
      <c r="A442" s="103">
        <v>2441</v>
      </c>
      <c r="B442" s="18" t="s">
        <v>522</v>
      </c>
      <c r="C442" s="37" t="s">
        <v>5975</v>
      </c>
      <c r="D442" s="37" t="s">
        <v>5976</v>
      </c>
      <c r="E442" s="25" t="s">
        <v>1172</v>
      </c>
      <c r="F442" s="117">
        <f t="shared" si="6"/>
        <v>24</v>
      </c>
      <c r="G442" s="37" t="s">
        <v>1198</v>
      </c>
      <c r="H442" s="173">
        <v>1</v>
      </c>
    </row>
    <row r="443" spans="1:8">
      <c r="A443" s="103">
        <v>2442</v>
      </c>
      <c r="B443" s="18" t="s">
        <v>523</v>
      </c>
      <c r="C443" s="37" t="s">
        <v>5977</v>
      </c>
      <c r="D443" s="37" t="s">
        <v>5978</v>
      </c>
      <c r="E443" s="25" t="s">
        <v>1172</v>
      </c>
      <c r="F443" s="117">
        <f t="shared" si="6"/>
        <v>24</v>
      </c>
      <c r="G443" s="37" t="s">
        <v>1198</v>
      </c>
      <c r="H443" s="173">
        <v>1</v>
      </c>
    </row>
    <row r="444" spans="1:8">
      <c r="A444" s="103">
        <v>2443</v>
      </c>
      <c r="B444" s="18" t="s">
        <v>524</v>
      </c>
      <c r="C444" s="37" t="s">
        <v>5979</v>
      </c>
      <c r="D444" s="37" t="s">
        <v>5980</v>
      </c>
      <c r="E444" s="25" t="s">
        <v>1172</v>
      </c>
      <c r="F444" s="117">
        <f t="shared" si="6"/>
        <v>24</v>
      </c>
      <c r="G444" s="37" t="s">
        <v>1220</v>
      </c>
      <c r="H444" s="173">
        <v>1</v>
      </c>
    </row>
    <row r="445" spans="1:8">
      <c r="A445" s="103">
        <v>2444</v>
      </c>
      <c r="B445" s="18" t="s">
        <v>525</v>
      </c>
      <c r="C445" s="37" t="s">
        <v>5981</v>
      </c>
      <c r="D445" s="37" t="s">
        <v>5982</v>
      </c>
      <c r="E445" s="25" t="s">
        <v>1172</v>
      </c>
      <c r="F445" s="117">
        <f t="shared" si="6"/>
        <v>24</v>
      </c>
      <c r="G445" s="37" t="s">
        <v>1199</v>
      </c>
      <c r="H445" s="173">
        <v>1</v>
      </c>
    </row>
    <row r="446" spans="1:8">
      <c r="A446" s="103">
        <v>2445</v>
      </c>
      <c r="B446" s="18" t="s">
        <v>526</v>
      </c>
      <c r="C446" s="37" t="s">
        <v>5983</v>
      </c>
      <c r="D446" s="37" t="s">
        <v>5984</v>
      </c>
      <c r="E446" s="25" t="s">
        <v>799</v>
      </c>
      <c r="F446" s="117">
        <f t="shared" si="6"/>
        <v>22</v>
      </c>
      <c r="G446" s="37" t="s">
        <v>1226</v>
      </c>
      <c r="H446" s="173">
        <v>1</v>
      </c>
    </row>
    <row r="447" spans="1:8">
      <c r="A447" s="103">
        <v>2446</v>
      </c>
      <c r="B447" s="18" t="s">
        <v>527</v>
      </c>
      <c r="C447" s="37" t="s">
        <v>5985</v>
      </c>
      <c r="D447" s="37" t="s">
        <v>5986</v>
      </c>
      <c r="E447" s="25" t="s">
        <v>799</v>
      </c>
      <c r="F447" s="117">
        <f t="shared" si="6"/>
        <v>22</v>
      </c>
      <c r="G447" s="37" t="s">
        <v>1226</v>
      </c>
      <c r="H447" s="173">
        <v>1</v>
      </c>
    </row>
    <row r="448" spans="1:8">
      <c r="A448" s="103">
        <v>2447</v>
      </c>
      <c r="B448" s="18" t="s">
        <v>528</v>
      </c>
      <c r="C448" s="37" t="s">
        <v>5987</v>
      </c>
      <c r="D448" s="37" t="s">
        <v>5988</v>
      </c>
      <c r="E448" s="25" t="s">
        <v>799</v>
      </c>
      <c r="F448" s="117">
        <f t="shared" si="6"/>
        <v>22</v>
      </c>
      <c r="G448" s="37" t="s">
        <v>1225</v>
      </c>
      <c r="H448" s="173">
        <v>1</v>
      </c>
    </row>
    <row r="449" spans="1:8">
      <c r="A449" s="103">
        <v>2448</v>
      </c>
      <c r="B449" s="18" t="s">
        <v>529</v>
      </c>
      <c r="C449" s="37" t="s">
        <v>5989</v>
      </c>
      <c r="D449" s="37" t="s">
        <v>5990</v>
      </c>
      <c r="E449" s="25" t="s">
        <v>799</v>
      </c>
      <c r="F449" s="117">
        <f t="shared" si="6"/>
        <v>22</v>
      </c>
      <c r="G449" s="37" t="s">
        <v>1200</v>
      </c>
      <c r="H449" s="173">
        <v>2</v>
      </c>
    </row>
    <row r="450" spans="1:8">
      <c r="A450" s="103">
        <v>2449</v>
      </c>
      <c r="B450" s="18" t="s">
        <v>530</v>
      </c>
      <c r="C450" s="37" t="s">
        <v>5991</v>
      </c>
      <c r="D450" s="37" t="s">
        <v>5992</v>
      </c>
      <c r="E450" s="25" t="s">
        <v>799</v>
      </c>
      <c r="F450" s="117">
        <f t="shared" si="6"/>
        <v>22</v>
      </c>
      <c r="G450" s="37" t="s">
        <v>1200</v>
      </c>
      <c r="H450" s="173">
        <v>1</v>
      </c>
    </row>
    <row r="451" spans="1:8">
      <c r="A451" s="103">
        <v>2450</v>
      </c>
      <c r="B451" s="18" t="s">
        <v>531</v>
      </c>
      <c r="C451" s="37" t="s">
        <v>5993</v>
      </c>
      <c r="D451" s="37" t="s">
        <v>5994</v>
      </c>
      <c r="E451" s="25" t="s">
        <v>799</v>
      </c>
      <c r="F451" s="117">
        <f t="shared" ref="F451:F514" si="7">VLOOKUP(E451,$N$1:$O$48,2,FALSE)</f>
        <v>22</v>
      </c>
      <c r="G451" s="37" t="s">
        <v>1200</v>
      </c>
      <c r="H451" s="173">
        <v>1</v>
      </c>
    </row>
    <row r="452" spans="1:8">
      <c r="A452" s="103">
        <v>2451</v>
      </c>
      <c r="B452" s="18" t="s">
        <v>532</v>
      </c>
      <c r="C452" s="37" t="s">
        <v>5995</v>
      </c>
      <c r="D452" s="37" t="s">
        <v>5996</v>
      </c>
      <c r="E452" s="25" t="s">
        <v>799</v>
      </c>
      <c r="F452" s="117">
        <f t="shared" si="7"/>
        <v>22</v>
      </c>
      <c r="G452" s="37" t="s">
        <v>1200</v>
      </c>
      <c r="H452" s="173">
        <v>1</v>
      </c>
    </row>
    <row r="453" spans="1:8">
      <c r="A453" s="103">
        <v>2452</v>
      </c>
      <c r="B453" s="18" t="s">
        <v>533</v>
      </c>
      <c r="C453" s="37" t="s">
        <v>5997</v>
      </c>
      <c r="D453" s="37" t="s">
        <v>5998</v>
      </c>
      <c r="E453" s="25" t="s">
        <v>799</v>
      </c>
      <c r="F453" s="117">
        <f t="shared" si="7"/>
        <v>22</v>
      </c>
      <c r="G453" s="37" t="s">
        <v>1200</v>
      </c>
      <c r="H453" s="173">
        <v>1</v>
      </c>
    </row>
    <row r="454" spans="1:8">
      <c r="A454" s="103">
        <v>2453</v>
      </c>
      <c r="B454" s="18" t="s">
        <v>534</v>
      </c>
      <c r="C454" s="37" t="s">
        <v>5999</v>
      </c>
      <c r="D454" s="37" t="s">
        <v>6000</v>
      </c>
      <c r="E454" s="25" t="s">
        <v>402</v>
      </c>
      <c r="F454" s="117">
        <f t="shared" si="7"/>
        <v>23</v>
      </c>
      <c r="G454" s="37" t="s">
        <v>1204</v>
      </c>
      <c r="H454" s="173">
        <v>2</v>
      </c>
    </row>
    <row r="455" spans="1:8">
      <c r="A455" s="103">
        <v>2454</v>
      </c>
      <c r="B455" s="18" t="s">
        <v>535</v>
      </c>
      <c r="C455" s="37" t="s">
        <v>6001</v>
      </c>
      <c r="D455" s="37" t="s">
        <v>6002</v>
      </c>
      <c r="E455" s="25" t="s">
        <v>402</v>
      </c>
      <c r="F455" s="117">
        <f t="shared" si="7"/>
        <v>23</v>
      </c>
      <c r="G455" s="37" t="s">
        <v>1205</v>
      </c>
      <c r="H455" s="173">
        <v>1</v>
      </c>
    </row>
    <row r="456" spans="1:8">
      <c r="A456" s="103">
        <v>2455</v>
      </c>
      <c r="B456" s="18" t="s">
        <v>536</v>
      </c>
      <c r="C456" s="37" t="s">
        <v>6003</v>
      </c>
      <c r="D456" s="37" t="s">
        <v>6004</v>
      </c>
      <c r="E456" s="25" t="s">
        <v>402</v>
      </c>
      <c r="F456" s="117">
        <f t="shared" si="7"/>
        <v>23</v>
      </c>
      <c r="G456" s="37" t="s">
        <v>1205</v>
      </c>
      <c r="H456" s="173">
        <v>1</v>
      </c>
    </row>
    <row r="457" spans="1:8">
      <c r="A457" s="103">
        <v>2456</v>
      </c>
      <c r="B457" s="18" t="s">
        <v>537</v>
      </c>
      <c r="C457" s="37" t="s">
        <v>6005</v>
      </c>
      <c r="D457" s="37" t="s">
        <v>6006</v>
      </c>
      <c r="E457" s="25" t="s">
        <v>402</v>
      </c>
      <c r="F457" s="117">
        <f t="shared" si="7"/>
        <v>23</v>
      </c>
      <c r="G457" s="37" t="s">
        <v>1205</v>
      </c>
      <c r="H457" s="173">
        <v>1</v>
      </c>
    </row>
    <row r="458" spans="1:8">
      <c r="A458" s="103">
        <v>2457</v>
      </c>
      <c r="B458" s="18" t="s">
        <v>538</v>
      </c>
      <c r="C458" s="37" t="s">
        <v>6007</v>
      </c>
      <c r="D458" s="37" t="s">
        <v>6008</v>
      </c>
      <c r="E458" s="25" t="s">
        <v>402</v>
      </c>
      <c r="F458" s="117">
        <f t="shared" si="7"/>
        <v>23</v>
      </c>
      <c r="G458" s="37" t="s">
        <v>1205</v>
      </c>
      <c r="H458" s="173">
        <v>1</v>
      </c>
    </row>
    <row r="459" spans="1:8">
      <c r="A459" s="103">
        <v>2458</v>
      </c>
      <c r="B459" s="18" t="s">
        <v>539</v>
      </c>
      <c r="C459" s="37" t="s">
        <v>6009</v>
      </c>
      <c r="D459" s="37" t="s">
        <v>6010</v>
      </c>
      <c r="E459" s="25" t="s">
        <v>799</v>
      </c>
      <c r="F459" s="117">
        <f t="shared" si="7"/>
        <v>22</v>
      </c>
      <c r="G459" s="37" t="s">
        <v>1205</v>
      </c>
      <c r="H459" s="173">
        <v>1</v>
      </c>
    </row>
    <row r="460" spans="1:8">
      <c r="A460" s="103">
        <v>2459</v>
      </c>
      <c r="B460" s="18" t="s">
        <v>540</v>
      </c>
      <c r="C460" s="37" t="s">
        <v>6011</v>
      </c>
      <c r="D460" s="37" t="s">
        <v>6012</v>
      </c>
      <c r="E460" s="25" t="s">
        <v>402</v>
      </c>
      <c r="F460" s="117">
        <f t="shared" si="7"/>
        <v>23</v>
      </c>
      <c r="G460" s="37" t="s">
        <v>1207</v>
      </c>
      <c r="H460" s="173">
        <v>1</v>
      </c>
    </row>
    <row r="461" spans="1:8">
      <c r="A461" s="103">
        <v>2460</v>
      </c>
      <c r="B461" s="18" t="s">
        <v>541</v>
      </c>
      <c r="C461" s="37" t="s">
        <v>6013</v>
      </c>
      <c r="D461" s="37" t="s">
        <v>6014</v>
      </c>
      <c r="E461" s="25" t="s">
        <v>402</v>
      </c>
      <c r="F461" s="117">
        <f t="shared" si="7"/>
        <v>23</v>
      </c>
      <c r="G461" s="37" t="s">
        <v>1207</v>
      </c>
      <c r="H461" s="173">
        <v>1</v>
      </c>
    </row>
    <row r="462" spans="1:8">
      <c r="A462" s="103">
        <v>2461</v>
      </c>
      <c r="B462" s="18" t="s">
        <v>542</v>
      </c>
      <c r="C462" s="37" t="s">
        <v>6015</v>
      </c>
      <c r="D462" s="37" t="s">
        <v>6016</v>
      </c>
      <c r="E462" s="25" t="s">
        <v>402</v>
      </c>
      <c r="F462" s="117">
        <f t="shared" si="7"/>
        <v>23</v>
      </c>
      <c r="G462" s="37" t="s">
        <v>1207</v>
      </c>
      <c r="H462" s="173">
        <v>1</v>
      </c>
    </row>
    <row r="463" spans="1:8">
      <c r="A463" s="103">
        <v>2462</v>
      </c>
      <c r="B463" s="18" t="s">
        <v>543</v>
      </c>
      <c r="C463" s="37" t="s">
        <v>6017</v>
      </c>
      <c r="D463" s="37" t="s">
        <v>6018</v>
      </c>
      <c r="E463" s="25" t="s">
        <v>402</v>
      </c>
      <c r="F463" s="117">
        <f t="shared" si="7"/>
        <v>23</v>
      </c>
      <c r="G463" s="37" t="s">
        <v>1207</v>
      </c>
      <c r="H463" s="173">
        <v>1</v>
      </c>
    </row>
    <row r="464" spans="1:8">
      <c r="A464" s="103">
        <v>2463</v>
      </c>
      <c r="B464" s="18" t="s">
        <v>544</v>
      </c>
      <c r="C464" s="37" t="s">
        <v>6019</v>
      </c>
      <c r="D464" s="37" t="s">
        <v>6020</v>
      </c>
      <c r="E464" s="25" t="s">
        <v>1181</v>
      </c>
      <c r="F464" s="117">
        <f t="shared" si="7"/>
        <v>20</v>
      </c>
      <c r="G464" s="37" t="s">
        <v>1209</v>
      </c>
      <c r="H464" s="173">
        <v>1</v>
      </c>
    </row>
    <row r="465" spans="1:8">
      <c r="A465" s="103">
        <v>2464</v>
      </c>
      <c r="B465" s="18" t="s">
        <v>545</v>
      </c>
      <c r="C465" s="37" t="s">
        <v>6021</v>
      </c>
      <c r="D465" s="37" t="s">
        <v>6022</v>
      </c>
      <c r="E465" s="25" t="s">
        <v>402</v>
      </c>
      <c r="F465" s="117">
        <f t="shared" si="7"/>
        <v>23</v>
      </c>
      <c r="G465" s="37" t="s">
        <v>1209</v>
      </c>
      <c r="H465" s="173">
        <v>1</v>
      </c>
    </row>
    <row r="466" spans="1:8">
      <c r="A466" s="103">
        <v>2465</v>
      </c>
      <c r="B466" s="18" t="s">
        <v>546</v>
      </c>
      <c r="C466" s="37" t="s">
        <v>6023</v>
      </c>
      <c r="D466" s="37" t="s">
        <v>6024</v>
      </c>
      <c r="E466" s="25" t="s">
        <v>1356</v>
      </c>
      <c r="F466" s="117">
        <f t="shared" si="7"/>
        <v>21</v>
      </c>
      <c r="G466" s="37" t="s">
        <v>1209</v>
      </c>
      <c r="H466" s="173">
        <v>1</v>
      </c>
    </row>
    <row r="467" spans="1:8">
      <c r="A467" s="103">
        <v>2466</v>
      </c>
      <c r="B467" s="18" t="s">
        <v>547</v>
      </c>
      <c r="C467" s="37" t="s">
        <v>6025</v>
      </c>
      <c r="D467" s="37" t="s">
        <v>6026</v>
      </c>
      <c r="E467" s="25" t="s">
        <v>402</v>
      </c>
      <c r="F467" s="117">
        <f t="shared" si="7"/>
        <v>23</v>
      </c>
      <c r="G467" s="37" t="s">
        <v>1209</v>
      </c>
      <c r="H467" s="173">
        <v>1</v>
      </c>
    </row>
    <row r="468" spans="1:8">
      <c r="A468" s="103">
        <v>2467</v>
      </c>
      <c r="B468" s="18" t="s">
        <v>548</v>
      </c>
      <c r="C468" s="37" t="s">
        <v>6027</v>
      </c>
      <c r="D468" s="37" t="s">
        <v>6028</v>
      </c>
      <c r="E468" s="25" t="s">
        <v>402</v>
      </c>
      <c r="F468" s="117">
        <f t="shared" si="7"/>
        <v>23</v>
      </c>
      <c r="G468" s="37" t="s">
        <v>1209</v>
      </c>
      <c r="H468" s="173">
        <v>1</v>
      </c>
    </row>
    <row r="469" spans="1:8">
      <c r="A469" s="103">
        <v>2468</v>
      </c>
      <c r="B469" s="18" t="s">
        <v>549</v>
      </c>
      <c r="C469" s="37" t="s">
        <v>6029</v>
      </c>
      <c r="D469" s="37" t="s">
        <v>6030</v>
      </c>
      <c r="E469" s="25" t="s">
        <v>387</v>
      </c>
      <c r="F469" s="117">
        <f t="shared" si="7"/>
        <v>28</v>
      </c>
      <c r="G469" s="37" t="s">
        <v>1209</v>
      </c>
      <c r="H469" s="173">
        <v>1</v>
      </c>
    </row>
    <row r="470" spans="1:8">
      <c r="A470" s="103">
        <v>2469</v>
      </c>
      <c r="B470" s="18" t="s">
        <v>550</v>
      </c>
      <c r="C470" s="37" t="s">
        <v>6031</v>
      </c>
      <c r="D470" s="37" t="s">
        <v>6032</v>
      </c>
      <c r="E470" s="25" t="s">
        <v>402</v>
      </c>
      <c r="F470" s="117">
        <f t="shared" si="7"/>
        <v>23</v>
      </c>
      <c r="G470" s="37" t="s">
        <v>1209</v>
      </c>
      <c r="H470" s="173">
        <v>2</v>
      </c>
    </row>
    <row r="471" spans="1:8">
      <c r="A471" s="103">
        <v>2470</v>
      </c>
      <c r="B471" s="18" t="s">
        <v>551</v>
      </c>
      <c r="C471" s="37" t="s">
        <v>6033</v>
      </c>
      <c r="D471" s="37" t="s">
        <v>6034</v>
      </c>
      <c r="E471" s="25" t="s">
        <v>402</v>
      </c>
      <c r="F471" s="117">
        <f t="shared" si="7"/>
        <v>23</v>
      </c>
      <c r="G471" s="37" t="s">
        <v>1209</v>
      </c>
      <c r="H471" s="173">
        <v>1</v>
      </c>
    </row>
    <row r="472" spans="1:8">
      <c r="A472" s="103">
        <v>2471</v>
      </c>
      <c r="B472" s="18" t="s">
        <v>552</v>
      </c>
      <c r="C472" s="37" t="s">
        <v>6035</v>
      </c>
      <c r="D472" s="37" t="s">
        <v>6036</v>
      </c>
      <c r="E472" s="25" t="s">
        <v>65</v>
      </c>
      <c r="F472" s="117">
        <f t="shared" si="7"/>
        <v>47</v>
      </c>
      <c r="G472" s="37" t="s">
        <v>1213</v>
      </c>
      <c r="H472" s="173">
        <v>1</v>
      </c>
    </row>
    <row r="473" spans="1:8">
      <c r="A473" s="103">
        <v>2472</v>
      </c>
      <c r="B473" s="18" t="s">
        <v>553</v>
      </c>
      <c r="C473" s="37" t="s">
        <v>6037</v>
      </c>
      <c r="D473" s="37" t="s">
        <v>6038</v>
      </c>
      <c r="E473" s="25" t="s">
        <v>1356</v>
      </c>
      <c r="F473" s="117">
        <f t="shared" si="7"/>
        <v>21</v>
      </c>
      <c r="G473" s="37" t="s">
        <v>1213</v>
      </c>
      <c r="H473" s="173">
        <v>1</v>
      </c>
    </row>
    <row r="474" spans="1:8">
      <c r="A474" s="103">
        <v>2473</v>
      </c>
      <c r="B474" s="18" t="s">
        <v>554</v>
      </c>
      <c r="C474" s="37" t="s">
        <v>6039</v>
      </c>
      <c r="D474" s="37" t="s">
        <v>6040</v>
      </c>
      <c r="E474" s="25" t="s">
        <v>402</v>
      </c>
      <c r="F474" s="117">
        <f t="shared" si="7"/>
        <v>23</v>
      </c>
      <c r="G474" s="37" t="s">
        <v>1213</v>
      </c>
      <c r="H474" s="173">
        <v>1</v>
      </c>
    </row>
    <row r="475" spans="1:8">
      <c r="A475" s="103">
        <v>2474</v>
      </c>
      <c r="B475" s="18" t="s">
        <v>555</v>
      </c>
      <c r="C475" s="37" t="s">
        <v>6041</v>
      </c>
      <c r="D475" s="37" t="s">
        <v>6042</v>
      </c>
      <c r="E475" s="25" t="s">
        <v>402</v>
      </c>
      <c r="F475" s="117">
        <f t="shared" si="7"/>
        <v>23</v>
      </c>
      <c r="G475" s="37" t="s">
        <v>1214</v>
      </c>
      <c r="H475" s="173">
        <v>2</v>
      </c>
    </row>
    <row r="476" spans="1:8">
      <c r="A476" s="103">
        <v>2475</v>
      </c>
      <c r="B476" s="18" t="s">
        <v>556</v>
      </c>
      <c r="C476" s="37" t="s">
        <v>6043</v>
      </c>
      <c r="D476" s="37" t="s">
        <v>6044</v>
      </c>
      <c r="E476" s="25" t="s">
        <v>402</v>
      </c>
      <c r="F476" s="117">
        <f t="shared" si="7"/>
        <v>23</v>
      </c>
      <c r="G476" s="37" t="s">
        <v>1215</v>
      </c>
      <c r="H476" s="173">
        <v>1</v>
      </c>
    </row>
    <row r="477" spans="1:8">
      <c r="A477" s="103">
        <v>2476</v>
      </c>
      <c r="B477" s="18" t="s">
        <v>557</v>
      </c>
      <c r="C477" s="37" t="s">
        <v>6045</v>
      </c>
      <c r="D477" s="37" t="s">
        <v>6046</v>
      </c>
      <c r="E477" s="163" t="s">
        <v>402</v>
      </c>
      <c r="F477" s="117">
        <f t="shared" si="7"/>
        <v>23</v>
      </c>
      <c r="G477" s="37" t="s">
        <v>1187</v>
      </c>
      <c r="H477" s="173">
        <v>1</v>
      </c>
    </row>
    <row r="478" spans="1:8">
      <c r="A478" s="103">
        <v>2477</v>
      </c>
      <c r="B478" s="18" t="s">
        <v>558</v>
      </c>
      <c r="C478" s="37" t="s">
        <v>6047</v>
      </c>
      <c r="D478" s="37" t="s">
        <v>6048</v>
      </c>
      <c r="E478" s="163" t="s">
        <v>402</v>
      </c>
      <c r="F478" s="117">
        <f t="shared" si="7"/>
        <v>23</v>
      </c>
      <c r="G478" s="37" t="s">
        <v>1223</v>
      </c>
      <c r="H478" s="173">
        <v>1</v>
      </c>
    </row>
    <row r="479" spans="1:8">
      <c r="A479" s="103">
        <v>2478</v>
      </c>
      <c r="B479" s="18" t="s">
        <v>559</v>
      </c>
      <c r="C479" s="37" t="s">
        <v>6049</v>
      </c>
      <c r="D479" s="37" t="s">
        <v>6050</v>
      </c>
      <c r="E479" s="163" t="s">
        <v>402</v>
      </c>
      <c r="F479" s="117">
        <f t="shared" si="7"/>
        <v>23</v>
      </c>
      <c r="G479" s="37" t="s">
        <v>1223</v>
      </c>
      <c r="H479" s="173">
        <v>1</v>
      </c>
    </row>
    <row r="480" spans="1:8">
      <c r="A480" s="103">
        <v>2479</v>
      </c>
      <c r="B480" s="18" t="s">
        <v>560</v>
      </c>
      <c r="C480" s="37" t="s">
        <v>6051</v>
      </c>
      <c r="D480" s="37" t="s">
        <v>6052</v>
      </c>
      <c r="E480" s="163" t="s">
        <v>402</v>
      </c>
      <c r="F480" s="117">
        <f t="shared" si="7"/>
        <v>23</v>
      </c>
      <c r="G480" s="37" t="s">
        <v>1186</v>
      </c>
      <c r="H480" s="173">
        <v>1</v>
      </c>
    </row>
    <row r="481" spans="1:8">
      <c r="A481" s="103">
        <v>2480</v>
      </c>
      <c r="B481" s="18" t="s">
        <v>561</v>
      </c>
      <c r="C481" s="37" t="s">
        <v>6053</v>
      </c>
      <c r="D481" s="37" t="s">
        <v>6054</v>
      </c>
      <c r="E481" s="163" t="s">
        <v>402</v>
      </c>
      <c r="F481" s="117">
        <f t="shared" si="7"/>
        <v>23</v>
      </c>
      <c r="G481" s="37" t="s">
        <v>1186</v>
      </c>
      <c r="H481" s="173">
        <v>1</v>
      </c>
    </row>
    <row r="482" spans="1:8">
      <c r="A482" s="103">
        <v>2481</v>
      </c>
      <c r="B482" s="18" t="s">
        <v>562</v>
      </c>
      <c r="C482" s="37" t="s">
        <v>6055</v>
      </c>
      <c r="D482" s="37" t="s">
        <v>6056</v>
      </c>
      <c r="E482" s="163" t="s">
        <v>402</v>
      </c>
      <c r="F482" s="117">
        <f t="shared" si="7"/>
        <v>23</v>
      </c>
      <c r="G482" s="37" t="s">
        <v>1190</v>
      </c>
      <c r="H482" s="173">
        <v>1</v>
      </c>
    </row>
    <row r="483" spans="1:8">
      <c r="A483" s="103">
        <v>2482</v>
      </c>
      <c r="B483" s="18" t="s">
        <v>563</v>
      </c>
      <c r="C483" s="37" t="s">
        <v>1520</v>
      </c>
      <c r="D483" s="37" t="s">
        <v>1521</v>
      </c>
      <c r="E483" s="163" t="s">
        <v>402</v>
      </c>
      <c r="F483" s="117">
        <f t="shared" si="7"/>
        <v>23</v>
      </c>
      <c r="G483" s="37" t="s">
        <v>1190</v>
      </c>
      <c r="H483" s="173">
        <v>4</v>
      </c>
    </row>
    <row r="484" spans="1:8">
      <c r="A484" s="103">
        <v>2483</v>
      </c>
      <c r="B484" s="18" t="s">
        <v>564</v>
      </c>
      <c r="C484" s="37" t="s">
        <v>6057</v>
      </c>
      <c r="D484" s="37" t="s">
        <v>6058</v>
      </c>
      <c r="E484" s="163" t="s">
        <v>402</v>
      </c>
      <c r="F484" s="117">
        <f t="shared" si="7"/>
        <v>23</v>
      </c>
      <c r="G484" s="37" t="s">
        <v>1190</v>
      </c>
      <c r="H484" s="173">
        <v>1</v>
      </c>
    </row>
    <row r="485" spans="1:8">
      <c r="A485" s="103">
        <v>2484</v>
      </c>
      <c r="B485" s="18" t="s">
        <v>565</v>
      </c>
      <c r="C485" s="37" t="s">
        <v>6059</v>
      </c>
      <c r="D485" s="37" t="s">
        <v>6060</v>
      </c>
      <c r="E485" s="163" t="s">
        <v>402</v>
      </c>
      <c r="F485" s="117">
        <f t="shared" si="7"/>
        <v>23</v>
      </c>
      <c r="G485" s="37" t="s">
        <v>1190</v>
      </c>
      <c r="H485" s="173">
        <v>1</v>
      </c>
    </row>
    <row r="486" spans="1:8">
      <c r="A486" s="103">
        <v>2485</v>
      </c>
      <c r="B486" s="18" t="s">
        <v>566</v>
      </c>
      <c r="C486" s="37" t="s">
        <v>6061</v>
      </c>
      <c r="D486" s="37" t="s">
        <v>6062</v>
      </c>
      <c r="E486" s="163" t="s">
        <v>402</v>
      </c>
      <c r="F486" s="117">
        <f t="shared" si="7"/>
        <v>23</v>
      </c>
      <c r="G486" s="37" t="s">
        <v>1190</v>
      </c>
      <c r="H486" s="173">
        <v>1</v>
      </c>
    </row>
    <row r="487" spans="1:8">
      <c r="A487" s="103">
        <v>2486</v>
      </c>
      <c r="B487" s="18" t="s">
        <v>567</v>
      </c>
      <c r="C487" s="37" t="s">
        <v>6063</v>
      </c>
      <c r="D487" s="37" t="s">
        <v>6064</v>
      </c>
      <c r="E487" s="163" t="s">
        <v>402</v>
      </c>
      <c r="F487" s="117">
        <f t="shared" si="7"/>
        <v>23</v>
      </c>
      <c r="G487" s="37" t="s">
        <v>1190</v>
      </c>
      <c r="H487" s="173">
        <v>1</v>
      </c>
    </row>
    <row r="488" spans="1:8">
      <c r="A488" s="103">
        <v>2487</v>
      </c>
      <c r="B488" s="18" t="s">
        <v>568</v>
      </c>
      <c r="C488" s="37" t="s">
        <v>6065</v>
      </c>
      <c r="D488" s="37" t="s">
        <v>6066</v>
      </c>
      <c r="E488" s="163" t="s">
        <v>402</v>
      </c>
      <c r="F488" s="117">
        <f t="shared" si="7"/>
        <v>23</v>
      </c>
      <c r="G488" s="37" t="s">
        <v>1190</v>
      </c>
      <c r="H488" s="173">
        <v>1</v>
      </c>
    </row>
    <row r="489" spans="1:8">
      <c r="A489" s="103">
        <v>2488</v>
      </c>
      <c r="B489" s="18" t="s">
        <v>569</v>
      </c>
      <c r="C489" s="37" t="s">
        <v>6067</v>
      </c>
      <c r="D489" s="37" t="s">
        <v>6068</v>
      </c>
      <c r="E489" s="163" t="s">
        <v>402</v>
      </c>
      <c r="F489" s="117">
        <f t="shared" si="7"/>
        <v>23</v>
      </c>
      <c r="G489" s="37" t="s">
        <v>1190</v>
      </c>
      <c r="H489" s="173">
        <v>1</v>
      </c>
    </row>
    <row r="490" spans="1:8">
      <c r="A490" s="103">
        <v>2489</v>
      </c>
      <c r="B490" s="18" t="s">
        <v>570</v>
      </c>
      <c r="C490" s="37" t="s">
        <v>6069</v>
      </c>
      <c r="D490" s="37" t="s">
        <v>6070</v>
      </c>
      <c r="E490" s="163" t="s">
        <v>1356</v>
      </c>
      <c r="F490" s="117">
        <f t="shared" si="7"/>
        <v>21</v>
      </c>
      <c r="G490" s="37" t="s">
        <v>1192</v>
      </c>
      <c r="H490" s="173">
        <v>1</v>
      </c>
    </row>
    <row r="491" spans="1:8">
      <c r="A491" s="103">
        <v>2490</v>
      </c>
      <c r="B491" s="18" t="s">
        <v>571</v>
      </c>
      <c r="C491" s="37" t="s">
        <v>6071</v>
      </c>
      <c r="D491" s="37" t="s">
        <v>6072</v>
      </c>
      <c r="E491" s="163" t="s">
        <v>402</v>
      </c>
      <c r="F491" s="117">
        <f t="shared" si="7"/>
        <v>23</v>
      </c>
      <c r="G491" s="37" t="s">
        <v>1202</v>
      </c>
      <c r="H491" s="173">
        <v>1</v>
      </c>
    </row>
    <row r="492" spans="1:8">
      <c r="A492" s="103">
        <v>2491</v>
      </c>
      <c r="B492" s="18" t="s">
        <v>572</v>
      </c>
      <c r="C492" s="37" t="s">
        <v>6073</v>
      </c>
      <c r="D492" s="37" t="s">
        <v>6074</v>
      </c>
      <c r="E492" s="163" t="s">
        <v>402</v>
      </c>
      <c r="F492" s="117">
        <f t="shared" si="7"/>
        <v>23</v>
      </c>
      <c r="G492" s="37" t="s">
        <v>1202</v>
      </c>
      <c r="H492" s="173">
        <v>1</v>
      </c>
    </row>
    <row r="493" spans="1:8">
      <c r="A493" s="103">
        <v>2492</v>
      </c>
      <c r="B493" s="18" t="s">
        <v>573</v>
      </c>
      <c r="C493" s="37" t="s">
        <v>6075</v>
      </c>
      <c r="D493" s="37" t="s">
        <v>6076</v>
      </c>
      <c r="E493" s="163" t="s">
        <v>402</v>
      </c>
      <c r="F493" s="117">
        <f t="shared" si="7"/>
        <v>23</v>
      </c>
      <c r="G493" s="37" t="s">
        <v>1219</v>
      </c>
      <c r="H493" s="173">
        <v>2</v>
      </c>
    </row>
    <row r="494" spans="1:8">
      <c r="A494" s="103">
        <v>2493</v>
      </c>
      <c r="B494" s="18" t="s">
        <v>574</v>
      </c>
      <c r="C494" s="37" t="s">
        <v>6077</v>
      </c>
      <c r="D494" s="37" t="s">
        <v>6078</v>
      </c>
      <c r="E494" s="163" t="s">
        <v>402</v>
      </c>
      <c r="F494" s="117">
        <f t="shared" si="7"/>
        <v>23</v>
      </c>
      <c r="G494" s="37" t="s">
        <v>1219</v>
      </c>
      <c r="H494" s="173">
        <v>2</v>
      </c>
    </row>
    <row r="495" spans="1:8">
      <c r="A495" s="103">
        <v>2494</v>
      </c>
      <c r="B495" s="18" t="s">
        <v>575</v>
      </c>
      <c r="C495" s="37" t="s">
        <v>6079</v>
      </c>
      <c r="D495" s="37" t="s">
        <v>6080</v>
      </c>
      <c r="E495" s="163" t="s">
        <v>402</v>
      </c>
      <c r="F495" s="117">
        <f t="shared" si="7"/>
        <v>23</v>
      </c>
      <c r="G495" s="37" t="s">
        <v>1219</v>
      </c>
      <c r="H495" s="173">
        <v>2</v>
      </c>
    </row>
    <row r="496" spans="1:8">
      <c r="A496" s="103">
        <v>2495</v>
      </c>
      <c r="B496" s="18" t="s">
        <v>576</v>
      </c>
      <c r="C496" s="37" t="s">
        <v>6081</v>
      </c>
      <c r="D496" s="37" t="s">
        <v>6082</v>
      </c>
      <c r="E496" s="163" t="s">
        <v>402</v>
      </c>
      <c r="F496" s="117">
        <f t="shared" si="7"/>
        <v>23</v>
      </c>
      <c r="G496" s="37" t="s">
        <v>1219</v>
      </c>
      <c r="H496" s="173">
        <v>2</v>
      </c>
    </row>
    <row r="497" spans="1:8">
      <c r="A497" s="103">
        <v>2496</v>
      </c>
      <c r="B497" s="18" t="s">
        <v>577</v>
      </c>
      <c r="C497" s="37" t="s">
        <v>6083</v>
      </c>
      <c r="D497" s="37" t="s">
        <v>6084</v>
      </c>
      <c r="E497" s="163" t="s">
        <v>402</v>
      </c>
      <c r="F497" s="117">
        <f t="shared" si="7"/>
        <v>23</v>
      </c>
      <c r="G497" s="37" t="s">
        <v>1219</v>
      </c>
      <c r="H497" s="173">
        <v>2</v>
      </c>
    </row>
    <row r="498" spans="1:8">
      <c r="A498" s="103">
        <v>2497</v>
      </c>
      <c r="B498" s="18" t="s">
        <v>578</v>
      </c>
      <c r="C498" s="37" t="s">
        <v>6085</v>
      </c>
      <c r="D498" s="37" t="s">
        <v>6086</v>
      </c>
      <c r="E498" s="163" t="s">
        <v>402</v>
      </c>
      <c r="F498" s="117">
        <f t="shared" si="7"/>
        <v>23</v>
      </c>
      <c r="G498" s="37" t="s">
        <v>1219</v>
      </c>
      <c r="H498" s="173">
        <v>2</v>
      </c>
    </row>
    <row r="499" spans="1:8">
      <c r="A499" s="103">
        <v>2498</v>
      </c>
      <c r="B499" s="18" t="s">
        <v>579</v>
      </c>
      <c r="C499" s="37" t="s">
        <v>6087</v>
      </c>
      <c r="D499" s="37" t="s">
        <v>6088</v>
      </c>
      <c r="E499" s="163" t="s">
        <v>402</v>
      </c>
      <c r="F499" s="117">
        <f t="shared" si="7"/>
        <v>23</v>
      </c>
      <c r="G499" s="37" t="s">
        <v>1219</v>
      </c>
      <c r="H499" s="173">
        <v>1</v>
      </c>
    </row>
    <row r="500" spans="1:8">
      <c r="A500" s="103">
        <v>2499</v>
      </c>
      <c r="B500" s="18" t="s">
        <v>580</v>
      </c>
      <c r="C500" s="37" t="s">
        <v>6089</v>
      </c>
      <c r="D500" s="37" t="s">
        <v>6090</v>
      </c>
      <c r="E500" s="163" t="s">
        <v>402</v>
      </c>
      <c r="F500" s="117">
        <f t="shared" si="7"/>
        <v>23</v>
      </c>
      <c r="G500" s="37" t="s">
        <v>1216</v>
      </c>
      <c r="H500" s="173">
        <v>1</v>
      </c>
    </row>
    <row r="501" spans="1:8">
      <c r="A501" s="103">
        <v>2500</v>
      </c>
      <c r="B501" s="18" t="s">
        <v>581</v>
      </c>
      <c r="C501" s="37" t="s">
        <v>6091</v>
      </c>
      <c r="D501" s="37" t="s">
        <v>6092</v>
      </c>
      <c r="E501" s="163" t="s">
        <v>402</v>
      </c>
      <c r="F501" s="117">
        <f t="shared" si="7"/>
        <v>23</v>
      </c>
      <c r="G501" s="37" t="s">
        <v>1215</v>
      </c>
      <c r="H501" s="173">
        <v>1</v>
      </c>
    </row>
    <row r="502" spans="1:8">
      <c r="A502" s="103">
        <v>2501</v>
      </c>
      <c r="B502" s="18" t="s">
        <v>582</v>
      </c>
      <c r="C502" s="37" t="s">
        <v>6093</v>
      </c>
      <c r="D502" s="37" t="s">
        <v>6094</v>
      </c>
      <c r="E502" s="163" t="s">
        <v>402</v>
      </c>
      <c r="F502" s="117">
        <f t="shared" si="7"/>
        <v>23</v>
      </c>
      <c r="G502" s="37" t="s">
        <v>1212</v>
      </c>
      <c r="H502" s="172">
        <v>1</v>
      </c>
    </row>
    <row r="503" spans="1:8">
      <c r="A503" s="103">
        <v>2502</v>
      </c>
      <c r="B503" s="18" t="s">
        <v>583</v>
      </c>
      <c r="C503" s="37" t="s">
        <v>6095</v>
      </c>
      <c r="D503" s="37" t="s">
        <v>6096</v>
      </c>
      <c r="E503" s="163" t="s">
        <v>402</v>
      </c>
      <c r="F503" s="117">
        <f t="shared" si="7"/>
        <v>23</v>
      </c>
      <c r="G503" s="37" t="s">
        <v>1212</v>
      </c>
      <c r="H503" s="172">
        <v>1</v>
      </c>
    </row>
    <row r="504" spans="1:8">
      <c r="A504" s="103">
        <v>2503</v>
      </c>
      <c r="B504" s="18" t="s">
        <v>584</v>
      </c>
      <c r="C504" s="37" t="s">
        <v>6097</v>
      </c>
      <c r="D504" s="37" t="s">
        <v>6098</v>
      </c>
      <c r="E504" s="163" t="s">
        <v>402</v>
      </c>
      <c r="F504" s="117">
        <f t="shared" si="7"/>
        <v>23</v>
      </c>
      <c r="G504" s="37" t="s">
        <v>1212</v>
      </c>
      <c r="H504" s="172">
        <v>1</v>
      </c>
    </row>
    <row r="505" spans="1:8">
      <c r="A505" s="103">
        <v>2504</v>
      </c>
      <c r="B505" s="18" t="s">
        <v>585</v>
      </c>
      <c r="C505" s="37" t="s">
        <v>6099</v>
      </c>
      <c r="D505" s="37" t="s">
        <v>6100</v>
      </c>
      <c r="E505" s="163" t="s">
        <v>402</v>
      </c>
      <c r="F505" s="117">
        <f t="shared" si="7"/>
        <v>23</v>
      </c>
      <c r="G505" s="37" t="s">
        <v>1212</v>
      </c>
      <c r="H505" s="172">
        <v>1</v>
      </c>
    </row>
    <row r="506" spans="1:8">
      <c r="A506" s="103">
        <v>2505</v>
      </c>
      <c r="B506" s="18" t="s">
        <v>586</v>
      </c>
      <c r="C506" s="37" t="s">
        <v>6101</v>
      </c>
      <c r="D506" s="37" t="s">
        <v>6102</v>
      </c>
      <c r="E506" s="163" t="s">
        <v>402</v>
      </c>
      <c r="F506" s="117">
        <f t="shared" si="7"/>
        <v>23</v>
      </c>
      <c r="G506" s="37" t="s">
        <v>1212</v>
      </c>
      <c r="H506" s="172">
        <v>1</v>
      </c>
    </row>
    <row r="507" spans="1:8">
      <c r="A507" s="103">
        <v>2506</v>
      </c>
      <c r="B507" s="18" t="s">
        <v>587</v>
      </c>
      <c r="C507" s="37" t="s">
        <v>6103</v>
      </c>
      <c r="D507" s="37" t="s">
        <v>6104</v>
      </c>
      <c r="E507" s="25" t="s">
        <v>402</v>
      </c>
      <c r="F507" s="117">
        <f t="shared" si="7"/>
        <v>23</v>
      </c>
      <c r="G507" s="37" t="s">
        <v>1186</v>
      </c>
      <c r="H507" s="172">
        <v>2</v>
      </c>
    </row>
    <row r="508" spans="1:8">
      <c r="A508" s="103">
        <v>2507</v>
      </c>
      <c r="B508" s="18" t="s">
        <v>588</v>
      </c>
      <c r="C508" s="37" t="s">
        <v>6105</v>
      </c>
      <c r="D508" s="37" t="s">
        <v>6106</v>
      </c>
      <c r="E508" s="25" t="s">
        <v>402</v>
      </c>
      <c r="F508" s="117">
        <f t="shared" si="7"/>
        <v>23</v>
      </c>
      <c r="G508" s="37" t="s">
        <v>1188</v>
      </c>
      <c r="H508" s="172">
        <v>1</v>
      </c>
    </row>
    <row r="509" spans="1:8">
      <c r="A509" s="103">
        <v>2508</v>
      </c>
      <c r="B509" s="18" t="s">
        <v>589</v>
      </c>
      <c r="C509" s="37" t="s">
        <v>6107</v>
      </c>
      <c r="D509" s="37" t="s">
        <v>6108</v>
      </c>
      <c r="E509" s="25" t="s">
        <v>402</v>
      </c>
      <c r="F509" s="117">
        <f t="shared" si="7"/>
        <v>23</v>
      </c>
      <c r="G509" s="37" t="s">
        <v>1188</v>
      </c>
      <c r="H509" s="172">
        <v>2</v>
      </c>
    </row>
    <row r="510" spans="1:8">
      <c r="A510" s="103">
        <v>2509</v>
      </c>
      <c r="B510" s="18" t="s">
        <v>590</v>
      </c>
      <c r="C510" s="37" t="s">
        <v>6109</v>
      </c>
      <c r="D510" s="37" t="s">
        <v>6110</v>
      </c>
      <c r="E510" s="25" t="s">
        <v>1356</v>
      </c>
      <c r="F510" s="117">
        <f t="shared" si="7"/>
        <v>21</v>
      </c>
      <c r="G510" s="37" t="s">
        <v>1195</v>
      </c>
      <c r="H510" s="172">
        <v>1</v>
      </c>
    </row>
    <row r="511" spans="1:8">
      <c r="A511" s="103">
        <v>2510</v>
      </c>
      <c r="B511" s="18" t="s">
        <v>591</v>
      </c>
      <c r="C511" s="37" t="s">
        <v>6111</v>
      </c>
      <c r="D511" s="37" t="s">
        <v>6112</v>
      </c>
      <c r="E511" s="25" t="s">
        <v>1356</v>
      </c>
      <c r="F511" s="117">
        <f t="shared" si="7"/>
        <v>21</v>
      </c>
      <c r="G511" s="37" t="s">
        <v>1195</v>
      </c>
      <c r="H511" s="172">
        <v>1</v>
      </c>
    </row>
    <row r="512" spans="1:8">
      <c r="A512" s="103">
        <v>2511</v>
      </c>
      <c r="B512" s="18" t="s">
        <v>592</v>
      </c>
      <c r="C512" s="37" t="s">
        <v>6113</v>
      </c>
      <c r="D512" s="37" t="s">
        <v>6114</v>
      </c>
      <c r="E512" s="25" t="s">
        <v>1356</v>
      </c>
      <c r="F512" s="117">
        <f t="shared" si="7"/>
        <v>21</v>
      </c>
      <c r="G512" s="37" t="s">
        <v>1195</v>
      </c>
      <c r="H512" s="172">
        <v>1</v>
      </c>
    </row>
    <row r="513" spans="1:8">
      <c r="A513" s="103">
        <v>2512</v>
      </c>
      <c r="B513" s="18" t="s">
        <v>593</v>
      </c>
      <c r="C513" s="37" t="s">
        <v>6115</v>
      </c>
      <c r="D513" s="37" t="s">
        <v>6116</v>
      </c>
      <c r="E513" s="25" t="s">
        <v>1356</v>
      </c>
      <c r="F513" s="117">
        <f t="shared" si="7"/>
        <v>21</v>
      </c>
      <c r="G513" s="37" t="s">
        <v>1192</v>
      </c>
      <c r="H513" s="172">
        <v>1</v>
      </c>
    </row>
    <row r="514" spans="1:8">
      <c r="A514" s="103">
        <v>2513</v>
      </c>
      <c r="B514" s="18" t="s">
        <v>594</v>
      </c>
      <c r="C514" s="37" t="s">
        <v>6117</v>
      </c>
      <c r="D514" s="37" t="s">
        <v>6118</v>
      </c>
      <c r="E514" s="25" t="s">
        <v>799</v>
      </c>
      <c r="F514" s="117">
        <f t="shared" si="7"/>
        <v>22</v>
      </c>
      <c r="G514" s="37" t="s">
        <v>1225</v>
      </c>
      <c r="H514" s="172">
        <v>2</v>
      </c>
    </row>
    <row r="515" spans="1:8">
      <c r="A515" s="103">
        <v>2514</v>
      </c>
      <c r="B515" s="18" t="s">
        <v>595</v>
      </c>
      <c r="C515" s="37" t="s">
        <v>6119</v>
      </c>
      <c r="D515" s="37" t="s">
        <v>6120</v>
      </c>
      <c r="E515" s="25" t="s">
        <v>799</v>
      </c>
      <c r="F515" s="117">
        <f t="shared" ref="F515:F560" si="8">VLOOKUP(E515,$N$1:$O$48,2,FALSE)</f>
        <v>22</v>
      </c>
      <c r="G515" s="37" t="s">
        <v>1225</v>
      </c>
      <c r="H515" s="172">
        <v>1</v>
      </c>
    </row>
    <row r="516" spans="1:8">
      <c r="A516" s="103">
        <v>2515</v>
      </c>
      <c r="B516" s="18" t="s">
        <v>596</v>
      </c>
      <c r="C516" s="37" t="s">
        <v>6121</v>
      </c>
      <c r="D516" s="37" t="s">
        <v>6122</v>
      </c>
      <c r="E516" s="25" t="s">
        <v>799</v>
      </c>
      <c r="F516" s="117">
        <f t="shared" si="8"/>
        <v>22</v>
      </c>
      <c r="G516" s="37" t="s">
        <v>1200</v>
      </c>
      <c r="H516" s="172">
        <v>1</v>
      </c>
    </row>
    <row r="517" spans="1:8">
      <c r="A517" s="103">
        <v>2516</v>
      </c>
      <c r="B517" s="18" t="s">
        <v>597</v>
      </c>
      <c r="C517" s="37" t="s">
        <v>6123</v>
      </c>
      <c r="D517" s="37" t="s">
        <v>6124</v>
      </c>
      <c r="E517" s="25" t="s">
        <v>799</v>
      </c>
      <c r="F517" s="117">
        <f t="shared" si="8"/>
        <v>22</v>
      </c>
      <c r="G517" s="37" t="s">
        <v>1200</v>
      </c>
      <c r="H517" s="172">
        <v>1</v>
      </c>
    </row>
    <row r="518" spans="1:8">
      <c r="A518" s="103">
        <v>2517</v>
      </c>
      <c r="B518" s="18" t="s">
        <v>598</v>
      </c>
      <c r="C518" s="37" t="s">
        <v>6125</v>
      </c>
      <c r="D518" s="37" t="s">
        <v>6126</v>
      </c>
      <c r="E518" s="25" t="s">
        <v>799</v>
      </c>
      <c r="F518" s="117">
        <f t="shared" si="8"/>
        <v>22</v>
      </c>
      <c r="G518" s="37" t="s">
        <v>1200</v>
      </c>
      <c r="H518" s="172">
        <v>1</v>
      </c>
    </row>
    <row r="519" spans="1:8">
      <c r="A519" s="103">
        <v>2518</v>
      </c>
      <c r="B519" s="18" t="s">
        <v>599</v>
      </c>
      <c r="C519" s="37" t="s">
        <v>6127</v>
      </c>
      <c r="D519" s="37" t="s">
        <v>6128</v>
      </c>
      <c r="E519" s="25" t="s">
        <v>402</v>
      </c>
      <c r="F519" s="117">
        <f t="shared" si="8"/>
        <v>23</v>
      </c>
      <c r="G519" s="37" t="s">
        <v>1217</v>
      </c>
      <c r="H519" s="172">
        <v>1</v>
      </c>
    </row>
    <row r="520" spans="1:8">
      <c r="A520" s="176">
        <v>2519</v>
      </c>
      <c r="B520" s="18" t="s">
        <v>600</v>
      </c>
      <c r="C520" s="34" t="s">
        <v>6129</v>
      </c>
      <c r="D520" s="34" t="s">
        <v>6130</v>
      </c>
      <c r="E520" s="25" t="s">
        <v>402</v>
      </c>
      <c r="F520" s="117">
        <f t="shared" si="8"/>
        <v>23</v>
      </c>
      <c r="G520" s="34" t="s">
        <v>1217</v>
      </c>
      <c r="H520" s="174">
        <v>2</v>
      </c>
    </row>
    <row r="521" spans="1:8">
      <c r="A521" s="177">
        <v>2520</v>
      </c>
      <c r="B521" s="18" t="s">
        <v>601</v>
      </c>
      <c r="C521" s="34" t="s">
        <v>6131</v>
      </c>
      <c r="D521" s="34" t="s">
        <v>6132</v>
      </c>
      <c r="E521" s="25" t="s">
        <v>402</v>
      </c>
      <c r="F521" s="117">
        <f t="shared" si="8"/>
        <v>23</v>
      </c>
      <c r="G521" s="34" t="s">
        <v>1217</v>
      </c>
      <c r="H521" s="174">
        <v>2</v>
      </c>
    </row>
    <row r="522" spans="1:8">
      <c r="A522" s="176">
        <v>2521</v>
      </c>
      <c r="B522" s="18" t="s">
        <v>602</v>
      </c>
      <c r="C522" s="34" t="s">
        <v>6133</v>
      </c>
      <c r="D522" s="34" t="s">
        <v>6134</v>
      </c>
      <c r="E522" s="25" t="s">
        <v>402</v>
      </c>
      <c r="F522" s="117">
        <f t="shared" si="8"/>
        <v>23</v>
      </c>
      <c r="G522" s="34" t="s">
        <v>1217</v>
      </c>
      <c r="H522" s="174">
        <v>2</v>
      </c>
    </row>
    <row r="523" spans="1:8">
      <c r="A523" s="176">
        <v>2522</v>
      </c>
      <c r="B523" s="18" t="s">
        <v>603</v>
      </c>
      <c r="C523" s="34" t="s">
        <v>6135</v>
      </c>
      <c r="D523" s="34" t="s">
        <v>6136</v>
      </c>
      <c r="E523" s="25" t="s">
        <v>402</v>
      </c>
      <c r="F523" s="117">
        <f t="shared" si="8"/>
        <v>23</v>
      </c>
      <c r="G523" s="34" t="s">
        <v>1217</v>
      </c>
      <c r="H523" s="174">
        <v>2</v>
      </c>
    </row>
    <row r="524" spans="1:8">
      <c r="A524" s="176">
        <v>2523</v>
      </c>
      <c r="B524" s="18" t="s">
        <v>604</v>
      </c>
      <c r="C524" s="34" t="s">
        <v>6137</v>
      </c>
      <c r="D524" s="34" t="s">
        <v>6138</v>
      </c>
      <c r="E524" s="25" t="s">
        <v>402</v>
      </c>
      <c r="F524" s="117">
        <f t="shared" si="8"/>
        <v>23</v>
      </c>
      <c r="G524" s="34" t="s">
        <v>1217</v>
      </c>
      <c r="H524" s="174">
        <v>2</v>
      </c>
    </row>
    <row r="525" spans="1:8">
      <c r="A525" s="176">
        <v>2524</v>
      </c>
      <c r="B525" s="18" t="s">
        <v>605</v>
      </c>
      <c r="C525" s="34" t="s">
        <v>6139</v>
      </c>
      <c r="D525" s="34" t="s">
        <v>6140</v>
      </c>
      <c r="E525" s="25" t="s">
        <v>402</v>
      </c>
      <c r="F525" s="117">
        <f t="shared" si="8"/>
        <v>23</v>
      </c>
      <c r="G525" s="34" t="s">
        <v>1217</v>
      </c>
      <c r="H525" s="174">
        <v>2</v>
      </c>
    </row>
    <row r="526" spans="1:8">
      <c r="A526" s="176">
        <v>2525</v>
      </c>
      <c r="B526" s="18" t="s">
        <v>606</v>
      </c>
      <c r="C526" s="34" t="s">
        <v>6141</v>
      </c>
      <c r="D526" s="34" t="s">
        <v>6142</v>
      </c>
      <c r="E526" s="25" t="s">
        <v>402</v>
      </c>
      <c r="F526" s="117">
        <f t="shared" si="8"/>
        <v>23</v>
      </c>
      <c r="G526" s="34" t="s">
        <v>1217</v>
      </c>
      <c r="H526" s="174">
        <v>2</v>
      </c>
    </row>
    <row r="527" spans="1:8">
      <c r="A527" s="176">
        <v>2526</v>
      </c>
      <c r="B527" s="18" t="s">
        <v>607</v>
      </c>
      <c r="C527" s="34" t="s">
        <v>6143</v>
      </c>
      <c r="D527" s="34" t="s">
        <v>6144</v>
      </c>
      <c r="E527" s="25" t="s">
        <v>402</v>
      </c>
      <c r="F527" s="117">
        <f t="shared" si="8"/>
        <v>23</v>
      </c>
      <c r="G527" s="34" t="s">
        <v>1217</v>
      </c>
      <c r="H527" s="174">
        <v>2</v>
      </c>
    </row>
    <row r="528" spans="1:8">
      <c r="A528" s="176">
        <v>2527</v>
      </c>
      <c r="B528" s="18" t="s">
        <v>608</v>
      </c>
      <c r="C528" s="34" t="s">
        <v>6145</v>
      </c>
      <c r="D528" s="34" t="s">
        <v>6146</v>
      </c>
      <c r="E528" s="25" t="s">
        <v>402</v>
      </c>
      <c r="F528" s="117">
        <f t="shared" si="8"/>
        <v>23</v>
      </c>
      <c r="G528" s="34" t="s">
        <v>1217</v>
      </c>
      <c r="H528" s="174">
        <v>2</v>
      </c>
    </row>
    <row r="529" spans="1:8">
      <c r="A529" s="176">
        <v>2528</v>
      </c>
      <c r="B529" s="18" t="s">
        <v>609</v>
      </c>
      <c r="C529" s="34" t="s">
        <v>6147</v>
      </c>
      <c r="D529" s="34" t="s">
        <v>6148</v>
      </c>
      <c r="E529" s="25" t="s">
        <v>402</v>
      </c>
      <c r="F529" s="117">
        <f t="shared" si="8"/>
        <v>23</v>
      </c>
      <c r="G529" s="34" t="s">
        <v>1217</v>
      </c>
      <c r="H529" s="174">
        <v>2</v>
      </c>
    </row>
    <row r="530" spans="1:8">
      <c r="A530" s="176">
        <v>2529</v>
      </c>
      <c r="B530" s="18" t="s">
        <v>610</v>
      </c>
      <c r="C530" s="34" t="s">
        <v>6149</v>
      </c>
      <c r="D530" s="34" t="s">
        <v>6150</v>
      </c>
      <c r="E530" s="25" t="s">
        <v>402</v>
      </c>
      <c r="F530" s="117">
        <f t="shared" si="8"/>
        <v>23</v>
      </c>
      <c r="G530" s="34" t="s">
        <v>1217</v>
      </c>
      <c r="H530" s="174">
        <v>2</v>
      </c>
    </row>
    <row r="531" spans="1:8">
      <c r="A531" s="176">
        <v>2530</v>
      </c>
      <c r="B531" s="18" t="s">
        <v>611</v>
      </c>
      <c r="C531" s="34" t="s">
        <v>6151</v>
      </c>
      <c r="D531" s="34" t="s">
        <v>6152</v>
      </c>
      <c r="E531" s="25" t="s">
        <v>402</v>
      </c>
      <c r="F531" s="117">
        <f t="shared" si="8"/>
        <v>23</v>
      </c>
      <c r="G531" s="34" t="s">
        <v>1217</v>
      </c>
      <c r="H531" s="174">
        <v>2</v>
      </c>
    </row>
    <row r="532" spans="1:8">
      <c r="A532" s="176">
        <v>2531</v>
      </c>
      <c r="B532" s="18" t="s">
        <v>612</v>
      </c>
      <c r="C532" s="34" t="s">
        <v>6153</v>
      </c>
      <c r="D532" s="34" t="s">
        <v>6154</v>
      </c>
      <c r="E532" s="25" t="s">
        <v>402</v>
      </c>
      <c r="F532" s="117">
        <f t="shared" si="8"/>
        <v>23</v>
      </c>
      <c r="G532" s="34" t="s">
        <v>1217</v>
      </c>
      <c r="H532" s="174">
        <v>2</v>
      </c>
    </row>
    <row r="533" spans="1:8">
      <c r="A533" s="176">
        <v>2532</v>
      </c>
      <c r="B533" s="18" t="s">
        <v>613</v>
      </c>
      <c r="C533" s="34" t="s">
        <v>6155</v>
      </c>
      <c r="D533" s="34" t="s">
        <v>6156</v>
      </c>
      <c r="E533" s="25" t="s">
        <v>402</v>
      </c>
      <c r="F533" s="117">
        <f t="shared" si="8"/>
        <v>23</v>
      </c>
      <c r="G533" s="34" t="s">
        <v>1217</v>
      </c>
      <c r="H533" s="174">
        <v>1</v>
      </c>
    </row>
    <row r="534" spans="1:8">
      <c r="A534" s="176">
        <v>2533</v>
      </c>
      <c r="B534" s="18" t="s">
        <v>614</v>
      </c>
      <c r="C534" s="34" t="s">
        <v>6157</v>
      </c>
      <c r="D534" s="34" t="s">
        <v>6158</v>
      </c>
      <c r="E534" s="25" t="s">
        <v>402</v>
      </c>
      <c r="F534" s="117">
        <f t="shared" si="8"/>
        <v>23</v>
      </c>
      <c r="G534" s="34" t="s">
        <v>1217</v>
      </c>
      <c r="H534" s="174">
        <v>1</v>
      </c>
    </row>
    <row r="535" spans="1:8">
      <c r="A535" s="176">
        <v>2534</v>
      </c>
      <c r="B535" s="18" t="s">
        <v>615</v>
      </c>
      <c r="C535" s="34" t="s">
        <v>6159</v>
      </c>
      <c r="D535" s="34" t="s">
        <v>6160</v>
      </c>
      <c r="E535" s="25" t="s">
        <v>402</v>
      </c>
      <c r="F535" s="117">
        <f t="shared" si="8"/>
        <v>23</v>
      </c>
      <c r="G535" s="34" t="s">
        <v>1217</v>
      </c>
      <c r="H535" s="174">
        <v>1</v>
      </c>
    </row>
    <row r="536" spans="1:8">
      <c r="A536" s="176">
        <v>2535</v>
      </c>
      <c r="B536" s="18" t="s">
        <v>616</v>
      </c>
      <c r="C536" s="34" t="s">
        <v>6161</v>
      </c>
      <c r="D536" s="34" t="s">
        <v>6162</v>
      </c>
      <c r="E536" s="25" t="s">
        <v>402</v>
      </c>
      <c r="F536" s="117">
        <f t="shared" si="8"/>
        <v>23</v>
      </c>
      <c r="G536" s="34" t="s">
        <v>1217</v>
      </c>
      <c r="H536" s="174">
        <v>1</v>
      </c>
    </row>
    <row r="537" spans="1:8">
      <c r="A537" s="176">
        <v>2536</v>
      </c>
      <c r="B537" s="18" t="s">
        <v>617</v>
      </c>
      <c r="C537" s="34" t="s">
        <v>6163</v>
      </c>
      <c r="D537" s="34" t="s">
        <v>6164</v>
      </c>
      <c r="E537" s="25" t="s">
        <v>402</v>
      </c>
      <c r="F537" s="117">
        <f t="shared" si="8"/>
        <v>23</v>
      </c>
      <c r="G537" s="34" t="s">
        <v>1217</v>
      </c>
      <c r="H537" s="174">
        <v>1</v>
      </c>
    </row>
    <row r="538" spans="1:8">
      <c r="A538" s="176">
        <v>2537</v>
      </c>
      <c r="B538" s="18" t="s">
        <v>618</v>
      </c>
      <c r="C538" s="34" t="s">
        <v>6165</v>
      </c>
      <c r="D538" s="34" t="s">
        <v>6166</v>
      </c>
      <c r="E538" s="25" t="s">
        <v>402</v>
      </c>
      <c r="F538" s="117">
        <f t="shared" si="8"/>
        <v>23</v>
      </c>
      <c r="G538" s="34" t="s">
        <v>1217</v>
      </c>
      <c r="H538" s="174">
        <v>1</v>
      </c>
    </row>
    <row r="539" spans="1:8">
      <c r="A539" s="176">
        <v>2538</v>
      </c>
      <c r="B539" s="18" t="s">
        <v>619</v>
      </c>
      <c r="C539" s="34" t="s">
        <v>6167</v>
      </c>
      <c r="D539" s="34" t="s">
        <v>6168</v>
      </c>
      <c r="E539" s="25" t="s">
        <v>402</v>
      </c>
      <c r="F539" s="117">
        <f t="shared" si="8"/>
        <v>23</v>
      </c>
      <c r="G539" s="34" t="s">
        <v>1217</v>
      </c>
      <c r="H539" s="174">
        <v>1</v>
      </c>
    </row>
    <row r="540" spans="1:8">
      <c r="A540" s="176">
        <v>2539</v>
      </c>
      <c r="B540" s="18" t="s">
        <v>620</v>
      </c>
      <c r="C540" s="34" t="s">
        <v>6169</v>
      </c>
      <c r="D540" s="34" t="s">
        <v>6170</v>
      </c>
      <c r="E540" s="25" t="s">
        <v>402</v>
      </c>
      <c r="F540" s="117">
        <f t="shared" si="8"/>
        <v>23</v>
      </c>
      <c r="G540" s="34" t="s">
        <v>1217</v>
      </c>
      <c r="H540" s="174">
        <v>1</v>
      </c>
    </row>
    <row r="541" spans="1:8">
      <c r="A541" s="176">
        <v>2540</v>
      </c>
      <c r="B541" s="18" t="s">
        <v>621</v>
      </c>
      <c r="C541" s="34" t="s">
        <v>6171</v>
      </c>
      <c r="D541" s="34" t="s">
        <v>6172</v>
      </c>
      <c r="E541" s="25" t="s">
        <v>402</v>
      </c>
      <c r="F541" s="117">
        <f t="shared" si="8"/>
        <v>23</v>
      </c>
      <c r="G541" s="34" t="s">
        <v>1217</v>
      </c>
      <c r="H541" s="174">
        <v>1</v>
      </c>
    </row>
    <row r="542" spans="1:8">
      <c r="A542" s="176">
        <v>2541</v>
      </c>
      <c r="B542" s="18" t="s">
        <v>622</v>
      </c>
      <c r="C542" s="34" t="s">
        <v>6173</v>
      </c>
      <c r="D542" s="34" t="s">
        <v>6174</v>
      </c>
      <c r="E542" s="25" t="s">
        <v>402</v>
      </c>
      <c r="F542" s="117">
        <f t="shared" si="8"/>
        <v>23</v>
      </c>
      <c r="G542" s="34" t="s">
        <v>1217</v>
      </c>
      <c r="H542" s="174">
        <v>1</v>
      </c>
    </row>
    <row r="543" spans="1:8">
      <c r="A543" s="176">
        <v>2542</v>
      </c>
      <c r="B543" s="18" t="s">
        <v>623</v>
      </c>
      <c r="C543" s="34" t="s">
        <v>6175</v>
      </c>
      <c r="D543" s="34" t="s">
        <v>6176</v>
      </c>
      <c r="E543" s="25" t="s">
        <v>402</v>
      </c>
      <c r="F543" s="117">
        <f t="shared" si="8"/>
        <v>23</v>
      </c>
      <c r="G543" s="34" t="s">
        <v>1217</v>
      </c>
      <c r="H543" s="174">
        <v>1</v>
      </c>
    </row>
    <row r="544" spans="1:8">
      <c r="A544" s="176">
        <v>2543</v>
      </c>
      <c r="B544" s="18" t="s">
        <v>624</v>
      </c>
      <c r="C544" s="34" t="s">
        <v>6177</v>
      </c>
      <c r="D544" s="34" t="s">
        <v>6178</v>
      </c>
      <c r="E544" s="25" t="s">
        <v>402</v>
      </c>
      <c r="F544" s="117">
        <f t="shared" si="8"/>
        <v>23</v>
      </c>
      <c r="G544" s="34" t="s">
        <v>1217</v>
      </c>
      <c r="H544" s="174">
        <v>1</v>
      </c>
    </row>
    <row r="545" spans="1:8">
      <c r="A545" s="176">
        <v>2544</v>
      </c>
      <c r="B545" s="18" t="s">
        <v>625</v>
      </c>
      <c r="C545" s="34" t="s">
        <v>6179</v>
      </c>
      <c r="D545" s="34" t="s">
        <v>6180</v>
      </c>
      <c r="E545" s="25" t="s">
        <v>402</v>
      </c>
      <c r="F545" s="117">
        <f t="shared" si="8"/>
        <v>23</v>
      </c>
      <c r="G545" s="34" t="s">
        <v>1217</v>
      </c>
      <c r="H545" s="174">
        <v>1</v>
      </c>
    </row>
    <row r="546" spans="1:8">
      <c r="A546" s="176">
        <v>2545</v>
      </c>
      <c r="B546" s="18" t="s">
        <v>626</v>
      </c>
      <c r="C546" s="34" t="s">
        <v>6181</v>
      </c>
      <c r="D546" s="34" t="s">
        <v>6182</v>
      </c>
      <c r="E546" s="25" t="s">
        <v>402</v>
      </c>
      <c r="F546" s="117">
        <f t="shared" si="8"/>
        <v>23</v>
      </c>
      <c r="G546" s="34" t="s">
        <v>1217</v>
      </c>
      <c r="H546" s="174">
        <v>2</v>
      </c>
    </row>
    <row r="547" spans="1:8">
      <c r="A547" s="176">
        <v>2546</v>
      </c>
      <c r="B547" s="18" t="s">
        <v>627</v>
      </c>
      <c r="C547" s="34" t="s">
        <v>6251</v>
      </c>
      <c r="D547" s="34" t="s">
        <v>6252</v>
      </c>
      <c r="E547" s="34" t="s">
        <v>1356</v>
      </c>
      <c r="F547" s="117">
        <f t="shared" si="8"/>
        <v>21</v>
      </c>
      <c r="G547" s="37" t="s">
        <v>1192</v>
      </c>
      <c r="H547" s="175">
        <v>1</v>
      </c>
    </row>
    <row r="548" spans="1:8">
      <c r="A548" s="176">
        <v>2547</v>
      </c>
      <c r="B548" s="18" t="s">
        <v>628</v>
      </c>
      <c r="C548" s="34" t="s">
        <v>6253</v>
      </c>
      <c r="D548" s="34" t="s">
        <v>6254</v>
      </c>
      <c r="E548" s="34" t="s">
        <v>1356</v>
      </c>
      <c r="F548" s="117">
        <f t="shared" si="8"/>
        <v>21</v>
      </c>
      <c r="G548" s="37" t="s">
        <v>1192</v>
      </c>
      <c r="H548" s="175">
        <v>1</v>
      </c>
    </row>
    <row r="549" spans="1:8">
      <c r="A549" s="176">
        <v>2548</v>
      </c>
      <c r="B549" s="18" t="s">
        <v>629</v>
      </c>
      <c r="C549" s="34" t="s">
        <v>6255</v>
      </c>
      <c r="D549" s="34" t="s">
        <v>6256</v>
      </c>
      <c r="E549" s="34" t="s">
        <v>1356</v>
      </c>
      <c r="F549" s="117">
        <f t="shared" si="8"/>
        <v>21</v>
      </c>
      <c r="G549" s="37" t="s">
        <v>1196</v>
      </c>
      <c r="H549" s="175">
        <v>1</v>
      </c>
    </row>
    <row r="550" spans="1:8">
      <c r="A550" s="176">
        <v>2549</v>
      </c>
      <c r="B550" s="18" t="s">
        <v>630</v>
      </c>
      <c r="C550" s="34" t="s">
        <v>6257</v>
      </c>
      <c r="D550" s="34" t="s">
        <v>6258</v>
      </c>
      <c r="E550" s="34" t="s">
        <v>1356</v>
      </c>
      <c r="F550" s="117">
        <f t="shared" si="8"/>
        <v>21</v>
      </c>
      <c r="G550" s="37" t="s">
        <v>1196</v>
      </c>
      <c r="H550" s="175">
        <v>1</v>
      </c>
    </row>
    <row r="551" spans="1:8">
      <c r="A551" s="176">
        <v>2550</v>
      </c>
      <c r="B551" s="18" t="s">
        <v>631</v>
      </c>
      <c r="C551" s="34" t="s">
        <v>6259</v>
      </c>
      <c r="D551" s="34" t="s">
        <v>6260</v>
      </c>
      <c r="E551" s="34" t="s">
        <v>1356</v>
      </c>
      <c r="F551" s="117">
        <f t="shared" si="8"/>
        <v>21</v>
      </c>
      <c r="G551" s="37" t="s">
        <v>1196</v>
      </c>
      <c r="H551" s="175">
        <v>2</v>
      </c>
    </row>
    <row r="552" spans="1:8">
      <c r="A552" s="176">
        <v>2551</v>
      </c>
      <c r="B552" s="18" t="s">
        <v>632</v>
      </c>
      <c r="C552" s="34" t="s">
        <v>6261</v>
      </c>
      <c r="D552" s="34" t="s">
        <v>6262</v>
      </c>
      <c r="E552" s="34" t="s">
        <v>1356</v>
      </c>
      <c r="F552" s="117">
        <f t="shared" si="8"/>
        <v>21</v>
      </c>
      <c r="G552" s="37" t="s">
        <v>1196</v>
      </c>
      <c r="H552" s="175">
        <v>2</v>
      </c>
    </row>
    <row r="553" spans="1:8">
      <c r="A553" s="176">
        <v>2552</v>
      </c>
      <c r="B553" s="18" t="s">
        <v>633</v>
      </c>
      <c r="C553" s="34" t="s">
        <v>6263</v>
      </c>
      <c r="D553" s="34" t="s">
        <v>6264</v>
      </c>
      <c r="E553" s="34" t="s">
        <v>1356</v>
      </c>
      <c r="F553" s="117">
        <f t="shared" si="8"/>
        <v>21</v>
      </c>
      <c r="G553" s="37" t="s">
        <v>1196</v>
      </c>
      <c r="H553" s="175">
        <v>2</v>
      </c>
    </row>
    <row r="554" spans="1:8">
      <c r="A554" s="176">
        <v>2553</v>
      </c>
      <c r="B554" s="18" t="s">
        <v>634</v>
      </c>
      <c r="C554" s="34" t="s">
        <v>6265</v>
      </c>
      <c r="D554" s="34" t="s">
        <v>6270</v>
      </c>
      <c r="E554" s="34" t="s">
        <v>402</v>
      </c>
      <c r="F554" s="117">
        <f t="shared" si="8"/>
        <v>23</v>
      </c>
      <c r="G554" s="37" t="s">
        <v>1205</v>
      </c>
      <c r="H554" s="175">
        <v>1</v>
      </c>
    </row>
    <row r="555" spans="1:8">
      <c r="A555" s="176">
        <v>2554</v>
      </c>
      <c r="B555" s="18" t="s">
        <v>635</v>
      </c>
      <c r="C555" s="34" t="s">
        <v>6266</v>
      </c>
      <c r="D555" s="34" t="s">
        <v>6267</v>
      </c>
      <c r="E555" s="34" t="s">
        <v>402</v>
      </c>
      <c r="F555" s="117">
        <f t="shared" si="8"/>
        <v>23</v>
      </c>
      <c r="G555" s="37" t="s">
        <v>1213</v>
      </c>
      <c r="H555" s="175">
        <v>1</v>
      </c>
    </row>
    <row r="556" spans="1:8">
      <c r="A556" s="176">
        <v>2555</v>
      </c>
      <c r="B556" s="18" t="s">
        <v>636</v>
      </c>
      <c r="C556" s="34" t="s">
        <v>6268</v>
      </c>
      <c r="D556" s="34" t="s">
        <v>6269</v>
      </c>
      <c r="E556" s="34" t="s">
        <v>1181</v>
      </c>
      <c r="F556" s="117">
        <f t="shared" si="8"/>
        <v>20</v>
      </c>
      <c r="G556" s="37" t="s">
        <v>1213</v>
      </c>
      <c r="H556" s="175">
        <v>1</v>
      </c>
    </row>
    <row r="557" spans="1:8">
      <c r="A557" s="176">
        <v>2556</v>
      </c>
      <c r="B557" s="18" t="s">
        <v>637</v>
      </c>
      <c r="C557" s="34" t="s">
        <v>1384</v>
      </c>
      <c r="D557" s="34" t="s">
        <v>1385</v>
      </c>
      <c r="E557" s="34" t="s">
        <v>402</v>
      </c>
      <c r="F557" s="117">
        <f t="shared" si="8"/>
        <v>23</v>
      </c>
      <c r="G557" s="37" t="s">
        <v>1212</v>
      </c>
      <c r="H557" s="174" t="s">
        <v>273</v>
      </c>
    </row>
    <row r="558" spans="1:8">
      <c r="A558" s="176">
        <v>2557</v>
      </c>
      <c r="B558" s="18" t="s">
        <v>638</v>
      </c>
      <c r="C558" s="37" t="s">
        <v>6292</v>
      </c>
      <c r="D558" s="37" t="s">
        <v>6293</v>
      </c>
      <c r="E558" s="37" t="s">
        <v>402</v>
      </c>
      <c r="F558" s="117">
        <f t="shared" si="8"/>
        <v>23</v>
      </c>
      <c r="G558" s="34" t="s">
        <v>1219</v>
      </c>
      <c r="H558" s="174">
        <v>2</v>
      </c>
    </row>
    <row r="559" spans="1:8">
      <c r="A559" s="176">
        <v>2558</v>
      </c>
      <c r="B559" s="18" t="s">
        <v>639</v>
      </c>
      <c r="C559" s="37" t="s">
        <v>6294</v>
      </c>
      <c r="D559" s="37" t="s">
        <v>6295</v>
      </c>
      <c r="E559" s="37" t="s">
        <v>402</v>
      </c>
      <c r="F559" s="117">
        <f t="shared" si="8"/>
        <v>23</v>
      </c>
      <c r="G559" s="34" t="s">
        <v>1219</v>
      </c>
      <c r="H559" s="174">
        <v>1</v>
      </c>
    </row>
    <row r="560" spans="1:8">
      <c r="A560" s="176">
        <v>2559</v>
      </c>
      <c r="B560" s="18" t="s">
        <v>640</v>
      </c>
      <c r="C560" s="37" t="s">
        <v>6296</v>
      </c>
      <c r="D560" s="37" t="s">
        <v>6297</v>
      </c>
      <c r="E560" s="37" t="s">
        <v>402</v>
      </c>
      <c r="F560" s="117">
        <f t="shared" si="8"/>
        <v>23</v>
      </c>
      <c r="G560" s="34" t="s">
        <v>1219</v>
      </c>
      <c r="H560" s="174">
        <v>1</v>
      </c>
    </row>
    <row r="561" spans="1:1">
      <c r="A561" s="176">
        <v>2560</v>
      </c>
    </row>
    <row r="562" spans="1:1">
      <c r="A562" s="176">
        <v>2561</v>
      </c>
    </row>
    <row r="563" spans="1:1">
      <c r="A563" s="176">
        <v>2562</v>
      </c>
    </row>
    <row r="564" spans="1:1">
      <c r="A564" s="176">
        <v>2563</v>
      </c>
    </row>
    <row r="565" spans="1:1">
      <c r="A565" s="176">
        <v>2564</v>
      </c>
    </row>
    <row r="566" spans="1:1">
      <c r="A566" s="176">
        <v>2565</v>
      </c>
    </row>
    <row r="567" spans="1:1">
      <c r="A567" s="176">
        <v>2566</v>
      </c>
    </row>
    <row r="568" spans="1:1">
      <c r="A568" s="176">
        <v>2567</v>
      </c>
    </row>
    <row r="569" spans="1:1">
      <c r="A569" s="176">
        <v>2568</v>
      </c>
    </row>
    <row r="570" spans="1:1">
      <c r="A570" s="176">
        <v>2569</v>
      </c>
    </row>
    <row r="571" spans="1:1">
      <c r="A571" s="176">
        <v>2570</v>
      </c>
    </row>
    <row r="572" spans="1:1">
      <c r="A572" s="176">
        <v>2571</v>
      </c>
    </row>
    <row r="573" spans="1:1">
      <c r="A573" s="176">
        <v>2572</v>
      </c>
    </row>
    <row r="574" spans="1:1">
      <c r="A574" s="176">
        <v>2573</v>
      </c>
    </row>
    <row r="575" spans="1:1">
      <c r="A575" s="176">
        <v>2574</v>
      </c>
    </row>
    <row r="576" spans="1:1">
      <c r="A576" s="176">
        <v>2575</v>
      </c>
    </row>
    <row r="577" spans="1:1">
      <c r="A577" s="176">
        <v>2576</v>
      </c>
    </row>
    <row r="578" spans="1:1">
      <c r="A578" s="176">
        <v>2577</v>
      </c>
    </row>
    <row r="579" spans="1:1">
      <c r="A579" s="176">
        <v>2578</v>
      </c>
    </row>
    <row r="580" spans="1:1">
      <c r="A580" s="176">
        <v>2579</v>
      </c>
    </row>
    <row r="581" spans="1:1">
      <c r="A581" s="176">
        <v>2580</v>
      </c>
    </row>
    <row r="582" spans="1:1">
      <c r="A582" s="176">
        <v>2581</v>
      </c>
    </row>
    <row r="583" spans="1:1">
      <c r="A583" s="176">
        <v>2582</v>
      </c>
    </row>
    <row r="584" spans="1:1">
      <c r="A584" s="176">
        <v>2583</v>
      </c>
    </row>
    <row r="585" spans="1:1">
      <c r="A585" s="176">
        <v>2584</v>
      </c>
    </row>
    <row r="586" spans="1:1">
      <c r="A586" s="176">
        <v>2585</v>
      </c>
    </row>
    <row r="587" spans="1:1">
      <c r="A587" s="176">
        <v>2586</v>
      </c>
    </row>
    <row r="588" spans="1:1">
      <c r="A588" s="176">
        <v>2587</v>
      </c>
    </row>
    <row r="589" spans="1:1">
      <c r="A589" s="176">
        <v>2588</v>
      </c>
    </row>
    <row r="590" spans="1:1">
      <c r="A590" s="176">
        <v>2589</v>
      </c>
    </row>
    <row r="591" spans="1:1">
      <c r="A591" s="176">
        <v>2590</v>
      </c>
    </row>
    <row r="592" spans="1:1">
      <c r="A592" s="176">
        <v>2591</v>
      </c>
    </row>
    <row r="593" spans="1:1">
      <c r="A593" s="176">
        <v>2592</v>
      </c>
    </row>
    <row r="594" spans="1:1">
      <c r="A594" s="176">
        <v>2593</v>
      </c>
    </row>
    <row r="595" spans="1:1">
      <c r="A595" s="176">
        <v>2594</v>
      </c>
    </row>
    <row r="596" spans="1:1">
      <c r="A596" s="176">
        <v>2595</v>
      </c>
    </row>
    <row r="597" spans="1:1">
      <c r="A597" s="176">
        <v>2596</v>
      </c>
    </row>
    <row r="598" spans="1:1">
      <c r="A598" s="176">
        <v>2597</v>
      </c>
    </row>
    <row r="599" spans="1:1">
      <c r="A599" s="176">
        <v>2598</v>
      </c>
    </row>
    <row r="600" spans="1:1">
      <c r="A600" s="176">
        <v>2599</v>
      </c>
    </row>
    <row r="601" spans="1:1">
      <c r="A601" s="176">
        <v>2600</v>
      </c>
    </row>
    <row r="602" spans="1:1">
      <c r="A602" s="176">
        <v>2601</v>
      </c>
    </row>
    <row r="603" spans="1:1">
      <c r="A603" s="176">
        <v>2602</v>
      </c>
    </row>
    <row r="604" spans="1:1">
      <c r="A604" s="176">
        <v>2603</v>
      </c>
    </row>
    <row r="605" spans="1:1">
      <c r="A605" s="176">
        <v>2604</v>
      </c>
    </row>
    <row r="606" spans="1:1">
      <c r="A606" s="176">
        <v>2605</v>
      </c>
    </row>
    <row r="607" spans="1:1">
      <c r="A607" s="176">
        <v>2606</v>
      </c>
    </row>
    <row r="608" spans="1:1">
      <c r="A608" s="176">
        <v>2607</v>
      </c>
    </row>
    <row r="609" spans="1:1">
      <c r="A609" s="176">
        <v>2608</v>
      </c>
    </row>
    <row r="610" spans="1:1">
      <c r="A610" s="176">
        <v>2609</v>
      </c>
    </row>
    <row r="611" spans="1:1">
      <c r="A611" s="176">
        <v>2610</v>
      </c>
    </row>
    <row r="612" spans="1:1">
      <c r="A612" s="176">
        <v>2611</v>
      </c>
    </row>
    <row r="613" spans="1:1">
      <c r="A613" s="176">
        <v>2612</v>
      </c>
    </row>
    <row r="614" spans="1:1">
      <c r="A614" s="176">
        <v>2613</v>
      </c>
    </row>
    <row r="615" spans="1:1">
      <c r="A615" s="176">
        <v>2614</v>
      </c>
    </row>
    <row r="616" spans="1:1">
      <c r="A616" s="176">
        <v>2615</v>
      </c>
    </row>
    <row r="617" spans="1:1">
      <c r="A617" s="176">
        <v>2616</v>
      </c>
    </row>
    <row r="618" spans="1:1">
      <c r="A618" s="176">
        <v>2617</v>
      </c>
    </row>
    <row r="619" spans="1:1">
      <c r="A619" s="176">
        <v>2618</v>
      </c>
    </row>
    <row r="620" spans="1:1">
      <c r="A620" s="176">
        <v>2619</v>
      </c>
    </row>
    <row r="621" spans="1:1">
      <c r="A621" s="176">
        <v>2620</v>
      </c>
    </row>
    <row r="622" spans="1:1">
      <c r="A622" s="176">
        <v>2621</v>
      </c>
    </row>
    <row r="623" spans="1:1">
      <c r="A623" s="176">
        <v>2622</v>
      </c>
    </row>
    <row r="624" spans="1:1">
      <c r="A624" s="176">
        <v>2623</v>
      </c>
    </row>
    <row r="625" spans="1:1">
      <c r="A625" s="176">
        <v>2624</v>
      </c>
    </row>
    <row r="626" spans="1:1">
      <c r="A626" s="176">
        <v>2625</v>
      </c>
    </row>
    <row r="627" spans="1:1">
      <c r="A627" s="176">
        <v>2626</v>
      </c>
    </row>
    <row r="628" spans="1:1">
      <c r="A628" s="176">
        <v>2627</v>
      </c>
    </row>
    <row r="629" spans="1:1">
      <c r="A629" s="176">
        <v>2628</v>
      </c>
    </row>
    <row r="630" spans="1:1">
      <c r="A630" s="176">
        <v>2629</v>
      </c>
    </row>
    <row r="631" spans="1:1">
      <c r="A631" s="176">
        <v>2630</v>
      </c>
    </row>
    <row r="632" spans="1:1">
      <c r="A632" s="176">
        <v>2631</v>
      </c>
    </row>
    <row r="633" spans="1:1">
      <c r="A633" s="176">
        <v>2632</v>
      </c>
    </row>
    <row r="634" spans="1:1">
      <c r="A634" s="176">
        <v>2633</v>
      </c>
    </row>
    <row r="635" spans="1:1">
      <c r="A635" s="176">
        <v>2634</v>
      </c>
    </row>
    <row r="636" spans="1:1">
      <c r="A636" s="176">
        <v>2635</v>
      </c>
    </row>
    <row r="637" spans="1:1">
      <c r="A637" s="176">
        <v>2636</v>
      </c>
    </row>
    <row r="638" spans="1:1">
      <c r="A638" s="176">
        <v>2637</v>
      </c>
    </row>
    <row r="639" spans="1:1">
      <c r="A639" s="176">
        <v>2638</v>
      </c>
    </row>
    <row r="640" spans="1:1">
      <c r="A640" s="176">
        <v>2639</v>
      </c>
    </row>
    <row r="641" spans="1:1">
      <c r="A641" s="176">
        <v>2640</v>
      </c>
    </row>
    <row r="642" spans="1:1">
      <c r="A642" s="176">
        <v>2641</v>
      </c>
    </row>
    <row r="643" spans="1:1">
      <c r="A643" s="176">
        <v>2642</v>
      </c>
    </row>
    <row r="644" spans="1:1">
      <c r="A644" s="176">
        <v>2643</v>
      </c>
    </row>
    <row r="645" spans="1:1">
      <c r="A645" s="176">
        <v>2644</v>
      </c>
    </row>
    <row r="646" spans="1:1">
      <c r="A646" s="176">
        <v>2645</v>
      </c>
    </row>
    <row r="647" spans="1:1">
      <c r="A647" s="176">
        <v>2646</v>
      </c>
    </row>
    <row r="648" spans="1:1">
      <c r="A648" s="176">
        <v>2647</v>
      </c>
    </row>
    <row r="649" spans="1:1">
      <c r="A649" s="176">
        <v>2648</v>
      </c>
    </row>
    <row r="650" spans="1:1">
      <c r="A650" s="176">
        <v>2649</v>
      </c>
    </row>
    <row r="651" spans="1:1">
      <c r="A651" s="176">
        <v>2650</v>
      </c>
    </row>
    <row r="652" spans="1:1">
      <c r="A652" s="176">
        <v>2651</v>
      </c>
    </row>
    <row r="653" spans="1:1">
      <c r="A653" s="176">
        <v>2652</v>
      </c>
    </row>
    <row r="654" spans="1:1">
      <c r="A654" s="176">
        <v>2653</v>
      </c>
    </row>
    <row r="655" spans="1:1">
      <c r="A655" s="176">
        <v>2654</v>
      </c>
    </row>
    <row r="656" spans="1:1">
      <c r="A656" s="176">
        <v>2655</v>
      </c>
    </row>
    <row r="657" spans="1:1">
      <c r="A657" s="176">
        <v>2656</v>
      </c>
    </row>
    <row r="658" spans="1:1">
      <c r="A658" s="176">
        <v>2657</v>
      </c>
    </row>
    <row r="659" spans="1:1">
      <c r="A659" s="176">
        <v>2658</v>
      </c>
    </row>
    <row r="660" spans="1:1">
      <c r="A660" s="176">
        <v>2659</v>
      </c>
    </row>
    <row r="661" spans="1:1">
      <c r="A661" s="176">
        <v>2660</v>
      </c>
    </row>
    <row r="662" spans="1:1">
      <c r="A662" s="176">
        <v>2661</v>
      </c>
    </row>
    <row r="663" spans="1:1">
      <c r="A663" s="176">
        <v>2662</v>
      </c>
    </row>
    <row r="664" spans="1:1">
      <c r="A664" s="176">
        <v>2663</v>
      </c>
    </row>
    <row r="665" spans="1:1">
      <c r="A665" s="176">
        <v>2664</v>
      </c>
    </row>
    <row r="666" spans="1:1">
      <c r="A666" s="176">
        <v>2665</v>
      </c>
    </row>
    <row r="667" spans="1:1">
      <c r="A667" s="176">
        <v>2666</v>
      </c>
    </row>
    <row r="668" spans="1:1">
      <c r="A668" s="176">
        <v>2667</v>
      </c>
    </row>
    <row r="669" spans="1:1">
      <c r="A669" s="176">
        <v>2668</v>
      </c>
    </row>
    <row r="670" spans="1:1">
      <c r="A670" s="176">
        <v>2669</v>
      </c>
    </row>
    <row r="671" spans="1:1">
      <c r="A671" s="176">
        <v>2670</v>
      </c>
    </row>
    <row r="672" spans="1:1">
      <c r="A672" s="176">
        <v>2671</v>
      </c>
    </row>
    <row r="673" spans="1:1">
      <c r="A673" s="176">
        <v>2672</v>
      </c>
    </row>
    <row r="674" spans="1:1">
      <c r="A674" s="176">
        <v>2673</v>
      </c>
    </row>
    <row r="675" spans="1:1">
      <c r="A675" s="176">
        <v>2674</v>
      </c>
    </row>
    <row r="676" spans="1:1">
      <c r="A676" s="176">
        <v>2675</v>
      </c>
    </row>
    <row r="677" spans="1:1">
      <c r="A677" s="176">
        <v>2676</v>
      </c>
    </row>
    <row r="678" spans="1:1">
      <c r="A678" s="176">
        <v>2677</v>
      </c>
    </row>
    <row r="679" spans="1:1">
      <c r="A679" s="176">
        <v>2678</v>
      </c>
    </row>
    <row r="680" spans="1:1">
      <c r="A680" s="176">
        <v>2679</v>
      </c>
    </row>
    <row r="681" spans="1:1">
      <c r="A681" s="176">
        <v>2680</v>
      </c>
    </row>
    <row r="682" spans="1:1">
      <c r="A682" s="176">
        <v>2681</v>
      </c>
    </row>
    <row r="683" spans="1:1">
      <c r="A683" s="176">
        <v>2682</v>
      </c>
    </row>
    <row r="684" spans="1:1">
      <c r="A684" s="176">
        <v>2683</v>
      </c>
    </row>
    <row r="685" spans="1:1">
      <c r="A685" s="176">
        <v>2684</v>
      </c>
    </row>
    <row r="686" spans="1:1">
      <c r="A686" s="176">
        <v>2685</v>
      </c>
    </row>
    <row r="687" spans="1:1">
      <c r="A687" s="176">
        <v>2686</v>
      </c>
    </row>
    <row r="688" spans="1:1">
      <c r="A688" s="176">
        <v>2687</v>
      </c>
    </row>
    <row r="689" spans="1:1">
      <c r="A689" s="176">
        <v>2688</v>
      </c>
    </row>
    <row r="690" spans="1:1">
      <c r="A690" s="176">
        <v>2689</v>
      </c>
    </row>
    <row r="691" spans="1:1">
      <c r="A691" s="176">
        <v>2690</v>
      </c>
    </row>
    <row r="692" spans="1:1">
      <c r="A692" s="176">
        <v>2691</v>
      </c>
    </row>
    <row r="693" spans="1:1">
      <c r="A693" s="176">
        <v>2692</v>
      </c>
    </row>
    <row r="694" spans="1:1">
      <c r="A694" s="176">
        <v>2693</v>
      </c>
    </row>
    <row r="695" spans="1:1">
      <c r="A695" s="176">
        <v>2694</v>
      </c>
    </row>
    <row r="696" spans="1:1">
      <c r="A696" s="176">
        <v>2695</v>
      </c>
    </row>
    <row r="697" spans="1:1">
      <c r="A697" s="176">
        <v>2696</v>
      </c>
    </row>
    <row r="698" spans="1:1">
      <c r="A698" s="176">
        <v>2697</v>
      </c>
    </row>
    <row r="699" spans="1:1">
      <c r="A699" s="176">
        <v>2698</v>
      </c>
    </row>
    <row r="700" spans="1:1">
      <c r="A700" s="176">
        <v>2699</v>
      </c>
    </row>
    <row r="701" spans="1:1">
      <c r="A701" s="176">
        <v>2700</v>
      </c>
    </row>
    <row r="702" spans="1:1">
      <c r="A702" s="176">
        <v>2701</v>
      </c>
    </row>
    <row r="703" spans="1:1">
      <c r="A703" s="176">
        <v>2702</v>
      </c>
    </row>
    <row r="704" spans="1:1">
      <c r="A704" s="176">
        <v>2703</v>
      </c>
    </row>
    <row r="705" spans="1:1">
      <c r="A705" s="176">
        <v>2704</v>
      </c>
    </row>
    <row r="706" spans="1:1">
      <c r="A706" s="176">
        <v>2705</v>
      </c>
    </row>
    <row r="707" spans="1:1">
      <c r="A707" s="176">
        <v>2706</v>
      </c>
    </row>
    <row r="708" spans="1:1">
      <c r="A708" s="176">
        <v>2707</v>
      </c>
    </row>
    <row r="709" spans="1:1">
      <c r="A709" s="176">
        <v>2708</v>
      </c>
    </row>
    <row r="710" spans="1:1">
      <c r="A710" s="176">
        <v>2709</v>
      </c>
    </row>
    <row r="711" spans="1:1">
      <c r="A711" s="176">
        <v>2710</v>
      </c>
    </row>
    <row r="712" spans="1:1">
      <c r="A712" s="176">
        <v>2711</v>
      </c>
    </row>
    <row r="713" spans="1:1">
      <c r="A713" s="176">
        <v>2712</v>
      </c>
    </row>
    <row r="714" spans="1:1">
      <c r="A714" s="176">
        <v>2713</v>
      </c>
    </row>
    <row r="715" spans="1:1">
      <c r="A715" s="176">
        <v>2714</v>
      </c>
    </row>
    <row r="716" spans="1:1">
      <c r="A716" s="176">
        <v>2715</v>
      </c>
    </row>
    <row r="717" spans="1:1">
      <c r="A717" s="176">
        <v>2716</v>
      </c>
    </row>
    <row r="718" spans="1:1">
      <c r="A718" s="176">
        <v>2717</v>
      </c>
    </row>
    <row r="719" spans="1:1">
      <c r="A719" s="176">
        <v>2718</v>
      </c>
    </row>
    <row r="720" spans="1:1">
      <c r="A720" s="176">
        <v>2719</v>
      </c>
    </row>
    <row r="721" spans="1:1">
      <c r="A721" s="176">
        <v>2720</v>
      </c>
    </row>
    <row r="722" spans="1:1">
      <c r="A722" s="176">
        <v>2721</v>
      </c>
    </row>
    <row r="723" spans="1:1">
      <c r="A723" s="176">
        <v>2722</v>
      </c>
    </row>
    <row r="724" spans="1:1">
      <c r="A724" s="176">
        <v>2723</v>
      </c>
    </row>
    <row r="725" spans="1:1">
      <c r="A725" s="176">
        <v>2724</v>
      </c>
    </row>
    <row r="726" spans="1:1">
      <c r="A726" s="176">
        <v>2725</v>
      </c>
    </row>
    <row r="727" spans="1:1">
      <c r="A727" s="176">
        <v>2726</v>
      </c>
    </row>
    <row r="728" spans="1:1">
      <c r="A728" s="176">
        <v>2727</v>
      </c>
    </row>
    <row r="729" spans="1:1">
      <c r="A729" s="176">
        <v>2728</v>
      </c>
    </row>
    <row r="730" spans="1:1">
      <c r="A730" s="176">
        <v>2729</v>
      </c>
    </row>
    <row r="731" spans="1:1">
      <c r="A731" s="176">
        <v>2730</v>
      </c>
    </row>
    <row r="732" spans="1:1">
      <c r="A732" s="176">
        <v>2731</v>
      </c>
    </row>
    <row r="733" spans="1:1">
      <c r="A733" s="176">
        <v>2732</v>
      </c>
    </row>
    <row r="734" spans="1:1">
      <c r="A734" s="176">
        <v>2733</v>
      </c>
    </row>
    <row r="735" spans="1:1">
      <c r="A735" s="176">
        <v>2734</v>
      </c>
    </row>
    <row r="736" spans="1:1">
      <c r="A736" s="176">
        <v>2735</v>
      </c>
    </row>
    <row r="737" spans="1:1">
      <c r="A737" s="176">
        <v>2736</v>
      </c>
    </row>
    <row r="738" spans="1:1">
      <c r="A738" s="176">
        <v>2737</v>
      </c>
    </row>
    <row r="739" spans="1:1">
      <c r="A739" s="176">
        <v>2738</v>
      </c>
    </row>
    <row r="740" spans="1:1">
      <c r="A740" s="176">
        <v>2739</v>
      </c>
    </row>
    <row r="741" spans="1:1">
      <c r="A741" s="176">
        <v>2740</v>
      </c>
    </row>
    <row r="742" spans="1:1">
      <c r="A742" s="176">
        <v>2741</v>
      </c>
    </row>
    <row r="743" spans="1:1">
      <c r="A743" s="176">
        <v>2742</v>
      </c>
    </row>
    <row r="744" spans="1:1">
      <c r="A744" s="176">
        <v>2743</v>
      </c>
    </row>
    <row r="745" spans="1:1">
      <c r="A745" s="176">
        <v>2744</v>
      </c>
    </row>
    <row r="746" spans="1:1">
      <c r="A746" s="176">
        <v>2745</v>
      </c>
    </row>
    <row r="747" spans="1:1">
      <c r="A747" s="176">
        <v>2746</v>
      </c>
    </row>
    <row r="748" spans="1:1">
      <c r="A748" s="176">
        <v>2747</v>
      </c>
    </row>
    <row r="749" spans="1:1">
      <c r="A749" s="176">
        <v>2748</v>
      </c>
    </row>
    <row r="750" spans="1:1">
      <c r="A750" s="176">
        <v>2749</v>
      </c>
    </row>
    <row r="751" spans="1:1">
      <c r="A751" s="176">
        <v>2750</v>
      </c>
    </row>
    <row r="752" spans="1:1">
      <c r="A752" s="176">
        <v>2751</v>
      </c>
    </row>
    <row r="753" spans="1:1">
      <c r="A753" s="176">
        <v>2752</v>
      </c>
    </row>
    <row r="754" spans="1:1">
      <c r="A754" s="176">
        <v>2753</v>
      </c>
    </row>
    <row r="755" spans="1:1">
      <c r="A755" s="176">
        <v>2754</v>
      </c>
    </row>
    <row r="756" spans="1:1">
      <c r="A756" s="176">
        <v>2755</v>
      </c>
    </row>
    <row r="757" spans="1:1">
      <c r="A757" s="176">
        <v>2756</v>
      </c>
    </row>
    <row r="758" spans="1:1">
      <c r="A758" s="176">
        <v>2757</v>
      </c>
    </row>
    <row r="759" spans="1:1">
      <c r="A759" s="176">
        <v>2758</v>
      </c>
    </row>
    <row r="760" spans="1:1">
      <c r="A760" s="176">
        <v>2759</v>
      </c>
    </row>
    <row r="761" spans="1:1">
      <c r="A761" s="176">
        <v>2760</v>
      </c>
    </row>
    <row r="762" spans="1:1">
      <c r="A762" s="176">
        <v>2761</v>
      </c>
    </row>
    <row r="763" spans="1:1">
      <c r="A763" s="176">
        <v>2762</v>
      </c>
    </row>
    <row r="764" spans="1:1">
      <c r="A764" s="176">
        <v>2763</v>
      </c>
    </row>
    <row r="765" spans="1:1">
      <c r="A765" s="176">
        <v>2764</v>
      </c>
    </row>
    <row r="766" spans="1:1">
      <c r="A766" s="176">
        <v>2765</v>
      </c>
    </row>
    <row r="767" spans="1:1">
      <c r="A767" s="176">
        <v>2766</v>
      </c>
    </row>
    <row r="768" spans="1:1">
      <c r="A768" s="176">
        <v>2767</v>
      </c>
    </row>
    <row r="769" spans="1:1">
      <c r="A769" s="176">
        <v>2768</v>
      </c>
    </row>
    <row r="770" spans="1:1">
      <c r="A770" s="176">
        <v>2769</v>
      </c>
    </row>
    <row r="771" spans="1:1">
      <c r="A771" s="176">
        <v>2770</v>
      </c>
    </row>
    <row r="772" spans="1:1">
      <c r="A772" s="176">
        <v>2771</v>
      </c>
    </row>
    <row r="773" spans="1:1">
      <c r="A773" s="176">
        <v>2772</v>
      </c>
    </row>
    <row r="774" spans="1:1">
      <c r="A774" s="176">
        <v>2773</v>
      </c>
    </row>
    <row r="775" spans="1:1">
      <c r="A775" s="176">
        <v>2774</v>
      </c>
    </row>
    <row r="776" spans="1:1">
      <c r="A776" s="176">
        <v>2775</v>
      </c>
    </row>
    <row r="777" spans="1:1">
      <c r="A777" s="176">
        <v>2776</v>
      </c>
    </row>
    <row r="778" spans="1:1">
      <c r="A778" s="176">
        <v>2777</v>
      </c>
    </row>
    <row r="779" spans="1:1">
      <c r="A779" s="176">
        <v>2778</v>
      </c>
    </row>
    <row r="780" spans="1:1">
      <c r="A780" s="176">
        <v>2779</v>
      </c>
    </row>
    <row r="781" spans="1:1">
      <c r="A781" s="176">
        <v>2780</v>
      </c>
    </row>
    <row r="782" spans="1:1">
      <c r="A782" s="176">
        <v>2781</v>
      </c>
    </row>
    <row r="783" spans="1:1">
      <c r="A783" s="176">
        <v>2782</v>
      </c>
    </row>
    <row r="784" spans="1:1">
      <c r="A784" s="176">
        <v>2783</v>
      </c>
    </row>
    <row r="785" spans="1:1">
      <c r="A785" s="176">
        <v>2784</v>
      </c>
    </row>
    <row r="786" spans="1:1">
      <c r="A786" s="176">
        <v>2785</v>
      </c>
    </row>
    <row r="787" spans="1:1">
      <c r="A787" s="176">
        <v>2786</v>
      </c>
    </row>
    <row r="788" spans="1:1">
      <c r="A788" s="176">
        <v>2787</v>
      </c>
    </row>
    <row r="789" spans="1:1">
      <c r="A789" s="176">
        <v>2788</v>
      </c>
    </row>
    <row r="790" spans="1:1">
      <c r="A790" s="176">
        <v>2789</v>
      </c>
    </row>
    <row r="791" spans="1:1">
      <c r="A791" s="176">
        <v>2790</v>
      </c>
    </row>
    <row r="792" spans="1:1">
      <c r="A792" s="176">
        <v>2791</v>
      </c>
    </row>
    <row r="793" spans="1:1">
      <c r="A793" s="176">
        <v>2792</v>
      </c>
    </row>
    <row r="794" spans="1:1">
      <c r="A794" s="176">
        <v>2793</v>
      </c>
    </row>
    <row r="795" spans="1:1">
      <c r="A795" s="176">
        <v>2794</v>
      </c>
    </row>
    <row r="796" spans="1:1">
      <c r="A796" s="176">
        <v>2795</v>
      </c>
    </row>
    <row r="797" spans="1:1">
      <c r="A797" s="176">
        <v>2796</v>
      </c>
    </row>
    <row r="798" spans="1:1">
      <c r="A798" s="176">
        <v>2797</v>
      </c>
    </row>
    <row r="799" spans="1:1">
      <c r="A799" s="176">
        <v>2798</v>
      </c>
    </row>
    <row r="800" spans="1:1">
      <c r="A800" s="176">
        <v>2799</v>
      </c>
    </row>
    <row r="801" spans="1:1">
      <c r="A801" s="176">
        <v>2800</v>
      </c>
    </row>
    <row r="802" spans="1:1">
      <c r="A802" s="176">
        <v>2801</v>
      </c>
    </row>
    <row r="803" spans="1:1">
      <c r="A803" s="176">
        <v>2802</v>
      </c>
    </row>
    <row r="804" spans="1:1">
      <c r="A804" s="176">
        <v>2803</v>
      </c>
    </row>
    <row r="805" spans="1:1">
      <c r="A805" s="176">
        <v>2804</v>
      </c>
    </row>
    <row r="806" spans="1:1">
      <c r="A806" s="176">
        <v>2805</v>
      </c>
    </row>
    <row r="807" spans="1:1">
      <c r="A807" s="176">
        <v>2806</v>
      </c>
    </row>
    <row r="808" spans="1:1">
      <c r="A808" s="176">
        <v>2807</v>
      </c>
    </row>
    <row r="809" spans="1:1">
      <c r="A809" s="176">
        <v>2808</v>
      </c>
    </row>
    <row r="810" spans="1:1">
      <c r="A810" s="176">
        <v>2809</v>
      </c>
    </row>
    <row r="811" spans="1:1">
      <c r="A811" s="176">
        <v>2810</v>
      </c>
    </row>
    <row r="812" spans="1:1">
      <c r="A812" s="176">
        <v>2811</v>
      </c>
    </row>
    <row r="813" spans="1:1">
      <c r="A813" s="176">
        <v>2812</v>
      </c>
    </row>
    <row r="814" spans="1:1">
      <c r="A814" s="176">
        <v>2813</v>
      </c>
    </row>
    <row r="815" spans="1:1">
      <c r="A815" s="176">
        <v>2814</v>
      </c>
    </row>
    <row r="816" spans="1:1">
      <c r="A816" s="176">
        <v>2815</v>
      </c>
    </row>
    <row r="817" spans="1:1">
      <c r="A817" s="176">
        <v>2816</v>
      </c>
    </row>
    <row r="818" spans="1:1">
      <c r="A818" s="176">
        <v>2817</v>
      </c>
    </row>
    <row r="819" spans="1:1">
      <c r="A819" s="176">
        <v>2818</v>
      </c>
    </row>
    <row r="820" spans="1:1">
      <c r="A820" s="176">
        <v>2819</v>
      </c>
    </row>
    <row r="821" spans="1:1">
      <c r="A821" s="176">
        <v>2820</v>
      </c>
    </row>
    <row r="822" spans="1:1">
      <c r="A822" s="176">
        <v>2821</v>
      </c>
    </row>
    <row r="823" spans="1:1">
      <c r="A823" s="176">
        <v>2822</v>
      </c>
    </row>
    <row r="824" spans="1:1">
      <c r="A824" s="176">
        <v>2823</v>
      </c>
    </row>
    <row r="825" spans="1:1">
      <c r="A825" s="176">
        <v>2824</v>
      </c>
    </row>
    <row r="826" spans="1:1">
      <c r="A826" s="176">
        <v>2825</v>
      </c>
    </row>
    <row r="827" spans="1:1">
      <c r="A827" s="176">
        <v>2826</v>
      </c>
    </row>
    <row r="828" spans="1:1">
      <c r="A828" s="176">
        <v>2827</v>
      </c>
    </row>
    <row r="829" spans="1:1">
      <c r="A829" s="176">
        <v>2828</v>
      </c>
    </row>
    <row r="830" spans="1:1">
      <c r="A830" s="176">
        <v>2829</v>
      </c>
    </row>
    <row r="831" spans="1:1">
      <c r="A831" s="176">
        <v>2830</v>
      </c>
    </row>
    <row r="832" spans="1:1">
      <c r="A832" s="176">
        <v>2831</v>
      </c>
    </row>
    <row r="833" spans="1:1">
      <c r="A833" s="176">
        <v>2832</v>
      </c>
    </row>
    <row r="834" spans="1:1">
      <c r="A834" s="176">
        <v>2833</v>
      </c>
    </row>
    <row r="835" spans="1:1">
      <c r="A835" s="176">
        <v>2834</v>
      </c>
    </row>
    <row r="836" spans="1:1">
      <c r="A836" s="176">
        <v>2835</v>
      </c>
    </row>
    <row r="837" spans="1:1">
      <c r="A837" s="176">
        <v>2836</v>
      </c>
    </row>
    <row r="838" spans="1:1">
      <c r="A838" s="176">
        <v>2837</v>
      </c>
    </row>
    <row r="839" spans="1:1">
      <c r="A839" s="176">
        <v>2838</v>
      </c>
    </row>
    <row r="840" spans="1:1">
      <c r="A840" s="176">
        <v>2839</v>
      </c>
    </row>
    <row r="841" spans="1:1">
      <c r="A841" s="176">
        <v>2840</v>
      </c>
    </row>
    <row r="842" spans="1:1">
      <c r="A842" s="176">
        <v>2841</v>
      </c>
    </row>
    <row r="843" spans="1:1">
      <c r="A843" s="176">
        <v>2842</v>
      </c>
    </row>
    <row r="844" spans="1:1">
      <c r="A844" s="176">
        <v>2843</v>
      </c>
    </row>
    <row r="845" spans="1:1">
      <c r="A845" s="176">
        <v>2844</v>
      </c>
    </row>
    <row r="846" spans="1:1">
      <c r="A846" s="176">
        <v>2845</v>
      </c>
    </row>
    <row r="847" spans="1:1">
      <c r="A847" s="176">
        <v>2846</v>
      </c>
    </row>
    <row r="848" spans="1:1">
      <c r="A848" s="176">
        <v>2847</v>
      </c>
    </row>
    <row r="849" spans="1:1">
      <c r="A849" s="176">
        <v>2848</v>
      </c>
    </row>
    <row r="850" spans="1:1">
      <c r="A850" s="176">
        <v>2849</v>
      </c>
    </row>
    <row r="851" spans="1:1">
      <c r="A851" s="176">
        <v>2850</v>
      </c>
    </row>
    <row r="852" spans="1:1">
      <c r="A852" s="176">
        <v>2851</v>
      </c>
    </row>
    <row r="853" spans="1:1">
      <c r="A853" s="176">
        <v>2852</v>
      </c>
    </row>
    <row r="854" spans="1:1">
      <c r="A854" s="176">
        <v>2853</v>
      </c>
    </row>
    <row r="855" spans="1:1">
      <c r="A855" s="176">
        <v>2854</v>
      </c>
    </row>
    <row r="856" spans="1:1">
      <c r="A856" s="176">
        <v>2855</v>
      </c>
    </row>
    <row r="857" spans="1:1">
      <c r="A857" s="176">
        <v>2856</v>
      </c>
    </row>
    <row r="858" spans="1:1">
      <c r="A858" s="176">
        <v>2857</v>
      </c>
    </row>
    <row r="859" spans="1:1">
      <c r="A859" s="176">
        <v>2858</v>
      </c>
    </row>
    <row r="860" spans="1:1">
      <c r="A860" s="176">
        <v>2859</v>
      </c>
    </row>
    <row r="861" spans="1:1">
      <c r="A861" s="176">
        <v>2860</v>
      </c>
    </row>
    <row r="862" spans="1:1">
      <c r="A862" s="176">
        <v>2861</v>
      </c>
    </row>
    <row r="863" spans="1:1">
      <c r="A863" s="176">
        <v>2862</v>
      </c>
    </row>
    <row r="864" spans="1:1">
      <c r="A864" s="176">
        <v>2863</v>
      </c>
    </row>
    <row r="865" spans="1:1">
      <c r="A865" s="176">
        <v>2864</v>
      </c>
    </row>
    <row r="866" spans="1:1">
      <c r="A866" s="176">
        <v>2865</v>
      </c>
    </row>
    <row r="867" spans="1:1">
      <c r="A867" s="176">
        <v>2866</v>
      </c>
    </row>
    <row r="868" spans="1:1">
      <c r="A868" s="176">
        <v>2867</v>
      </c>
    </row>
    <row r="869" spans="1:1">
      <c r="A869" s="176">
        <v>2868</v>
      </c>
    </row>
    <row r="870" spans="1:1">
      <c r="A870" s="176">
        <v>2869</v>
      </c>
    </row>
    <row r="871" spans="1:1">
      <c r="A871" s="176">
        <v>2870</v>
      </c>
    </row>
    <row r="872" spans="1:1">
      <c r="A872" s="176">
        <v>2871</v>
      </c>
    </row>
    <row r="873" spans="1:1">
      <c r="A873" s="176">
        <v>2872</v>
      </c>
    </row>
    <row r="874" spans="1:1">
      <c r="A874" s="176">
        <v>2873</v>
      </c>
    </row>
    <row r="875" spans="1:1">
      <c r="A875" s="176">
        <v>2874</v>
      </c>
    </row>
    <row r="876" spans="1:1">
      <c r="A876" s="176">
        <v>2875</v>
      </c>
    </row>
    <row r="877" spans="1:1">
      <c r="A877" s="176">
        <v>2876</v>
      </c>
    </row>
    <row r="878" spans="1:1">
      <c r="A878" s="176">
        <v>2877</v>
      </c>
    </row>
    <row r="879" spans="1:1">
      <c r="A879" s="176">
        <v>2878</v>
      </c>
    </row>
    <row r="880" spans="1:1">
      <c r="A880" s="176">
        <v>2879</v>
      </c>
    </row>
    <row r="881" spans="1:1">
      <c r="A881" s="176">
        <v>2880</v>
      </c>
    </row>
    <row r="882" spans="1:1">
      <c r="A882" s="176">
        <v>2881</v>
      </c>
    </row>
    <row r="883" spans="1:1">
      <c r="A883" s="176">
        <v>2882</v>
      </c>
    </row>
    <row r="884" spans="1:1">
      <c r="A884" s="176">
        <v>2883</v>
      </c>
    </row>
    <row r="885" spans="1:1">
      <c r="A885" s="176">
        <v>2884</v>
      </c>
    </row>
    <row r="886" spans="1:1">
      <c r="A886" s="176">
        <v>2885</v>
      </c>
    </row>
    <row r="887" spans="1:1">
      <c r="A887" s="176">
        <v>2886</v>
      </c>
    </row>
    <row r="888" spans="1:1">
      <c r="A888" s="176">
        <v>2887</v>
      </c>
    </row>
    <row r="889" spans="1:1">
      <c r="A889" s="176">
        <v>2888</v>
      </c>
    </row>
    <row r="890" spans="1:1">
      <c r="A890" s="176">
        <v>2889</v>
      </c>
    </row>
    <row r="891" spans="1:1">
      <c r="A891" s="176">
        <v>2890</v>
      </c>
    </row>
    <row r="892" spans="1:1">
      <c r="A892" s="176">
        <v>2891</v>
      </c>
    </row>
    <row r="893" spans="1:1">
      <c r="A893" s="176">
        <v>2892</v>
      </c>
    </row>
    <row r="894" spans="1:1">
      <c r="A894" s="176">
        <v>2893</v>
      </c>
    </row>
    <row r="895" spans="1:1">
      <c r="A895" s="176">
        <v>2894</v>
      </c>
    </row>
    <row r="896" spans="1:1">
      <c r="A896" s="176">
        <v>2895</v>
      </c>
    </row>
    <row r="897" spans="1:1">
      <c r="A897" s="176">
        <v>2896</v>
      </c>
    </row>
    <row r="898" spans="1:1">
      <c r="A898" s="176">
        <v>2897</v>
      </c>
    </row>
    <row r="899" spans="1:1">
      <c r="A899" s="176">
        <v>2898</v>
      </c>
    </row>
    <row r="900" spans="1:1">
      <c r="A900" s="176">
        <v>2899</v>
      </c>
    </row>
    <row r="901" spans="1:1">
      <c r="A901" s="176">
        <v>2900</v>
      </c>
    </row>
    <row r="902" spans="1:1">
      <c r="A902" s="176">
        <v>2901</v>
      </c>
    </row>
    <row r="903" spans="1:1">
      <c r="A903" s="176">
        <v>2902</v>
      </c>
    </row>
    <row r="904" spans="1:1">
      <c r="A904" s="176">
        <v>2903</v>
      </c>
    </row>
    <row r="905" spans="1:1">
      <c r="A905" s="176">
        <v>2904</v>
      </c>
    </row>
    <row r="906" spans="1:1">
      <c r="A906" s="176">
        <v>2905</v>
      </c>
    </row>
    <row r="907" spans="1:1">
      <c r="A907" s="176">
        <v>2906</v>
      </c>
    </row>
    <row r="908" spans="1:1">
      <c r="A908" s="176">
        <v>2907</v>
      </c>
    </row>
    <row r="909" spans="1:1">
      <c r="A909" s="176">
        <v>2908</v>
      </c>
    </row>
    <row r="910" spans="1:1">
      <c r="A910" s="176">
        <v>2909</v>
      </c>
    </row>
    <row r="911" spans="1:1">
      <c r="A911" s="176">
        <v>2910</v>
      </c>
    </row>
    <row r="912" spans="1:1">
      <c r="A912" s="176">
        <v>2911</v>
      </c>
    </row>
    <row r="913" spans="1:1">
      <c r="A913" s="176">
        <v>2912</v>
      </c>
    </row>
    <row r="914" spans="1:1">
      <c r="A914" s="176">
        <v>2913</v>
      </c>
    </row>
    <row r="915" spans="1:1">
      <c r="A915" s="176">
        <v>2914</v>
      </c>
    </row>
    <row r="916" spans="1:1">
      <c r="A916" s="176">
        <v>2915</v>
      </c>
    </row>
    <row r="917" spans="1:1">
      <c r="A917" s="176">
        <v>2916</v>
      </c>
    </row>
    <row r="918" spans="1:1">
      <c r="A918" s="176">
        <v>2917</v>
      </c>
    </row>
    <row r="919" spans="1:1">
      <c r="A919" s="176">
        <v>2918</v>
      </c>
    </row>
    <row r="920" spans="1:1">
      <c r="A920" s="176">
        <v>2919</v>
      </c>
    </row>
    <row r="921" spans="1:1">
      <c r="A921" s="176">
        <v>2920</v>
      </c>
    </row>
    <row r="922" spans="1:1">
      <c r="A922" s="176">
        <v>2921</v>
      </c>
    </row>
    <row r="923" spans="1:1">
      <c r="A923" s="176">
        <v>2922</v>
      </c>
    </row>
    <row r="924" spans="1:1">
      <c r="A924" s="176">
        <v>2923</v>
      </c>
    </row>
    <row r="925" spans="1:1">
      <c r="A925" s="176">
        <v>2924</v>
      </c>
    </row>
    <row r="926" spans="1:1">
      <c r="A926" s="176">
        <v>2925</v>
      </c>
    </row>
    <row r="927" spans="1:1">
      <c r="A927" s="176">
        <v>2926</v>
      </c>
    </row>
    <row r="928" spans="1:1">
      <c r="A928" s="176">
        <v>2927</v>
      </c>
    </row>
    <row r="929" spans="1:1">
      <c r="A929" s="176">
        <v>2928</v>
      </c>
    </row>
    <row r="930" spans="1:1">
      <c r="A930" s="176">
        <v>2929</v>
      </c>
    </row>
    <row r="931" spans="1:1">
      <c r="A931" s="176">
        <v>2930</v>
      </c>
    </row>
    <row r="932" spans="1:1">
      <c r="A932" s="176">
        <v>2931</v>
      </c>
    </row>
    <row r="933" spans="1:1">
      <c r="A933" s="176">
        <v>2932</v>
      </c>
    </row>
    <row r="934" spans="1:1">
      <c r="A934" s="176">
        <v>2933</v>
      </c>
    </row>
    <row r="935" spans="1:1">
      <c r="A935" s="176">
        <v>2934</v>
      </c>
    </row>
    <row r="936" spans="1:1">
      <c r="A936" s="176">
        <v>2935</v>
      </c>
    </row>
    <row r="937" spans="1:1">
      <c r="A937" s="176">
        <v>2936</v>
      </c>
    </row>
    <row r="938" spans="1:1">
      <c r="A938" s="176">
        <v>2937</v>
      </c>
    </row>
    <row r="939" spans="1:1">
      <c r="A939" s="176">
        <v>2938</v>
      </c>
    </row>
    <row r="940" spans="1:1">
      <c r="A940" s="176">
        <v>2939</v>
      </c>
    </row>
    <row r="941" spans="1:1">
      <c r="A941" s="176">
        <v>2940</v>
      </c>
    </row>
    <row r="942" spans="1:1">
      <c r="A942" s="176">
        <v>2941</v>
      </c>
    </row>
    <row r="943" spans="1:1">
      <c r="A943" s="176">
        <v>2942</v>
      </c>
    </row>
    <row r="944" spans="1:1">
      <c r="A944" s="176">
        <v>2943</v>
      </c>
    </row>
    <row r="945" spans="1:1">
      <c r="A945" s="176">
        <v>2944</v>
      </c>
    </row>
    <row r="946" spans="1:1">
      <c r="A946" s="176">
        <v>2945</v>
      </c>
    </row>
    <row r="947" spans="1:1">
      <c r="A947" s="176">
        <v>2946</v>
      </c>
    </row>
    <row r="948" spans="1:1">
      <c r="A948" s="176">
        <v>2947</v>
      </c>
    </row>
    <row r="949" spans="1:1">
      <c r="A949" s="176">
        <v>2948</v>
      </c>
    </row>
    <row r="950" spans="1:1">
      <c r="A950" s="176">
        <v>2949</v>
      </c>
    </row>
    <row r="951" spans="1:1">
      <c r="A951" s="176">
        <v>2950</v>
      </c>
    </row>
    <row r="952" spans="1:1">
      <c r="A952" s="176">
        <v>2951</v>
      </c>
    </row>
    <row r="953" spans="1:1">
      <c r="A953" s="176">
        <v>2952</v>
      </c>
    </row>
    <row r="954" spans="1:1">
      <c r="A954" s="176">
        <v>2953</v>
      </c>
    </row>
    <row r="955" spans="1:1">
      <c r="A955" s="176">
        <v>2954</v>
      </c>
    </row>
    <row r="956" spans="1:1">
      <c r="A956" s="176">
        <v>2955</v>
      </c>
    </row>
    <row r="957" spans="1:1">
      <c r="A957" s="176">
        <v>2956</v>
      </c>
    </row>
    <row r="958" spans="1:1">
      <c r="A958" s="176">
        <v>2957</v>
      </c>
    </row>
    <row r="959" spans="1:1">
      <c r="A959" s="176">
        <v>2958</v>
      </c>
    </row>
    <row r="960" spans="1:1">
      <c r="A960" s="176">
        <v>2959</v>
      </c>
    </row>
    <row r="961" spans="1:1">
      <c r="A961" s="176">
        <v>2960</v>
      </c>
    </row>
    <row r="962" spans="1:1">
      <c r="A962" s="176">
        <v>2961</v>
      </c>
    </row>
    <row r="963" spans="1:1">
      <c r="A963" s="176">
        <v>2962</v>
      </c>
    </row>
    <row r="964" spans="1:1">
      <c r="A964" s="176">
        <v>2963</v>
      </c>
    </row>
    <row r="965" spans="1:1">
      <c r="A965" s="176">
        <v>2964</v>
      </c>
    </row>
    <row r="966" spans="1:1">
      <c r="A966" s="176">
        <v>2965</v>
      </c>
    </row>
    <row r="967" spans="1:1">
      <c r="A967" s="176">
        <v>2966</v>
      </c>
    </row>
    <row r="968" spans="1:1">
      <c r="A968" s="176">
        <v>2967</v>
      </c>
    </row>
    <row r="969" spans="1:1">
      <c r="A969" s="176">
        <v>2968</v>
      </c>
    </row>
    <row r="970" spans="1:1">
      <c r="A970" s="176">
        <v>2969</v>
      </c>
    </row>
    <row r="971" spans="1:1">
      <c r="A971" s="176">
        <v>2970</v>
      </c>
    </row>
    <row r="972" spans="1:1">
      <c r="A972" s="176">
        <v>2971</v>
      </c>
    </row>
    <row r="973" spans="1:1">
      <c r="A973" s="176">
        <v>2972</v>
      </c>
    </row>
    <row r="974" spans="1:1">
      <c r="A974" s="176">
        <v>2973</v>
      </c>
    </row>
    <row r="975" spans="1:1">
      <c r="A975" s="176">
        <v>2974</v>
      </c>
    </row>
    <row r="976" spans="1:1">
      <c r="A976" s="176">
        <v>2975</v>
      </c>
    </row>
    <row r="977" spans="1:1">
      <c r="A977" s="176">
        <v>2976</v>
      </c>
    </row>
    <row r="978" spans="1:1">
      <c r="A978" s="176">
        <v>2977</v>
      </c>
    </row>
    <row r="979" spans="1:1">
      <c r="A979" s="176">
        <v>2978</v>
      </c>
    </row>
    <row r="980" spans="1:1">
      <c r="A980" s="176">
        <v>2979</v>
      </c>
    </row>
    <row r="981" spans="1:1">
      <c r="A981" s="176">
        <v>2980</v>
      </c>
    </row>
    <row r="982" spans="1:1">
      <c r="A982" s="176">
        <v>2981</v>
      </c>
    </row>
    <row r="983" spans="1:1">
      <c r="A983" s="176">
        <v>2982</v>
      </c>
    </row>
    <row r="984" spans="1:1">
      <c r="A984" s="176">
        <v>2983</v>
      </c>
    </row>
    <row r="985" spans="1:1">
      <c r="A985" s="176">
        <v>2984</v>
      </c>
    </row>
    <row r="986" spans="1:1">
      <c r="A986" s="176">
        <v>2985</v>
      </c>
    </row>
    <row r="987" spans="1:1">
      <c r="A987" s="176">
        <v>2986</v>
      </c>
    </row>
    <row r="988" spans="1:1">
      <c r="A988" s="176">
        <v>2987</v>
      </c>
    </row>
    <row r="989" spans="1:1">
      <c r="A989" s="176">
        <v>2988</v>
      </c>
    </row>
    <row r="990" spans="1:1">
      <c r="A990" s="176">
        <v>2989</v>
      </c>
    </row>
    <row r="991" spans="1:1">
      <c r="A991" s="176">
        <v>2990</v>
      </c>
    </row>
    <row r="992" spans="1:1">
      <c r="A992" s="176">
        <v>2991</v>
      </c>
    </row>
    <row r="993" spans="1:1">
      <c r="A993" s="176">
        <v>2992</v>
      </c>
    </row>
    <row r="994" spans="1:1">
      <c r="A994" s="176">
        <v>2993</v>
      </c>
    </row>
    <row r="995" spans="1:1">
      <c r="A995" s="176">
        <v>2994</v>
      </c>
    </row>
    <row r="996" spans="1:1">
      <c r="A996" s="176">
        <v>2995</v>
      </c>
    </row>
    <row r="997" spans="1:1">
      <c r="A997" s="176">
        <v>2996</v>
      </c>
    </row>
    <row r="998" spans="1:1">
      <c r="A998" s="176">
        <v>2997</v>
      </c>
    </row>
    <row r="999" spans="1:1">
      <c r="A999" s="176">
        <v>2998</v>
      </c>
    </row>
    <row r="1000" spans="1:1">
      <c r="A1000" s="176">
        <v>2999</v>
      </c>
    </row>
    <row r="1001" spans="1:1">
      <c r="A1001" s="176">
        <v>3000</v>
      </c>
    </row>
    <row r="1002" spans="1:1">
      <c r="A1002" s="176">
        <v>3001</v>
      </c>
    </row>
    <row r="1003" spans="1:1">
      <c r="A1003" s="176">
        <v>3002</v>
      </c>
    </row>
    <row r="1004" spans="1:1">
      <c r="A1004" s="176">
        <v>3003</v>
      </c>
    </row>
    <row r="1005" spans="1:1">
      <c r="A1005" s="176">
        <v>3004</v>
      </c>
    </row>
    <row r="1006" spans="1:1">
      <c r="A1006" s="176">
        <v>3005</v>
      </c>
    </row>
    <row r="1007" spans="1:1">
      <c r="A1007" s="176">
        <v>3006</v>
      </c>
    </row>
    <row r="1008" spans="1:1">
      <c r="A1008" s="176">
        <v>3007</v>
      </c>
    </row>
    <row r="1009" spans="1:1">
      <c r="A1009" s="176">
        <v>3008</v>
      </c>
    </row>
    <row r="1010" spans="1:1">
      <c r="A1010" s="176">
        <v>3009</v>
      </c>
    </row>
    <row r="1011" spans="1:1">
      <c r="A1011" s="176">
        <v>3010</v>
      </c>
    </row>
    <row r="1012" spans="1:1">
      <c r="A1012" s="176">
        <v>3011</v>
      </c>
    </row>
    <row r="1013" spans="1:1">
      <c r="A1013" s="176">
        <v>3012</v>
      </c>
    </row>
    <row r="1014" spans="1:1">
      <c r="A1014" s="176">
        <v>3013</v>
      </c>
    </row>
    <row r="1015" spans="1:1">
      <c r="A1015" s="176">
        <v>3014</v>
      </c>
    </row>
    <row r="1016" spans="1:1">
      <c r="A1016" s="176">
        <v>3015</v>
      </c>
    </row>
    <row r="1017" spans="1:1">
      <c r="A1017" s="176">
        <v>3016</v>
      </c>
    </row>
    <row r="1018" spans="1:1">
      <c r="A1018" s="176">
        <v>3017</v>
      </c>
    </row>
    <row r="1019" spans="1:1">
      <c r="A1019" s="176">
        <v>3018</v>
      </c>
    </row>
    <row r="1020" spans="1:1">
      <c r="A1020" s="176">
        <v>3019</v>
      </c>
    </row>
    <row r="1021" spans="1:1">
      <c r="A1021" s="176">
        <v>3020</v>
      </c>
    </row>
    <row r="1022" spans="1:1">
      <c r="A1022" s="176">
        <v>3021</v>
      </c>
    </row>
    <row r="1023" spans="1:1">
      <c r="A1023" s="176">
        <v>3022</v>
      </c>
    </row>
    <row r="1024" spans="1:1">
      <c r="A1024" s="176">
        <v>3023</v>
      </c>
    </row>
    <row r="1025" spans="1:1">
      <c r="A1025" s="176">
        <v>3024</v>
      </c>
    </row>
    <row r="1026" spans="1:1">
      <c r="A1026" s="176">
        <v>3025</v>
      </c>
    </row>
    <row r="1027" spans="1:1">
      <c r="A1027" s="176">
        <v>3026</v>
      </c>
    </row>
    <row r="1028" spans="1:1">
      <c r="A1028" s="176">
        <v>3027</v>
      </c>
    </row>
    <row r="1029" spans="1:1">
      <c r="A1029" s="176">
        <v>3028</v>
      </c>
    </row>
    <row r="1030" spans="1:1">
      <c r="A1030" s="176">
        <v>3029</v>
      </c>
    </row>
    <row r="1031" spans="1:1">
      <c r="A1031" s="176">
        <v>3030</v>
      </c>
    </row>
    <row r="1032" spans="1:1">
      <c r="A1032" s="176">
        <v>3031</v>
      </c>
    </row>
    <row r="1033" spans="1:1">
      <c r="A1033" s="176">
        <v>3032</v>
      </c>
    </row>
    <row r="1034" spans="1:1">
      <c r="A1034" s="176">
        <v>3033</v>
      </c>
    </row>
    <row r="1035" spans="1:1">
      <c r="A1035" s="176">
        <v>3034</v>
      </c>
    </row>
    <row r="1036" spans="1:1">
      <c r="A1036" s="176">
        <v>3035</v>
      </c>
    </row>
    <row r="1037" spans="1:1">
      <c r="A1037" s="176">
        <v>3036</v>
      </c>
    </row>
    <row r="1038" spans="1:1">
      <c r="A1038" s="176">
        <v>3037</v>
      </c>
    </row>
    <row r="1039" spans="1:1">
      <c r="A1039" s="176">
        <v>3038</v>
      </c>
    </row>
    <row r="1040" spans="1:1">
      <c r="A1040" s="176">
        <v>3039</v>
      </c>
    </row>
    <row r="1041" spans="1:1">
      <c r="A1041" s="176">
        <v>3040</v>
      </c>
    </row>
    <row r="1042" spans="1:1">
      <c r="A1042" s="176">
        <v>3041</v>
      </c>
    </row>
    <row r="1043" spans="1:1">
      <c r="A1043" s="176">
        <v>3042</v>
      </c>
    </row>
    <row r="1044" spans="1:1">
      <c r="A1044" s="176">
        <v>3043</v>
      </c>
    </row>
    <row r="1045" spans="1:1">
      <c r="A1045" s="176">
        <v>3044</v>
      </c>
    </row>
    <row r="1046" spans="1:1">
      <c r="A1046" s="176">
        <v>3045</v>
      </c>
    </row>
    <row r="1047" spans="1:1">
      <c r="A1047" s="176">
        <v>3046</v>
      </c>
    </row>
    <row r="1048" spans="1:1">
      <c r="A1048" s="176">
        <v>3047</v>
      </c>
    </row>
    <row r="1049" spans="1:1">
      <c r="A1049" s="176">
        <v>3048</v>
      </c>
    </row>
    <row r="1050" spans="1:1">
      <c r="A1050" s="176">
        <v>3049</v>
      </c>
    </row>
    <row r="1051" spans="1:1">
      <c r="A1051" s="176">
        <v>3050</v>
      </c>
    </row>
    <row r="1052" spans="1:1">
      <c r="A1052" s="176">
        <v>3051</v>
      </c>
    </row>
    <row r="1053" spans="1:1">
      <c r="A1053" s="176">
        <v>3052</v>
      </c>
    </row>
    <row r="1054" spans="1:1">
      <c r="A1054" s="176">
        <v>3053</v>
      </c>
    </row>
    <row r="1055" spans="1:1">
      <c r="A1055" s="176">
        <v>3054</v>
      </c>
    </row>
    <row r="1056" spans="1:1">
      <c r="A1056" s="176">
        <v>3055</v>
      </c>
    </row>
    <row r="1057" spans="1:1">
      <c r="A1057" s="176">
        <v>3056</v>
      </c>
    </row>
    <row r="1058" spans="1:1">
      <c r="A1058" s="176">
        <v>3057</v>
      </c>
    </row>
    <row r="1059" spans="1:1">
      <c r="A1059" s="176">
        <v>3058</v>
      </c>
    </row>
    <row r="1060" spans="1:1">
      <c r="A1060" s="176">
        <v>3059</v>
      </c>
    </row>
    <row r="1061" spans="1:1">
      <c r="A1061" s="176">
        <v>3060</v>
      </c>
    </row>
    <row r="1062" spans="1:1">
      <c r="A1062" s="176">
        <v>3061</v>
      </c>
    </row>
    <row r="1063" spans="1:1">
      <c r="A1063" s="176">
        <v>3062</v>
      </c>
    </row>
    <row r="1064" spans="1:1">
      <c r="A1064" s="176">
        <v>3063</v>
      </c>
    </row>
    <row r="1065" spans="1:1">
      <c r="A1065" s="176">
        <v>3064</v>
      </c>
    </row>
    <row r="1066" spans="1:1">
      <c r="A1066" s="176">
        <v>3065</v>
      </c>
    </row>
    <row r="1067" spans="1:1">
      <c r="A1067" s="176">
        <v>3066</v>
      </c>
    </row>
    <row r="1068" spans="1:1">
      <c r="A1068" s="176">
        <v>3067</v>
      </c>
    </row>
    <row r="1069" spans="1:1">
      <c r="A1069" s="176">
        <v>3068</v>
      </c>
    </row>
    <row r="1070" spans="1:1">
      <c r="A1070" s="176">
        <v>3069</v>
      </c>
    </row>
    <row r="1071" spans="1:1">
      <c r="A1071" s="176">
        <v>3070</v>
      </c>
    </row>
    <row r="1072" spans="1:1">
      <c r="A1072" s="176">
        <v>3071</v>
      </c>
    </row>
    <row r="1073" spans="1:1">
      <c r="A1073" s="176">
        <v>3072</v>
      </c>
    </row>
    <row r="1074" spans="1:1">
      <c r="A1074" s="176">
        <v>3073</v>
      </c>
    </row>
    <row r="1075" spans="1:1">
      <c r="A1075" s="176">
        <v>3074</v>
      </c>
    </row>
    <row r="1076" spans="1:1">
      <c r="A1076" s="176">
        <v>3075</v>
      </c>
    </row>
    <row r="1077" spans="1:1">
      <c r="A1077" s="176">
        <v>3076</v>
      </c>
    </row>
    <row r="1078" spans="1:1">
      <c r="A1078" s="176">
        <v>3077</v>
      </c>
    </row>
    <row r="1079" spans="1:1">
      <c r="A1079" s="176">
        <v>3078</v>
      </c>
    </row>
    <row r="1080" spans="1:1">
      <c r="A1080" s="176">
        <v>3079</v>
      </c>
    </row>
    <row r="1081" spans="1:1">
      <c r="A1081" s="176">
        <v>3080</v>
      </c>
    </row>
    <row r="1082" spans="1:1">
      <c r="A1082" s="176">
        <v>3081</v>
      </c>
    </row>
    <row r="1083" spans="1:1">
      <c r="A1083" s="176">
        <v>3082</v>
      </c>
    </row>
    <row r="1084" spans="1:1">
      <c r="A1084" s="176">
        <v>3083</v>
      </c>
    </row>
    <row r="1085" spans="1:1">
      <c r="A1085" s="176">
        <v>3084</v>
      </c>
    </row>
    <row r="1086" spans="1:1">
      <c r="A1086" s="176">
        <v>3085</v>
      </c>
    </row>
    <row r="1087" spans="1:1">
      <c r="A1087" s="176">
        <v>3086</v>
      </c>
    </row>
    <row r="1088" spans="1:1">
      <c r="A1088" s="176">
        <v>3087</v>
      </c>
    </row>
    <row r="1089" spans="1:1">
      <c r="A1089" s="176">
        <v>3088</v>
      </c>
    </row>
    <row r="1090" spans="1:1">
      <c r="A1090" s="176">
        <v>3089</v>
      </c>
    </row>
    <row r="1091" spans="1:1">
      <c r="A1091" s="176">
        <v>3090</v>
      </c>
    </row>
    <row r="1092" spans="1:1">
      <c r="A1092" s="176">
        <v>3091</v>
      </c>
    </row>
    <row r="1093" spans="1:1">
      <c r="A1093" s="176">
        <v>3092</v>
      </c>
    </row>
    <row r="1094" spans="1:1">
      <c r="A1094" s="176">
        <v>3093</v>
      </c>
    </row>
    <row r="1095" spans="1:1">
      <c r="A1095" s="176">
        <v>3094</v>
      </c>
    </row>
    <row r="1096" spans="1:1">
      <c r="A1096" s="176">
        <v>3095</v>
      </c>
    </row>
    <row r="1097" spans="1:1">
      <c r="A1097" s="176">
        <v>3096</v>
      </c>
    </row>
    <row r="1098" spans="1:1">
      <c r="A1098" s="176">
        <v>3097</v>
      </c>
    </row>
    <row r="1099" spans="1:1">
      <c r="A1099" s="176">
        <v>3098</v>
      </c>
    </row>
    <row r="1100" spans="1:1">
      <c r="A1100" s="176">
        <v>3099</v>
      </c>
    </row>
    <row r="1101" spans="1:1">
      <c r="A1101" s="176">
        <v>3100</v>
      </c>
    </row>
    <row r="1102" spans="1:1">
      <c r="A1102" s="176">
        <v>3101</v>
      </c>
    </row>
    <row r="1103" spans="1:1">
      <c r="A1103" s="176">
        <v>3102</v>
      </c>
    </row>
    <row r="1104" spans="1:1">
      <c r="A1104" s="176">
        <v>3103</v>
      </c>
    </row>
    <row r="1105" spans="1:1">
      <c r="A1105" s="176">
        <v>3104</v>
      </c>
    </row>
    <row r="1106" spans="1:1">
      <c r="A1106" s="176">
        <v>3105</v>
      </c>
    </row>
    <row r="1107" spans="1:1">
      <c r="A1107" s="176">
        <v>3106</v>
      </c>
    </row>
    <row r="1108" spans="1:1">
      <c r="A1108" s="176">
        <v>3107</v>
      </c>
    </row>
    <row r="1109" spans="1:1">
      <c r="A1109" s="176">
        <v>3108</v>
      </c>
    </row>
    <row r="1110" spans="1:1">
      <c r="A1110" s="176">
        <v>3109</v>
      </c>
    </row>
    <row r="1111" spans="1:1">
      <c r="A1111" s="176">
        <v>3110</v>
      </c>
    </row>
    <row r="1112" spans="1:1">
      <c r="A1112" s="176">
        <v>3111</v>
      </c>
    </row>
    <row r="1113" spans="1:1">
      <c r="A1113" s="176">
        <v>3112</v>
      </c>
    </row>
    <row r="1114" spans="1:1">
      <c r="A1114" s="176">
        <v>3113</v>
      </c>
    </row>
    <row r="1115" spans="1:1">
      <c r="A1115" s="176">
        <v>3114</v>
      </c>
    </row>
    <row r="1116" spans="1:1">
      <c r="A1116" s="176">
        <v>3115</v>
      </c>
    </row>
    <row r="1117" spans="1:1">
      <c r="A1117" s="176">
        <v>3116</v>
      </c>
    </row>
    <row r="1118" spans="1:1">
      <c r="A1118" s="176">
        <v>3117</v>
      </c>
    </row>
    <row r="1119" spans="1:1">
      <c r="A1119" s="176">
        <v>3118</v>
      </c>
    </row>
    <row r="1120" spans="1:1">
      <c r="A1120" s="176">
        <v>3119</v>
      </c>
    </row>
    <row r="1121" spans="1:1">
      <c r="A1121" s="176">
        <v>3120</v>
      </c>
    </row>
    <row r="1122" spans="1:1">
      <c r="A1122" s="176">
        <v>3121</v>
      </c>
    </row>
    <row r="1123" spans="1:1">
      <c r="A1123" s="176">
        <v>3122</v>
      </c>
    </row>
    <row r="1124" spans="1:1">
      <c r="A1124" s="176">
        <v>3123</v>
      </c>
    </row>
    <row r="1125" spans="1:1">
      <c r="A1125" s="176">
        <v>3124</v>
      </c>
    </row>
    <row r="1126" spans="1:1">
      <c r="A1126" s="176">
        <v>3125</v>
      </c>
    </row>
    <row r="1127" spans="1:1">
      <c r="A1127" s="176">
        <v>3126</v>
      </c>
    </row>
    <row r="1128" spans="1:1">
      <c r="A1128" s="176">
        <v>3127</v>
      </c>
    </row>
    <row r="1129" spans="1:1">
      <c r="A1129" s="176">
        <v>3128</v>
      </c>
    </row>
    <row r="1130" spans="1:1">
      <c r="A1130" s="176">
        <v>3129</v>
      </c>
    </row>
    <row r="1131" spans="1:1">
      <c r="A1131" s="176">
        <v>3130</v>
      </c>
    </row>
    <row r="1132" spans="1:1">
      <c r="A1132" s="176">
        <v>3131</v>
      </c>
    </row>
    <row r="1133" spans="1:1">
      <c r="A1133" s="176">
        <v>3132</v>
      </c>
    </row>
    <row r="1134" spans="1:1">
      <c r="A1134" s="176">
        <v>3133</v>
      </c>
    </row>
    <row r="1135" spans="1:1">
      <c r="A1135" s="176">
        <v>3134</v>
      </c>
    </row>
    <row r="1136" spans="1:1">
      <c r="A1136" s="176">
        <v>3135</v>
      </c>
    </row>
    <row r="1137" spans="1:1">
      <c r="A1137" s="176">
        <v>3136</v>
      </c>
    </row>
    <row r="1138" spans="1:1">
      <c r="A1138" s="176">
        <v>3137</v>
      </c>
    </row>
    <row r="1139" spans="1:1">
      <c r="A1139" s="176">
        <v>3138</v>
      </c>
    </row>
    <row r="1140" spans="1:1">
      <c r="A1140" s="176">
        <v>3139</v>
      </c>
    </row>
    <row r="1141" spans="1:1">
      <c r="A1141" s="176">
        <v>3140</v>
      </c>
    </row>
    <row r="1142" spans="1:1">
      <c r="A1142" s="176">
        <v>3141</v>
      </c>
    </row>
    <row r="1143" spans="1:1">
      <c r="A1143" s="176">
        <v>3142</v>
      </c>
    </row>
    <row r="1144" spans="1:1">
      <c r="A1144" s="176">
        <v>3143</v>
      </c>
    </row>
    <row r="1145" spans="1:1">
      <c r="A1145" s="176">
        <v>3144</v>
      </c>
    </row>
    <row r="1146" spans="1:1">
      <c r="A1146" s="176">
        <v>3145</v>
      </c>
    </row>
    <row r="1147" spans="1:1">
      <c r="A1147" s="176">
        <v>3146</v>
      </c>
    </row>
    <row r="1148" spans="1:1">
      <c r="A1148" s="176">
        <v>3147</v>
      </c>
    </row>
    <row r="1149" spans="1:1">
      <c r="A1149" s="176">
        <v>3148</v>
      </c>
    </row>
    <row r="1150" spans="1:1">
      <c r="A1150" s="176">
        <v>3149</v>
      </c>
    </row>
    <row r="1151" spans="1:1">
      <c r="A1151" s="176">
        <v>3150</v>
      </c>
    </row>
    <row r="1152" spans="1:1">
      <c r="A1152" s="176">
        <v>3151</v>
      </c>
    </row>
    <row r="1153" spans="1:1">
      <c r="A1153" s="176">
        <v>3152</v>
      </c>
    </row>
    <row r="1154" spans="1:1">
      <c r="A1154" s="176">
        <v>3153</v>
      </c>
    </row>
    <row r="1155" spans="1:1">
      <c r="A1155" s="176">
        <v>3154</v>
      </c>
    </row>
    <row r="1156" spans="1:1">
      <c r="A1156" s="176">
        <v>3155</v>
      </c>
    </row>
    <row r="1157" spans="1:1">
      <c r="A1157" s="176">
        <v>3156</v>
      </c>
    </row>
    <row r="1158" spans="1:1">
      <c r="A1158" s="176">
        <v>3157</v>
      </c>
    </row>
    <row r="1159" spans="1:1">
      <c r="A1159" s="176">
        <v>3158</v>
      </c>
    </row>
    <row r="1160" spans="1:1">
      <c r="A1160" s="176">
        <v>3159</v>
      </c>
    </row>
    <row r="1161" spans="1:1">
      <c r="A1161" s="176">
        <v>3160</v>
      </c>
    </row>
    <row r="1162" spans="1:1">
      <c r="A1162" s="176">
        <v>3161</v>
      </c>
    </row>
    <row r="1163" spans="1:1">
      <c r="A1163" s="176">
        <v>3162</v>
      </c>
    </row>
    <row r="1164" spans="1:1">
      <c r="A1164" s="176">
        <v>3163</v>
      </c>
    </row>
    <row r="1165" spans="1:1">
      <c r="A1165" s="176">
        <v>3164</v>
      </c>
    </row>
    <row r="1166" spans="1:1">
      <c r="A1166" s="176">
        <v>3165</v>
      </c>
    </row>
    <row r="1167" spans="1:1">
      <c r="A1167" s="176">
        <v>3166</v>
      </c>
    </row>
    <row r="1168" spans="1:1">
      <c r="A1168" s="176">
        <v>3167</v>
      </c>
    </row>
    <row r="1169" spans="1:1">
      <c r="A1169" s="176">
        <v>3168</v>
      </c>
    </row>
    <row r="1170" spans="1:1">
      <c r="A1170" s="176">
        <v>3169</v>
      </c>
    </row>
    <row r="1171" spans="1:1">
      <c r="A1171" s="176">
        <v>3170</v>
      </c>
    </row>
    <row r="1172" spans="1:1">
      <c r="A1172" s="176">
        <v>3171</v>
      </c>
    </row>
    <row r="1173" spans="1:1">
      <c r="A1173" s="176">
        <v>3172</v>
      </c>
    </row>
    <row r="1174" spans="1:1">
      <c r="A1174" s="176">
        <v>3173</v>
      </c>
    </row>
    <row r="1175" spans="1:1">
      <c r="A1175" s="176">
        <v>3174</v>
      </c>
    </row>
    <row r="1176" spans="1:1">
      <c r="A1176" s="176">
        <v>3175</v>
      </c>
    </row>
    <row r="1177" spans="1:1">
      <c r="A1177" s="176">
        <v>3176</v>
      </c>
    </row>
    <row r="1178" spans="1:1">
      <c r="A1178" s="176">
        <v>3177</v>
      </c>
    </row>
    <row r="1179" spans="1:1">
      <c r="A1179" s="176">
        <v>3178</v>
      </c>
    </row>
    <row r="1180" spans="1:1">
      <c r="A1180" s="176">
        <v>3179</v>
      </c>
    </row>
    <row r="1181" spans="1:1">
      <c r="A1181" s="176">
        <v>3180</v>
      </c>
    </row>
    <row r="1182" spans="1:1">
      <c r="A1182" s="176">
        <v>3181</v>
      </c>
    </row>
    <row r="1183" spans="1:1">
      <c r="A1183" s="176">
        <v>3182</v>
      </c>
    </row>
    <row r="1184" spans="1:1">
      <c r="A1184" s="176">
        <v>3183</v>
      </c>
    </row>
    <row r="1185" spans="1:1">
      <c r="A1185" s="176">
        <v>3184</v>
      </c>
    </row>
    <row r="1186" spans="1:1">
      <c r="A1186" s="176">
        <v>3185</v>
      </c>
    </row>
    <row r="1187" spans="1:1">
      <c r="A1187" s="176">
        <v>3186</v>
      </c>
    </row>
    <row r="1188" spans="1:1">
      <c r="A1188" s="176">
        <v>3187</v>
      </c>
    </row>
    <row r="1189" spans="1:1">
      <c r="A1189" s="176">
        <v>3188</v>
      </c>
    </row>
    <row r="1190" spans="1:1">
      <c r="A1190" s="176">
        <v>3189</v>
      </c>
    </row>
    <row r="1191" spans="1:1">
      <c r="A1191" s="176">
        <v>3190</v>
      </c>
    </row>
    <row r="1192" spans="1:1">
      <c r="A1192" s="176">
        <v>3191</v>
      </c>
    </row>
    <row r="1193" spans="1:1">
      <c r="A1193" s="176">
        <v>3192</v>
      </c>
    </row>
    <row r="1194" spans="1:1">
      <c r="A1194" s="176">
        <v>3193</v>
      </c>
    </row>
    <row r="1195" spans="1:1">
      <c r="A1195" s="176">
        <v>3194</v>
      </c>
    </row>
    <row r="1196" spans="1:1">
      <c r="A1196" s="176">
        <v>3195</v>
      </c>
    </row>
    <row r="1197" spans="1:1">
      <c r="A1197" s="176">
        <v>3196</v>
      </c>
    </row>
    <row r="1198" spans="1:1">
      <c r="A1198" s="176">
        <v>3197</v>
      </c>
    </row>
    <row r="1199" spans="1:1">
      <c r="A1199" s="176">
        <v>3198</v>
      </c>
    </row>
    <row r="1200" spans="1:1">
      <c r="A1200" s="176">
        <v>3199</v>
      </c>
    </row>
    <row r="1201" spans="1:1">
      <c r="A1201" s="176">
        <v>3200</v>
      </c>
    </row>
    <row r="1202" spans="1:1">
      <c r="A1202" s="176">
        <v>3201</v>
      </c>
    </row>
    <row r="1203" spans="1:1">
      <c r="A1203" s="176">
        <v>3202</v>
      </c>
    </row>
    <row r="1204" spans="1:1">
      <c r="A1204" s="176">
        <v>3203</v>
      </c>
    </row>
    <row r="1205" spans="1:1">
      <c r="A1205" s="176">
        <v>3204</v>
      </c>
    </row>
    <row r="1206" spans="1:1">
      <c r="A1206" s="176">
        <v>3205</v>
      </c>
    </row>
    <row r="1207" spans="1:1">
      <c r="A1207" s="176">
        <v>3206</v>
      </c>
    </row>
    <row r="1208" spans="1:1">
      <c r="A1208" s="176">
        <v>3207</v>
      </c>
    </row>
    <row r="1209" spans="1:1">
      <c r="A1209" s="176">
        <v>3208</v>
      </c>
    </row>
    <row r="1210" spans="1:1">
      <c r="A1210" s="176">
        <v>3209</v>
      </c>
    </row>
    <row r="1211" spans="1:1">
      <c r="A1211" s="176">
        <v>3210</v>
      </c>
    </row>
    <row r="1212" spans="1:1">
      <c r="A1212" s="176">
        <v>3211</v>
      </c>
    </row>
    <row r="1213" spans="1:1">
      <c r="A1213" s="176">
        <v>3212</v>
      </c>
    </row>
    <row r="1214" spans="1:1">
      <c r="A1214" s="176">
        <v>3213</v>
      </c>
    </row>
    <row r="1215" spans="1:1">
      <c r="A1215" s="176">
        <v>3214</v>
      </c>
    </row>
    <row r="1216" spans="1:1">
      <c r="A1216" s="176">
        <v>3215</v>
      </c>
    </row>
    <row r="1217" spans="1:1">
      <c r="A1217" s="176">
        <v>3216</v>
      </c>
    </row>
    <row r="1218" spans="1:1">
      <c r="A1218" s="176">
        <v>3217</v>
      </c>
    </row>
    <row r="1219" spans="1:1">
      <c r="A1219" s="176">
        <v>3218</v>
      </c>
    </row>
    <row r="1220" spans="1:1">
      <c r="A1220" s="176">
        <v>3219</v>
      </c>
    </row>
    <row r="1221" spans="1:1">
      <c r="A1221" s="176">
        <v>3220</v>
      </c>
    </row>
    <row r="1222" spans="1:1">
      <c r="A1222" s="176">
        <v>3221</v>
      </c>
    </row>
    <row r="1223" spans="1:1">
      <c r="A1223" s="176">
        <v>3222</v>
      </c>
    </row>
    <row r="1224" spans="1:1">
      <c r="A1224" s="176">
        <v>3223</v>
      </c>
    </row>
    <row r="1225" spans="1:1">
      <c r="A1225" s="176">
        <v>3224</v>
      </c>
    </row>
    <row r="1226" spans="1:1">
      <c r="A1226" s="176">
        <v>3225</v>
      </c>
    </row>
    <row r="1227" spans="1:1">
      <c r="A1227" s="176">
        <v>3226</v>
      </c>
    </row>
    <row r="1228" spans="1:1">
      <c r="A1228" s="176">
        <v>3227</v>
      </c>
    </row>
    <row r="1229" spans="1:1">
      <c r="A1229" s="176">
        <v>3228</v>
      </c>
    </row>
    <row r="1230" spans="1:1">
      <c r="A1230" s="176">
        <v>3229</v>
      </c>
    </row>
    <row r="1231" spans="1:1">
      <c r="A1231" s="176">
        <v>3230</v>
      </c>
    </row>
    <row r="1232" spans="1:1">
      <c r="A1232" s="176">
        <v>3231</v>
      </c>
    </row>
    <row r="1233" spans="1:1">
      <c r="A1233" s="176">
        <v>3232</v>
      </c>
    </row>
    <row r="1234" spans="1:1">
      <c r="A1234" s="176">
        <v>3233</v>
      </c>
    </row>
    <row r="1235" spans="1:1">
      <c r="A1235" s="176">
        <v>3234</v>
      </c>
    </row>
    <row r="1236" spans="1:1">
      <c r="A1236" s="176">
        <v>3235</v>
      </c>
    </row>
    <row r="1237" spans="1:1">
      <c r="A1237" s="176">
        <v>3236</v>
      </c>
    </row>
    <row r="1238" spans="1:1">
      <c r="A1238" s="176">
        <v>3237</v>
      </c>
    </row>
    <row r="1239" spans="1:1">
      <c r="A1239" s="176">
        <v>3238</v>
      </c>
    </row>
    <row r="1240" spans="1:1">
      <c r="A1240" s="176">
        <v>3239</v>
      </c>
    </row>
    <row r="1241" spans="1:1">
      <c r="A1241" s="176">
        <v>3240</v>
      </c>
    </row>
    <row r="1242" spans="1:1">
      <c r="A1242" s="176">
        <v>3241</v>
      </c>
    </row>
    <row r="1243" spans="1:1">
      <c r="A1243" s="176">
        <v>3242</v>
      </c>
    </row>
    <row r="1244" spans="1:1">
      <c r="A1244" s="176">
        <v>3243</v>
      </c>
    </row>
    <row r="1245" spans="1:1">
      <c r="A1245" s="176">
        <v>3244</v>
      </c>
    </row>
    <row r="1246" spans="1:1">
      <c r="A1246" s="176">
        <v>3245</v>
      </c>
    </row>
    <row r="1247" spans="1:1">
      <c r="A1247" s="176">
        <v>3246</v>
      </c>
    </row>
    <row r="1248" spans="1:1">
      <c r="A1248" s="176">
        <v>3247</v>
      </c>
    </row>
    <row r="1249" spans="1:1">
      <c r="A1249" s="176">
        <v>3248</v>
      </c>
    </row>
    <row r="1250" spans="1:1">
      <c r="A1250" s="176">
        <v>3249</v>
      </c>
    </row>
    <row r="1251" spans="1:1">
      <c r="A1251" s="176">
        <v>3250</v>
      </c>
    </row>
    <row r="1252" spans="1:1">
      <c r="A1252" s="176">
        <v>3251</v>
      </c>
    </row>
    <row r="1253" spans="1:1">
      <c r="A1253" s="176">
        <v>3252</v>
      </c>
    </row>
    <row r="1254" spans="1:1">
      <c r="A1254" s="176">
        <v>3253</v>
      </c>
    </row>
    <row r="1255" spans="1:1">
      <c r="A1255" s="176">
        <v>3254</v>
      </c>
    </row>
    <row r="1256" spans="1:1">
      <c r="A1256" s="176">
        <v>3255</v>
      </c>
    </row>
    <row r="1257" spans="1:1">
      <c r="A1257" s="176">
        <v>3256</v>
      </c>
    </row>
    <row r="1258" spans="1:1">
      <c r="A1258" s="176">
        <v>3257</v>
      </c>
    </row>
    <row r="1259" spans="1:1">
      <c r="A1259" s="176">
        <v>3258</v>
      </c>
    </row>
    <row r="1260" spans="1:1">
      <c r="A1260" s="176">
        <v>3259</v>
      </c>
    </row>
    <row r="1261" spans="1:1">
      <c r="A1261" s="176">
        <v>3260</v>
      </c>
    </row>
    <row r="1262" spans="1:1">
      <c r="A1262" s="176">
        <v>3261</v>
      </c>
    </row>
    <row r="1263" spans="1:1">
      <c r="A1263" s="176">
        <v>3262</v>
      </c>
    </row>
    <row r="1264" spans="1:1">
      <c r="A1264" s="176">
        <v>3263</v>
      </c>
    </row>
    <row r="1265" spans="1:1">
      <c r="A1265" s="176">
        <v>3264</v>
      </c>
    </row>
    <row r="1266" spans="1:1">
      <c r="A1266" s="176">
        <v>3265</v>
      </c>
    </row>
    <row r="1267" spans="1:1">
      <c r="A1267" s="176">
        <v>3266</v>
      </c>
    </row>
    <row r="1268" spans="1:1">
      <c r="A1268" s="176">
        <v>3267</v>
      </c>
    </row>
    <row r="1269" spans="1:1">
      <c r="A1269" s="176">
        <v>3268</v>
      </c>
    </row>
    <row r="1270" spans="1:1">
      <c r="A1270" s="176">
        <v>3269</v>
      </c>
    </row>
    <row r="1271" spans="1:1">
      <c r="A1271" s="176">
        <v>3270</v>
      </c>
    </row>
    <row r="1272" spans="1:1">
      <c r="A1272" s="176">
        <v>3271</v>
      </c>
    </row>
    <row r="1273" spans="1:1">
      <c r="A1273" s="176">
        <v>3272</v>
      </c>
    </row>
    <row r="1274" spans="1:1">
      <c r="A1274" s="176">
        <v>3273</v>
      </c>
    </row>
    <row r="1275" spans="1:1">
      <c r="A1275" s="176">
        <v>3274</v>
      </c>
    </row>
    <row r="1276" spans="1:1">
      <c r="A1276" s="176">
        <v>3275</v>
      </c>
    </row>
    <row r="1277" spans="1:1">
      <c r="A1277" s="176">
        <v>3276</v>
      </c>
    </row>
    <row r="1278" spans="1:1">
      <c r="A1278" s="176">
        <v>3277</v>
      </c>
    </row>
    <row r="1279" spans="1:1">
      <c r="A1279" s="176">
        <v>3278</v>
      </c>
    </row>
    <row r="1280" spans="1:1">
      <c r="A1280" s="176">
        <v>3279</v>
      </c>
    </row>
    <row r="1281" spans="1:1">
      <c r="A1281" s="176">
        <v>3280</v>
      </c>
    </row>
    <row r="1282" spans="1:1">
      <c r="A1282" s="176">
        <v>3281</v>
      </c>
    </row>
    <row r="1283" spans="1:1">
      <c r="A1283" s="176">
        <v>3282</v>
      </c>
    </row>
    <row r="1284" spans="1:1">
      <c r="A1284" s="176">
        <v>3283</v>
      </c>
    </row>
    <row r="1285" spans="1:1">
      <c r="A1285" s="176">
        <v>3284</v>
      </c>
    </row>
    <row r="1286" spans="1:1">
      <c r="A1286" s="176">
        <v>3285</v>
      </c>
    </row>
    <row r="1287" spans="1:1">
      <c r="A1287" s="176">
        <v>3286</v>
      </c>
    </row>
    <row r="1288" spans="1:1">
      <c r="A1288" s="176">
        <v>3287</v>
      </c>
    </row>
    <row r="1289" spans="1:1">
      <c r="A1289" s="176">
        <v>3288</v>
      </c>
    </row>
    <row r="1290" spans="1:1">
      <c r="A1290" s="176">
        <v>3289</v>
      </c>
    </row>
    <row r="1291" spans="1:1">
      <c r="A1291" s="176">
        <v>3290</v>
      </c>
    </row>
    <row r="1292" spans="1:1">
      <c r="A1292" s="176">
        <v>3291</v>
      </c>
    </row>
    <row r="1293" spans="1:1">
      <c r="A1293" s="176">
        <v>3292</v>
      </c>
    </row>
    <row r="1294" spans="1:1">
      <c r="A1294" s="176">
        <v>3293</v>
      </c>
    </row>
    <row r="1295" spans="1:1">
      <c r="A1295" s="176">
        <v>3294</v>
      </c>
    </row>
    <row r="1296" spans="1:1">
      <c r="A1296" s="176">
        <v>3295</v>
      </c>
    </row>
    <row r="1297" spans="1:1">
      <c r="A1297" s="176">
        <v>3296</v>
      </c>
    </row>
    <row r="1298" spans="1:1">
      <c r="A1298" s="176">
        <v>3297</v>
      </c>
    </row>
    <row r="1299" spans="1:1">
      <c r="A1299" s="176">
        <v>3298</v>
      </c>
    </row>
    <row r="1300" spans="1:1">
      <c r="A1300" s="176">
        <v>3299</v>
      </c>
    </row>
    <row r="1301" spans="1:1">
      <c r="A1301" s="176">
        <v>3300</v>
      </c>
    </row>
    <row r="1302" spans="1:1">
      <c r="A1302" s="176">
        <v>3301</v>
      </c>
    </row>
    <row r="1303" spans="1:1">
      <c r="A1303" s="176">
        <v>3302</v>
      </c>
    </row>
    <row r="1304" spans="1:1">
      <c r="A1304" s="176">
        <v>3303</v>
      </c>
    </row>
    <row r="1305" spans="1:1">
      <c r="A1305" s="176">
        <v>3304</v>
      </c>
    </row>
    <row r="1306" spans="1:1">
      <c r="A1306" s="176">
        <v>3305</v>
      </c>
    </row>
    <row r="1307" spans="1:1">
      <c r="A1307" s="176">
        <v>3306</v>
      </c>
    </row>
    <row r="1308" spans="1:1">
      <c r="A1308" s="176">
        <v>3307</v>
      </c>
    </row>
    <row r="1309" spans="1:1">
      <c r="A1309" s="176">
        <v>3308</v>
      </c>
    </row>
    <row r="1310" spans="1:1">
      <c r="A1310" s="176">
        <v>3309</v>
      </c>
    </row>
    <row r="1311" spans="1:1">
      <c r="A1311" s="176">
        <v>3310</v>
      </c>
    </row>
    <row r="1312" spans="1:1">
      <c r="A1312" s="176">
        <v>3311</v>
      </c>
    </row>
    <row r="1313" spans="1:1">
      <c r="A1313" s="176">
        <v>3312</v>
      </c>
    </row>
    <row r="1314" spans="1:1">
      <c r="A1314" s="176">
        <v>3313</v>
      </c>
    </row>
    <row r="1315" spans="1:1">
      <c r="A1315" s="176">
        <v>3314</v>
      </c>
    </row>
    <row r="1316" spans="1:1">
      <c r="A1316" s="176">
        <v>3315</v>
      </c>
    </row>
    <row r="1317" spans="1:1">
      <c r="A1317" s="176">
        <v>3316</v>
      </c>
    </row>
    <row r="1318" spans="1:1">
      <c r="A1318" s="176">
        <v>3317</v>
      </c>
    </row>
    <row r="1319" spans="1:1">
      <c r="A1319" s="176">
        <v>3318</v>
      </c>
    </row>
    <row r="1320" spans="1:1">
      <c r="A1320" s="176">
        <v>3319</v>
      </c>
    </row>
    <row r="1321" spans="1:1">
      <c r="A1321" s="176">
        <v>3320</v>
      </c>
    </row>
    <row r="1322" spans="1:1">
      <c r="A1322" s="176">
        <v>3321</v>
      </c>
    </row>
    <row r="1323" spans="1:1">
      <c r="A1323" s="176">
        <v>3322</v>
      </c>
    </row>
    <row r="1324" spans="1:1">
      <c r="A1324" s="176">
        <v>3323</v>
      </c>
    </row>
    <row r="1325" spans="1:1">
      <c r="A1325" s="176">
        <v>3324</v>
      </c>
    </row>
    <row r="1326" spans="1:1">
      <c r="A1326" s="176">
        <v>3325</v>
      </c>
    </row>
    <row r="1327" spans="1:1">
      <c r="A1327" s="176">
        <v>3326</v>
      </c>
    </row>
    <row r="1328" spans="1:1">
      <c r="A1328" s="176">
        <v>3327</v>
      </c>
    </row>
    <row r="1329" spans="1:1">
      <c r="A1329" s="176">
        <v>3328</v>
      </c>
    </row>
    <row r="1330" spans="1:1">
      <c r="A1330" s="176">
        <v>3329</v>
      </c>
    </row>
    <row r="1331" spans="1:1">
      <c r="A1331" s="176">
        <v>3330</v>
      </c>
    </row>
    <row r="1332" spans="1:1">
      <c r="A1332" s="176">
        <v>3331</v>
      </c>
    </row>
    <row r="1333" spans="1:1">
      <c r="A1333" s="176">
        <v>3332</v>
      </c>
    </row>
    <row r="1334" spans="1:1">
      <c r="A1334" s="176">
        <v>3333</v>
      </c>
    </row>
    <row r="1335" spans="1:1">
      <c r="A1335" s="176">
        <v>3334</v>
      </c>
    </row>
    <row r="1336" spans="1:1">
      <c r="A1336" s="176">
        <v>3335</v>
      </c>
    </row>
    <row r="1337" spans="1:1">
      <c r="A1337" s="176">
        <v>3336</v>
      </c>
    </row>
    <row r="1338" spans="1:1">
      <c r="A1338" s="176">
        <v>3337</v>
      </c>
    </row>
    <row r="1339" spans="1:1">
      <c r="A1339" s="176">
        <v>3338</v>
      </c>
    </row>
    <row r="1340" spans="1:1">
      <c r="A1340" s="176">
        <v>3339</v>
      </c>
    </row>
    <row r="1341" spans="1:1">
      <c r="A1341" s="176">
        <v>3340</v>
      </c>
    </row>
    <row r="1342" spans="1:1">
      <c r="A1342" s="176">
        <v>3341</v>
      </c>
    </row>
    <row r="1343" spans="1:1">
      <c r="A1343" s="176">
        <v>3342</v>
      </c>
    </row>
    <row r="1344" spans="1:1">
      <c r="A1344" s="176">
        <v>3343</v>
      </c>
    </row>
    <row r="1345" spans="1:1">
      <c r="A1345" s="176">
        <v>3344</v>
      </c>
    </row>
    <row r="1346" spans="1:1">
      <c r="A1346" s="176">
        <v>3345</v>
      </c>
    </row>
    <row r="1347" spans="1:1">
      <c r="A1347" s="176">
        <v>3346</v>
      </c>
    </row>
    <row r="1348" spans="1:1">
      <c r="A1348" s="176">
        <v>3347</v>
      </c>
    </row>
    <row r="1349" spans="1:1">
      <c r="A1349" s="176">
        <v>3348</v>
      </c>
    </row>
    <row r="1350" spans="1:1">
      <c r="A1350" s="176">
        <v>3349</v>
      </c>
    </row>
    <row r="1351" spans="1:1">
      <c r="A1351" s="176">
        <v>3350</v>
      </c>
    </row>
    <row r="1352" spans="1:1">
      <c r="A1352" s="176">
        <v>3351</v>
      </c>
    </row>
    <row r="1353" spans="1:1">
      <c r="A1353" s="176">
        <v>3352</v>
      </c>
    </row>
    <row r="1354" spans="1:1">
      <c r="A1354" s="176">
        <v>3353</v>
      </c>
    </row>
    <row r="1355" spans="1:1">
      <c r="A1355" s="176">
        <v>3354</v>
      </c>
    </row>
    <row r="1356" spans="1:1">
      <c r="A1356" s="176">
        <v>3355</v>
      </c>
    </row>
    <row r="1357" spans="1:1">
      <c r="A1357" s="176">
        <v>3356</v>
      </c>
    </row>
    <row r="1358" spans="1:1">
      <c r="A1358" s="176">
        <v>3357</v>
      </c>
    </row>
    <row r="1359" spans="1:1">
      <c r="A1359" s="176">
        <v>3358</v>
      </c>
    </row>
    <row r="1360" spans="1:1">
      <c r="A1360" s="176">
        <v>3359</v>
      </c>
    </row>
    <row r="1361" spans="1:1">
      <c r="A1361" s="176">
        <v>3360</v>
      </c>
    </row>
    <row r="1362" spans="1:1">
      <c r="A1362" s="176">
        <v>3361</v>
      </c>
    </row>
    <row r="1363" spans="1:1">
      <c r="A1363" s="176">
        <v>3362</v>
      </c>
    </row>
    <row r="1364" spans="1:1">
      <c r="A1364" s="176">
        <v>3363</v>
      </c>
    </row>
    <row r="1365" spans="1:1">
      <c r="A1365" s="176">
        <v>3364</v>
      </c>
    </row>
    <row r="1366" spans="1:1">
      <c r="A1366" s="176">
        <v>3365</v>
      </c>
    </row>
    <row r="1367" spans="1:1">
      <c r="A1367" s="176">
        <v>3366</v>
      </c>
    </row>
    <row r="1368" spans="1:1">
      <c r="A1368" s="176">
        <v>3367</v>
      </c>
    </row>
    <row r="1369" spans="1:1">
      <c r="A1369" s="176">
        <v>3368</v>
      </c>
    </row>
    <row r="1370" spans="1:1">
      <c r="A1370" s="176">
        <v>3369</v>
      </c>
    </row>
    <row r="1371" spans="1:1">
      <c r="A1371" s="176">
        <v>3370</v>
      </c>
    </row>
    <row r="1372" spans="1:1">
      <c r="A1372" s="176">
        <v>3371</v>
      </c>
    </row>
    <row r="1373" spans="1:1">
      <c r="A1373" s="176">
        <v>3372</v>
      </c>
    </row>
    <row r="1374" spans="1:1">
      <c r="A1374" s="176">
        <v>3373</v>
      </c>
    </row>
    <row r="1375" spans="1:1">
      <c r="A1375" s="176">
        <v>3374</v>
      </c>
    </row>
    <row r="1376" spans="1:1">
      <c r="A1376" s="176">
        <v>3375</v>
      </c>
    </row>
    <row r="1377" spans="1:1">
      <c r="A1377" s="176">
        <v>3376</v>
      </c>
    </row>
    <row r="1378" spans="1:1">
      <c r="A1378" s="176">
        <v>3377</v>
      </c>
    </row>
    <row r="1379" spans="1:1">
      <c r="A1379" s="176">
        <v>3378</v>
      </c>
    </row>
    <row r="1380" spans="1:1">
      <c r="A1380" s="176">
        <v>3379</v>
      </c>
    </row>
    <row r="1381" spans="1:1">
      <c r="A1381" s="176">
        <v>3380</v>
      </c>
    </row>
    <row r="1382" spans="1:1">
      <c r="A1382" s="176">
        <v>3381</v>
      </c>
    </row>
    <row r="1383" spans="1:1">
      <c r="A1383" s="176">
        <v>3382</v>
      </c>
    </row>
    <row r="1384" spans="1:1">
      <c r="A1384" s="176">
        <v>3383</v>
      </c>
    </row>
    <row r="1385" spans="1:1">
      <c r="A1385" s="176">
        <v>3384</v>
      </c>
    </row>
    <row r="1386" spans="1:1">
      <c r="A1386" s="176">
        <v>3385</v>
      </c>
    </row>
    <row r="1387" spans="1:1">
      <c r="A1387" s="176">
        <v>3386</v>
      </c>
    </row>
    <row r="1388" spans="1:1">
      <c r="A1388" s="176">
        <v>3387</v>
      </c>
    </row>
    <row r="1389" spans="1:1">
      <c r="A1389" s="176">
        <v>3388</v>
      </c>
    </row>
    <row r="1390" spans="1:1">
      <c r="A1390" s="176">
        <v>3389</v>
      </c>
    </row>
    <row r="1391" spans="1:1">
      <c r="A1391" s="176">
        <v>3390</v>
      </c>
    </row>
    <row r="1392" spans="1:1">
      <c r="A1392" s="176">
        <v>3391</v>
      </c>
    </row>
    <row r="1393" spans="1:1">
      <c r="A1393" s="176">
        <v>3392</v>
      </c>
    </row>
    <row r="1394" spans="1:1">
      <c r="A1394" s="176">
        <v>3393</v>
      </c>
    </row>
    <row r="1395" spans="1:1">
      <c r="A1395" s="176">
        <v>3394</v>
      </c>
    </row>
    <row r="1396" spans="1:1">
      <c r="A1396" s="176">
        <v>3395</v>
      </c>
    </row>
    <row r="1397" spans="1:1">
      <c r="A1397" s="176">
        <v>3396</v>
      </c>
    </row>
    <row r="1398" spans="1:1">
      <c r="A1398" s="176">
        <v>3397</v>
      </c>
    </row>
    <row r="1399" spans="1:1">
      <c r="A1399" s="176">
        <v>3398</v>
      </c>
    </row>
    <row r="1400" spans="1:1">
      <c r="A1400" s="176">
        <v>3399</v>
      </c>
    </row>
    <row r="1401" spans="1:1">
      <c r="A1401" s="176">
        <v>3400</v>
      </c>
    </row>
    <row r="1402" spans="1:1">
      <c r="A1402" s="176">
        <v>3401</v>
      </c>
    </row>
    <row r="1403" spans="1:1">
      <c r="A1403" s="176">
        <v>3402</v>
      </c>
    </row>
    <row r="1404" spans="1:1">
      <c r="A1404" s="176">
        <v>3403</v>
      </c>
    </row>
    <row r="1405" spans="1:1">
      <c r="A1405" s="176">
        <v>3404</v>
      </c>
    </row>
    <row r="1406" spans="1:1">
      <c r="A1406" s="176">
        <v>3405</v>
      </c>
    </row>
    <row r="1407" spans="1:1">
      <c r="A1407" s="176">
        <v>3406</v>
      </c>
    </row>
    <row r="1408" spans="1:1">
      <c r="A1408" s="176">
        <v>3407</v>
      </c>
    </row>
    <row r="1409" spans="1:1">
      <c r="A1409" s="176">
        <v>3408</v>
      </c>
    </row>
    <row r="1410" spans="1:1">
      <c r="A1410" s="176">
        <v>3409</v>
      </c>
    </row>
    <row r="1411" spans="1:1">
      <c r="A1411" s="176">
        <v>3410</v>
      </c>
    </row>
    <row r="1412" spans="1:1">
      <c r="A1412" s="176">
        <v>3411</v>
      </c>
    </row>
    <row r="1413" spans="1:1">
      <c r="A1413" s="176">
        <v>3412</v>
      </c>
    </row>
    <row r="1414" spans="1:1">
      <c r="A1414" s="176">
        <v>3413</v>
      </c>
    </row>
    <row r="1415" spans="1:1">
      <c r="A1415" s="176">
        <v>3414</v>
      </c>
    </row>
    <row r="1416" spans="1:1">
      <c r="A1416" s="176">
        <v>3415</v>
      </c>
    </row>
    <row r="1417" spans="1:1">
      <c r="A1417" s="176">
        <v>3416</v>
      </c>
    </row>
    <row r="1418" spans="1:1">
      <c r="A1418" s="176">
        <v>3417</v>
      </c>
    </row>
    <row r="1419" spans="1:1">
      <c r="A1419" s="176">
        <v>3418</v>
      </c>
    </row>
    <row r="1420" spans="1:1">
      <c r="A1420" s="176">
        <v>3419</v>
      </c>
    </row>
    <row r="1421" spans="1:1">
      <c r="A1421" s="176">
        <v>3420</v>
      </c>
    </row>
    <row r="1422" spans="1:1">
      <c r="A1422" s="176">
        <v>3421</v>
      </c>
    </row>
    <row r="1423" spans="1:1">
      <c r="A1423" s="176">
        <v>3422</v>
      </c>
    </row>
    <row r="1424" spans="1:1">
      <c r="A1424" s="176">
        <v>3423</v>
      </c>
    </row>
    <row r="1425" spans="1:1">
      <c r="A1425" s="176">
        <v>3424</v>
      </c>
    </row>
    <row r="1426" spans="1:1">
      <c r="A1426" s="176">
        <v>3425</v>
      </c>
    </row>
    <row r="1427" spans="1:1">
      <c r="A1427" s="176">
        <v>3426</v>
      </c>
    </row>
    <row r="1428" spans="1:1">
      <c r="A1428" s="176">
        <v>3427</v>
      </c>
    </row>
    <row r="1429" spans="1:1">
      <c r="A1429" s="176">
        <v>3428</v>
      </c>
    </row>
    <row r="1430" spans="1:1">
      <c r="A1430" s="176">
        <v>3429</v>
      </c>
    </row>
    <row r="1431" spans="1:1">
      <c r="A1431" s="176">
        <v>3430</v>
      </c>
    </row>
    <row r="1432" spans="1:1">
      <c r="A1432" s="176">
        <v>3431</v>
      </c>
    </row>
    <row r="1433" spans="1:1">
      <c r="A1433" s="176">
        <v>3432</v>
      </c>
    </row>
    <row r="1434" spans="1:1">
      <c r="A1434" s="176">
        <v>3433</v>
      </c>
    </row>
    <row r="1435" spans="1:1">
      <c r="A1435" s="176">
        <v>3434</v>
      </c>
    </row>
    <row r="1436" spans="1:1">
      <c r="A1436" s="176">
        <v>3435</v>
      </c>
    </row>
    <row r="1437" spans="1:1">
      <c r="A1437" s="176">
        <v>3436</v>
      </c>
    </row>
    <row r="1438" spans="1:1">
      <c r="A1438" s="176">
        <v>3437</v>
      </c>
    </row>
    <row r="1439" spans="1:1">
      <c r="A1439" s="176">
        <v>3438</v>
      </c>
    </row>
    <row r="1440" spans="1:1">
      <c r="A1440" s="176">
        <v>3439</v>
      </c>
    </row>
    <row r="1441" spans="1:1">
      <c r="A1441" s="176">
        <v>3440</v>
      </c>
    </row>
    <row r="1442" spans="1:1">
      <c r="A1442" s="176">
        <v>3441</v>
      </c>
    </row>
    <row r="1443" spans="1:1">
      <c r="A1443" s="176">
        <v>3442</v>
      </c>
    </row>
    <row r="1444" spans="1:1">
      <c r="A1444" s="176">
        <v>3443</v>
      </c>
    </row>
    <row r="1445" spans="1:1">
      <c r="A1445" s="176">
        <v>3444</v>
      </c>
    </row>
    <row r="1446" spans="1:1">
      <c r="A1446" s="176">
        <v>3445</v>
      </c>
    </row>
    <row r="1447" spans="1:1">
      <c r="A1447" s="176">
        <v>3446</v>
      </c>
    </row>
    <row r="1448" spans="1:1">
      <c r="A1448" s="176">
        <v>3447</v>
      </c>
    </row>
    <row r="1449" spans="1:1">
      <c r="A1449" s="176">
        <v>3448</v>
      </c>
    </row>
    <row r="1450" spans="1:1">
      <c r="A1450" s="176">
        <v>3449</v>
      </c>
    </row>
    <row r="1451" spans="1:1">
      <c r="A1451" s="176">
        <v>3450</v>
      </c>
    </row>
    <row r="1452" spans="1:1">
      <c r="A1452" s="176">
        <v>3451</v>
      </c>
    </row>
    <row r="1453" spans="1:1">
      <c r="A1453" s="176">
        <v>3452</v>
      </c>
    </row>
    <row r="1454" spans="1:1">
      <c r="A1454" s="176">
        <v>3453</v>
      </c>
    </row>
    <row r="1455" spans="1:1">
      <c r="A1455" s="176">
        <v>3454</v>
      </c>
    </row>
    <row r="1456" spans="1:1">
      <c r="A1456" s="176">
        <v>3455</v>
      </c>
    </row>
    <row r="1457" spans="1:1">
      <c r="A1457" s="176">
        <v>3456</v>
      </c>
    </row>
    <row r="1458" spans="1:1">
      <c r="A1458" s="176">
        <v>3457</v>
      </c>
    </row>
    <row r="1459" spans="1:1">
      <c r="A1459" s="176">
        <v>3458</v>
      </c>
    </row>
    <row r="1460" spans="1:1">
      <c r="A1460" s="176">
        <v>3459</v>
      </c>
    </row>
    <row r="1461" spans="1:1">
      <c r="A1461" s="176">
        <v>3460</v>
      </c>
    </row>
    <row r="1462" spans="1:1">
      <c r="A1462" s="176">
        <v>3461</v>
      </c>
    </row>
    <row r="1463" spans="1:1">
      <c r="A1463" s="176">
        <v>3462</v>
      </c>
    </row>
    <row r="1464" spans="1:1">
      <c r="A1464" s="176">
        <v>3463</v>
      </c>
    </row>
    <row r="1465" spans="1:1">
      <c r="A1465" s="176">
        <v>3464</v>
      </c>
    </row>
    <row r="1466" spans="1:1">
      <c r="A1466" s="176">
        <v>3465</v>
      </c>
    </row>
    <row r="1467" spans="1:1">
      <c r="A1467" s="176">
        <v>3466</v>
      </c>
    </row>
    <row r="1468" spans="1:1">
      <c r="A1468" s="176">
        <v>3467</v>
      </c>
    </row>
    <row r="1469" spans="1:1">
      <c r="A1469" s="176">
        <v>3468</v>
      </c>
    </row>
    <row r="1470" spans="1:1">
      <c r="A1470" s="176">
        <v>3469</v>
      </c>
    </row>
    <row r="1471" spans="1:1">
      <c r="A1471" s="176">
        <v>3470</v>
      </c>
    </row>
    <row r="1472" spans="1:1">
      <c r="A1472" s="176">
        <v>3471</v>
      </c>
    </row>
    <row r="1473" spans="1:1">
      <c r="A1473" s="176">
        <v>3472</v>
      </c>
    </row>
    <row r="1474" spans="1:1">
      <c r="A1474" s="176">
        <v>3473</v>
      </c>
    </row>
    <row r="1475" spans="1:1">
      <c r="A1475" s="176">
        <v>3474</v>
      </c>
    </row>
    <row r="1476" spans="1:1">
      <c r="A1476" s="176">
        <v>3475</v>
      </c>
    </row>
    <row r="1477" spans="1:1">
      <c r="A1477" s="176">
        <v>3476</v>
      </c>
    </row>
    <row r="1478" spans="1:1">
      <c r="A1478" s="176">
        <v>3477</v>
      </c>
    </row>
    <row r="1479" spans="1:1">
      <c r="A1479" s="176">
        <v>3478</v>
      </c>
    </row>
    <row r="1480" spans="1:1">
      <c r="A1480" s="176">
        <v>3479</v>
      </c>
    </row>
    <row r="1481" spans="1:1">
      <c r="A1481" s="176">
        <v>3480</v>
      </c>
    </row>
    <row r="1482" spans="1:1">
      <c r="A1482" s="176">
        <v>3481</v>
      </c>
    </row>
    <row r="1483" spans="1:1">
      <c r="A1483" s="176">
        <v>3482</v>
      </c>
    </row>
    <row r="1484" spans="1:1">
      <c r="A1484" s="176">
        <v>3483</v>
      </c>
    </row>
    <row r="1485" spans="1:1">
      <c r="A1485" s="176">
        <v>3484</v>
      </c>
    </row>
    <row r="1486" spans="1:1">
      <c r="A1486" s="176">
        <v>3485</v>
      </c>
    </row>
    <row r="1487" spans="1:1">
      <c r="A1487" s="176">
        <v>3486</v>
      </c>
    </row>
    <row r="1488" spans="1:1">
      <c r="A1488" s="176">
        <v>3487</v>
      </c>
    </row>
    <row r="1489" spans="1:1">
      <c r="A1489" s="176">
        <v>3488</v>
      </c>
    </row>
    <row r="1490" spans="1:1">
      <c r="A1490" s="176">
        <v>3489</v>
      </c>
    </row>
    <row r="1491" spans="1:1">
      <c r="A1491" s="176">
        <v>3490</v>
      </c>
    </row>
    <row r="1492" spans="1:1">
      <c r="A1492" s="176">
        <v>3491</v>
      </c>
    </row>
    <row r="1493" spans="1:1">
      <c r="A1493" s="176">
        <v>3492</v>
      </c>
    </row>
    <row r="1494" spans="1:1">
      <c r="A1494" s="176">
        <v>3493</v>
      </c>
    </row>
    <row r="1495" spans="1:1">
      <c r="A1495" s="176">
        <v>3494</v>
      </c>
    </row>
    <row r="1496" spans="1:1">
      <c r="A1496" s="176">
        <v>3495</v>
      </c>
    </row>
    <row r="1497" spans="1:1">
      <c r="A1497" s="176">
        <v>3496</v>
      </c>
    </row>
    <row r="1498" spans="1:1">
      <c r="A1498" s="176">
        <v>3497</v>
      </c>
    </row>
    <row r="1499" spans="1:1">
      <c r="A1499" s="176">
        <v>3498</v>
      </c>
    </row>
    <row r="1500" spans="1:1">
      <c r="A1500" s="176">
        <v>3499</v>
      </c>
    </row>
    <row r="1501" spans="1:1">
      <c r="A1501" s="176">
        <v>3500</v>
      </c>
    </row>
    <row r="1502" spans="1:1">
      <c r="A1502" s="176">
        <v>3501</v>
      </c>
    </row>
    <row r="1503" spans="1:1">
      <c r="A1503" s="176">
        <v>3502</v>
      </c>
    </row>
    <row r="1504" spans="1:1">
      <c r="A1504" s="176">
        <v>3503</v>
      </c>
    </row>
    <row r="1505" spans="1:1">
      <c r="A1505" s="176">
        <v>3504</v>
      </c>
    </row>
    <row r="1506" spans="1:1">
      <c r="A1506" s="176">
        <v>3505</v>
      </c>
    </row>
    <row r="1507" spans="1:1">
      <c r="A1507" s="176">
        <v>3506</v>
      </c>
    </row>
    <row r="1508" spans="1:1">
      <c r="A1508" s="176">
        <v>3507</v>
      </c>
    </row>
    <row r="1509" spans="1:1">
      <c r="A1509" s="176">
        <v>3508</v>
      </c>
    </row>
    <row r="1510" spans="1:1">
      <c r="A1510" s="176">
        <v>3509</v>
      </c>
    </row>
    <row r="1511" spans="1:1">
      <c r="A1511" s="176">
        <v>3510</v>
      </c>
    </row>
    <row r="1512" spans="1:1">
      <c r="A1512" s="176">
        <v>3511</v>
      </c>
    </row>
    <row r="1513" spans="1:1">
      <c r="A1513" s="176">
        <v>3512</v>
      </c>
    </row>
    <row r="1514" spans="1:1">
      <c r="A1514" s="176">
        <v>3513</v>
      </c>
    </row>
    <row r="1515" spans="1:1">
      <c r="A1515" s="176">
        <v>3514</v>
      </c>
    </row>
    <row r="1516" spans="1:1">
      <c r="A1516" s="176">
        <v>3515</v>
      </c>
    </row>
    <row r="1517" spans="1:1">
      <c r="A1517" s="176">
        <v>3516</v>
      </c>
    </row>
    <row r="1518" spans="1:1">
      <c r="A1518" s="176">
        <v>3517</v>
      </c>
    </row>
    <row r="1519" spans="1:1">
      <c r="A1519" s="176">
        <v>3518</v>
      </c>
    </row>
    <row r="1520" spans="1:1">
      <c r="A1520" s="176">
        <v>3519</v>
      </c>
    </row>
    <row r="1521" spans="1:1">
      <c r="A1521" s="176">
        <v>3520</v>
      </c>
    </row>
    <row r="1522" spans="1:1">
      <c r="A1522" s="176">
        <v>3521</v>
      </c>
    </row>
    <row r="1523" spans="1:1">
      <c r="A1523" s="176">
        <v>3522</v>
      </c>
    </row>
    <row r="1524" spans="1:1">
      <c r="A1524" s="176">
        <v>3523</v>
      </c>
    </row>
    <row r="1525" spans="1:1">
      <c r="A1525" s="176">
        <v>3524</v>
      </c>
    </row>
    <row r="1526" spans="1:1">
      <c r="A1526" s="176">
        <v>3525</v>
      </c>
    </row>
    <row r="1527" spans="1:1">
      <c r="A1527" s="176">
        <v>3526</v>
      </c>
    </row>
    <row r="1528" spans="1:1">
      <c r="A1528" s="176">
        <v>3527</v>
      </c>
    </row>
    <row r="1529" spans="1:1">
      <c r="A1529" s="176">
        <v>3528</v>
      </c>
    </row>
    <row r="1530" spans="1:1">
      <c r="A1530" s="176">
        <v>3529</v>
      </c>
    </row>
    <row r="1531" spans="1:1">
      <c r="A1531" s="176">
        <v>3530</v>
      </c>
    </row>
    <row r="1532" spans="1:1">
      <c r="A1532" s="176">
        <v>3531</v>
      </c>
    </row>
    <row r="1533" spans="1:1">
      <c r="A1533" s="176">
        <v>3532</v>
      </c>
    </row>
    <row r="1534" spans="1:1">
      <c r="A1534" s="176">
        <v>3533</v>
      </c>
    </row>
    <row r="1535" spans="1:1">
      <c r="A1535" s="176">
        <v>3534</v>
      </c>
    </row>
    <row r="1536" spans="1:1">
      <c r="A1536" s="176">
        <v>3535</v>
      </c>
    </row>
    <row r="1537" spans="1:1">
      <c r="A1537" s="176">
        <v>3536</v>
      </c>
    </row>
    <row r="1538" spans="1:1">
      <c r="A1538" s="176">
        <v>3537</v>
      </c>
    </row>
    <row r="1539" spans="1:1">
      <c r="A1539" s="176">
        <v>3538</v>
      </c>
    </row>
    <row r="1540" spans="1:1">
      <c r="A1540" s="176">
        <v>3539</v>
      </c>
    </row>
    <row r="1541" spans="1:1">
      <c r="A1541" s="176">
        <v>3540</v>
      </c>
    </row>
    <row r="1542" spans="1:1">
      <c r="A1542" s="176">
        <v>3541</v>
      </c>
    </row>
    <row r="1543" spans="1:1">
      <c r="A1543" s="176">
        <v>3542</v>
      </c>
    </row>
    <row r="1544" spans="1:1">
      <c r="A1544" s="176">
        <v>3543</v>
      </c>
    </row>
    <row r="1545" spans="1:1">
      <c r="A1545" s="176">
        <v>3544</v>
      </c>
    </row>
    <row r="1546" spans="1:1">
      <c r="A1546" s="176">
        <v>3545</v>
      </c>
    </row>
    <row r="1547" spans="1:1">
      <c r="A1547" s="176">
        <v>3546</v>
      </c>
    </row>
    <row r="1548" spans="1:1">
      <c r="A1548" s="176">
        <v>3547</v>
      </c>
    </row>
    <row r="1549" spans="1:1">
      <c r="A1549" s="176">
        <v>3548</v>
      </c>
    </row>
    <row r="1550" spans="1:1">
      <c r="A1550" s="176">
        <v>3549</v>
      </c>
    </row>
    <row r="1551" spans="1:1">
      <c r="A1551" s="176">
        <v>3550</v>
      </c>
    </row>
    <row r="1552" spans="1:1">
      <c r="A1552" s="176">
        <v>3551</v>
      </c>
    </row>
    <row r="1553" spans="1:1">
      <c r="A1553" s="176">
        <v>3552</v>
      </c>
    </row>
    <row r="1554" spans="1:1">
      <c r="A1554" s="176">
        <v>3553</v>
      </c>
    </row>
    <row r="1555" spans="1:1">
      <c r="A1555" s="176">
        <v>3554</v>
      </c>
    </row>
    <row r="1556" spans="1:1">
      <c r="A1556" s="176">
        <v>3555</v>
      </c>
    </row>
    <row r="1557" spans="1:1">
      <c r="A1557" s="176">
        <v>3556</v>
      </c>
    </row>
    <row r="1558" spans="1:1">
      <c r="A1558" s="176">
        <v>3557</v>
      </c>
    </row>
    <row r="1559" spans="1:1">
      <c r="A1559" s="176">
        <v>3558</v>
      </c>
    </row>
    <row r="1560" spans="1:1">
      <c r="A1560" s="176">
        <v>3559</v>
      </c>
    </row>
    <row r="1561" spans="1:1">
      <c r="A1561" s="176">
        <v>3560</v>
      </c>
    </row>
    <row r="1562" spans="1:1">
      <c r="A1562" s="176">
        <v>3561</v>
      </c>
    </row>
    <row r="1563" spans="1:1">
      <c r="A1563" s="176">
        <v>3562</v>
      </c>
    </row>
    <row r="1564" spans="1:1">
      <c r="A1564" s="176">
        <v>3563</v>
      </c>
    </row>
    <row r="1565" spans="1:1">
      <c r="A1565" s="176">
        <v>3564</v>
      </c>
    </row>
    <row r="1566" spans="1:1">
      <c r="A1566" s="176">
        <v>3565</v>
      </c>
    </row>
    <row r="1567" spans="1:1">
      <c r="A1567" s="176">
        <v>3566</v>
      </c>
    </row>
    <row r="1568" spans="1:1">
      <c r="A1568" s="176">
        <v>3567</v>
      </c>
    </row>
    <row r="1569" spans="1:1">
      <c r="A1569" s="176">
        <v>3568</v>
      </c>
    </row>
    <row r="1570" spans="1:1">
      <c r="A1570" s="176">
        <v>3569</v>
      </c>
    </row>
    <row r="1571" spans="1:1">
      <c r="A1571" s="176">
        <v>3570</v>
      </c>
    </row>
    <row r="1572" spans="1:1">
      <c r="A1572" s="176">
        <v>3571</v>
      </c>
    </row>
    <row r="1573" spans="1:1">
      <c r="A1573" s="176">
        <v>3572</v>
      </c>
    </row>
    <row r="1574" spans="1:1">
      <c r="A1574" s="176">
        <v>3573</v>
      </c>
    </row>
    <row r="1575" spans="1:1">
      <c r="A1575" s="176">
        <v>3574</v>
      </c>
    </row>
    <row r="1576" spans="1:1">
      <c r="A1576" s="176">
        <v>3575</v>
      </c>
    </row>
    <row r="1577" spans="1:1">
      <c r="A1577" s="176">
        <v>3576</v>
      </c>
    </row>
    <row r="1578" spans="1:1">
      <c r="A1578" s="176">
        <v>3577</v>
      </c>
    </row>
    <row r="1579" spans="1:1">
      <c r="A1579" s="176">
        <v>3578</v>
      </c>
    </row>
    <row r="1580" spans="1:1">
      <c r="A1580" s="176">
        <v>3579</v>
      </c>
    </row>
    <row r="1581" spans="1:1">
      <c r="A1581" s="176">
        <v>3580</v>
      </c>
    </row>
    <row r="1582" spans="1:1">
      <c r="A1582" s="176">
        <v>3581</v>
      </c>
    </row>
    <row r="1583" spans="1:1">
      <c r="A1583" s="176">
        <v>3582</v>
      </c>
    </row>
    <row r="1584" spans="1:1">
      <c r="A1584" s="176">
        <v>3583</v>
      </c>
    </row>
    <row r="1585" spans="1:1">
      <c r="A1585" s="176">
        <v>3584</v>
      </c>
    </row>
    <row r="1586" spans="1:1">
      <c r="A1586" s="176">
        <v>3585</v>
      </c>
    </row>
    <row r="1587" spans="1:1">
      <c r="A1587" s="176">
        <v>3586</v>
      </c>
    </row>
    <row r="1588" spans="1:1">
      <c r="A1588" s="176">
        <v>3587</v>
      </c>
    </row>
    <row r="1589" spans="1:1">
      <c r="A1589" s="176">
        <v>3588</v>
      </c>
    </row>
    <row r="1590" spans="1:1">
      <c r="A1590" s="176">
        <v>3589</v>
      </c>
    </row>
    <row r="1591" spans="1:1">
      <c r="A1591" s="176">
        <v>3590</v>
      </c>
    </row>
    <row r="1592" spans="1:1">
      <c r="A1592" s="176">
        <v>3591</v>
      </c>
    </row>
    <row r="1593" spans="1:1">
      <c r="A1593" s="176">
        <v>3592</v>
      </c>
    </row>
    <row r="1594" spans="1:1">
      <c r="A1594" s="176">
        <v>3593</v>
      </c>
    </row>
    <row r="1595" spans="1:1">
      <c r="A1595" s="176">
        <v>3594</v>
      </c>
    </row>
    <row r="1596" spans="1:1">
      <c r="A1596" s="176">
        <v>3595</v>
      </c>
    </row>
    <row r="1597" spans="1:1">
      <c r="A1597" s="176">
        <v>3596</v>
      </c>
    </row>
    <row r="1598" spans="1:1">
      <c r="A1598" s="176">
        <v>3597</v>
      </c>
    </row>
    <row r="1599" spans="1:1">
      <c r="A1599" s="176">
        <v>3598</v>
      </c>
    </row>
    <row r="1600" spans="1:1">
      <c r="A1600" s="176">
        <v>3599</v>
      </c>
    </row>
    <row r="1601" spans="1:1">
      <c r="A1601" s="176">
        <v>3600</v>
      </c>
    </row>
    <row r="1602" spans="1:1">
      <c r="A1602" s="176">
        <v>3601</v>
      </c>
    </row>
    <row r="1603" spans="1:1">
      <c r="A1603" s="176">
        <v>3602</v>
      </c>
    </row>
    <row r="1604" spans="1:1">
      <c r="A1604" s="176">
        <v>3603</v>
      </c>
    </row>
    <row r="1605" spans="1:1">
      <c r="A1605" s="176">
        <v>3604</v>
      </c>
    </row>
    <row r="1606" spans="1:1">
      <c r="A1606" s="176">
        <v>3605</v>
      </c>
    </row>
    <row r="1607" spans="1:1">
      <c r="A1607" s="176">
        <v>3606</v>
      </c>
    </row>
    <row r="1608" spans="1:1">
      <c r="A1608" s="176">
        <v>3607</v>
      </c>
    </row>
    <row r="1609" spans="1:1">
      <c r="A1609" s="176">
        <v>3608</v>
      </c>
    </row>
    <row r="1610" spans="1:1">
      <c r="A1610" s="176">
        <v>3609</v>
      </c>
    </row>
    <row r="1611" spans="1:1">
      <c r="A1611" s="176">
        <v>3610</v>
      </c>
    </row>
    <row r="1612" spans="1:1">
      <c r="A1612" s="176">
        <v>3611</v>
      </c>
    </row>
    <row r="1613" spans="1:1">
      <c r="A1613" s="176">
        <v>3612</v>
      </c>
    </row>
    <row r="1614" spans="1:1">
      <c r="A1614" s="176">
        <v>3613</v>
      </c>
    </row>
    <row r="1615" spans="1:1">
      <c r="A1615" s="176">
        <v>3614</v>
      </c>
    </row>
    <row r="1616" spans="1:1">
      <c r="A1616" s="176">
        <v>3615</v>
      </c>
    </row>
    <row r="1617" spans="1:1">
      <c r="A1617" s="176">
        <v>3616</v>
      </c>
    </row>
    <row r="1618" spans="1:1">
      <c r="A1618" s="176">
        <v>3617</v>
      </c>
    </row>
    <row r="1619" spans="1:1">
      <c r="A1619" s="176">
        <v>3618</v>
      </c>
    </row>
    <row r="1620" spans="1:1">
      <c r="A1620" s="176">
        <v>3619</v>
      </c>
    </row>
    <row r="1621" spans="1:1">
      <c r="A1621" s="176">
        <v>3620</v>
      </c>
    </row>
    <row r="1622" spans="1:1">
      <c r="A1622" s="176">
        <v>3621</v>
      </c>
    </row>
    <row r="1623" spans="1:1">
      <c r="A1623" s="176">
        <v>3622</v>
      </c>
    </row>
    <row r="1624" spans="1:1">
      <c r="A1624" s="176">
        <v>3623</v>
      </c>
    </row>
    <row r="1625" spans="1:1">
      <c r="A1625" s="176">
        <v>3624</v>
      </c>
    </row>
    <row r="1626" spans="1:1">
      <c r="A1626" s="176">
        <v>3625</v>
      </c>
    </row>
    <row r="1627" spans="1:1">
      <c r="A1627" s="176">
        <v>3626</v>
      </c>
    </row>
    <row r="1628" spans="1:1">
      <c r="A1628" s="176">
        <v>3627</v>
      </c>
    </row>
    <row r="1629" spans="1:1">
      <c r="A1629" s="176">
        <v>3628</v>
      </c>
    </row>
    <row r="1630" spans="1:1">
      <c r="A1630" s="176">
        <v>3629</v>
      </c>
    </row>
    <row r="1631" spans="1:1">
      <c r="A1631" s="176">
        <v>3630</v>
      </c>
    </row>
    <row r="1632" spans="1:1">
      <c r="A1632" s="176">
        <v>3631</v>
      </c>
    </row>
    <row r="1633" spans="1:1">
      <c r="A1633" s="176">
        <v>3632</v>
      </c>
    </row>
    <row r="1634" spans="1:1">
      <c r="A1634" s="176">
        <v>3633</v>
      </c>
    </row>
    <row r="1635" spans="1:1">
      <c r="A1635" s="176">
        <v>3634</v>
      </c>
    </row>
    <row r="1636" spans="1:1">
      <c r="A1636" s="176">
        <v>3635</v>
      </c>
    </row>
    <row r="1637" spans="1:1">
      <c r="A1637" s="176">
        <v>3636</v>
      </c>
    </row>
    <row r="1638" spans="1:1">
      <c r="A1638" s="176">
        <v>3637</v>
      </c>
    </row>
    <row r="1639" spans="1:1">
      <c r="A1639" s="176">
        <v>3638</v>
      </c>
    </row>
    <row r="1640" spans="1:1">
      <c r="A1640" s="176">
        <v>3639</v>
      </c>
    </row>
    <row r="1641" spans="1:1">
      <c r="A1641" s="176">
        <v>3640</v>
      </c>
    </row>
    <row r="1642" spans="1:1">
      <c r="A1642" s="176">
        <v>3641</v>
      </c>
    </row>
    <row r="1643" spans="1:1">
      <c r="A1643" s="176">
        <v>3642</v>
      </c>
    </row>
    <row r="1644" spans="1:1">
      <c r="A1644" s="176">
        <v>3643</v>
      </c>
    </row>
    <row r="1645" spans="1:1">
      <c r="A1645" s="176">
        <v>3644</v>
      </c>
    </row>
    <row r="1646" spans="1:1">
      <c r="A1646" s="176">
        <v>3645</v>
      </c>
    </row>
    <row r="1647" spans="1:1">
      <c r="A1647" s="176">
        <v>3646</v>
      </c>
    </row>
    <row r="1648" spans="1:1">
      <c r="A1648" s="176">
        <v>3647</v>
      </c>
    </row>
    <row r="1649" spans="1:1">
      <c r="A1649" s="176">
        <v>3648</v>
      </c>
    </row>
    <row r="1650" spans="1:1">
      <c r="A1650" s="176">
        <v>3649</v>
      </c>
    </row>
    <row r="1651" spans="1:1">
      <c r="A1651" s="176">
        <v>3650</v>
      </c>
    </row>
    <row r="1652" spans="1:1">
      <c r="A1652" s="176">
        <v>3651</v>
      </c>
    </row>
    <row r="1653" spans="1:1">
      <c r="A1653" s="176">
        <v>3652</v>
      </c>
    </row>
    <row r="1654" spans="1:1">
      <c r="A1654" s="176">
        <v>3653</v>
      </c>
    </row>
    <row r="1655" spans="1:1">
      <c r="A1655" s="176">
        <v>3654</v>
      </c>
    </row>
    <row r="1656" spans="1:1">
      <c r="A1656" s="176">
        <v>3655</v>
      </c>
    </row>
    <row r="1657" spans="1:1">
      <c r="A1657" s="176">
        <v>3656</v>
      </c>
    </row>
    <row r="1658" spans="1:1">
      <c r="A1658" s="176">
        <v>3657</v>
      </c>
    </row>
    <row r="1659" spans="1:1">
      <c r="A1659" s="176">
        <v>3658</v>
      </c>
    </row>
    <row r="1660" spans="1:1">
      <c r="A1660" s="176">
        <v>3659</v>
      </c>
    </row>
    <row r="1661" spans="1:1">
      <c r="A1661" s="176">
        <v>3660</v>
      </c>
    </row>
    <row r="1662" spans="1:1">
      <c r="A1662" s="176">
        <v>3661</v>
      </c>
    </row>
    <row r="1663" spans="1:1">
      <c r="A1663" s="176">
        <v>3662</v>
      </c>
    </row>
    <row r="1664" spans="1:1">
      <c r="A1664" s="176">
        <v>3663</v>
      </c>
    </row>
    <row r="1665" spans="1:1">
      <c r="A1665" s="176">
        <v>3664</v>
      </c>
    </row>
    <row r="1666" spans="1:1">
      <c r="A1666" s="176">
        <v>3665</v>
      </c>
    </row>
    <row r="1667" spans="1:1">
      <c r="A1667" s="176">
        <v>3666</v>
      </c>
    </row>
    <row r="1668" spans="1:1">
      <c r="A1668" s="176">
        <v>3667</v>
      </c>
    </row>
    <row r="1669" spans="1:1">
      <c r="A1669" s="176">
        <v>3668</v>
      </c>
    </row>
    <row r="1670" spans="1:1">
      <c r="A1670" s="176">
        <v>3669</v>
      </c>
    </row>
    <row r="1671" spans="1:1">
      <c r="A1671" s="176">
        <v>3670</v>
      </c>
    </row>
    <row r="1672" spans="1:1">
      <c r="A1672" s="176">
        <v>3671</v>
      </c>
    </row>
    <row r="1673" spans="1:1">
      <c r="A1673" s="176">
        <v>3672</v>
      </c>
    </row>
    <row r="1674" spans="1:1">
      <c r="A1674" s="176">
        <v>3673</v>
      </c>
    </row>
    <row r="1675" spans="1:1">
      <c r="A1675" s="176">
        <v>3674</v>
      </c>
    </row>
    <row r="1676" spans="1:1">
      <c r="A1676" s="176">
        <v>3675</v>
      </c>
    </row>
    <row r="1677" spans="1:1">
      <c r="A1677" s="176">
        <v>3676</v>
      </c>
    </row>
    <row r="1678" spans="1:1">
      <c r="A1678" s="176">
        <v>3677</v>
      </c>
    </row>
    <row r="1679" spans="1:1">
      <c r="A1679" s="176">
        <v>3678</v>
      </c>
    </row>
    <row r="1680" spans="1:1">
      <c r="A1680" s="176">
        <v>3679</v>
      </c>
    </row>
    <row r="1681" spans="1:1">
      <c r="A1681" s="176">
        <v>3680</v>
      </c>
    </row>
    <row r="1682" spans="1:1">
      <c r="A1682" s="176">
        <v>3681</v>
      </c>
    </row>
    <row r="1683" spans="1:1">
      <c r="A1683" s="176">
        <v>3682</v>
      </c>
    </row>
    <row r="1684" spans="1:1">
      <c r="A1684" s="176">
        <v>3683</v>
      </c>
    </row>
    <row r="1685" spans="1:1">
      <c r="A1685" s="176">
        <v>3684</v>
      </c>
    </row>
    <row r="1686" spans="1:1">
      <c r="A1686" s="176">
        <v>3685</v>
      </c>
    </row>
    <row r="1687" spans="1:1">
      <c r="A1687" s="176">
        <v>3686</v>
      </c>
    </row>
    <row r="1688" spans="1:1">
      <c r="A1688" s="176">
        <v>3687</v>
      </c>
    </row>
    <row r="1689" spans="1:1">
      <c r="A1689" s="176">
        <v>3688</v>
      </c>
    </row>
    <row r="1690" spans="1:1">
      <c r="A1690" s="176">
        <v>3689</v>
      </c>
    </row>
    <row r="1691" spans="1:1">
      <c r="A1691" s="176">
        <v>3690</v>
      </c>
    </row>
    <row r="1692" spans="1:1">
      <c r="A1692" s="176">
        <v>3691</v>
      </c>
    </row>
    <row r="1693" spans="1:1">
      <c r="A1693" s="176">
        <v>3692</v>
      </c>
    </row>
    <row r="1694" spans="1:1">
      <c r="A1694" s="176">
        <v>3693</v>
      </c>
    </row>
    <row r="1695" spans="1:1">
      <c r="A1695" s="176">
        <v>3694</v>
      </c>
    </row>
    <row r="1696" spans="1:1">
      <c r="A1696" s="176">
        <v>3695</v>
      </c>
    </row>
    <row r="1697" spans="1:1">
      <c r="A1697" s="176">
        <v>3696</v>
      </c>
    </row>
    <row r="1698" spans="1:1">
      <c r="A1698" s="176">
        <v>3697</v>
      </c>
    </row>
    <row r="1699" spans="1:1">
      <c r="A1699" s="176">
        <v>3698</v>
      </c>
    </row>
    <row r="1700" spans="1:1">
      <c r="A1700" s="176">
        <v>3699</v>
      </c>
    </row>
    <row r="1701" spans="1:1">
      <c r="A1701" s="176">
        <v>3700</v>
      </c>
    </row>
    <row r="1702" spans="1:1">
      <c r="A1702" s="176">
        <v>3701</v>
      </c>
    </row>
    <row r="1703" spans="1:1">
      <c r="A1703" s="176">
        <v>3702</v>
      </c>
    </row>
    <row r="1704" spans="1:1">
      <c r="A1704" s="176">
        <v>3703</v>
      </c>
    </row>
    <row r="1705" spans="1:1">
      <c r="A1705" s="176">
        <v>3704</v>
      </c>
    </row>
    <row r="1706" spans="1:1">
      <c r="A1706" s="176">
        <v>3705</v>
      </c>
    </row>
    <row r="1707" spans="1:1">
      <c r="A1707" s="176">
        <v>3706</v>
      </c>
    </row>
    <row r="1708" spans="1:1">
      <c r="A1708" s="176">
        <v>3707</v>
      </c>
    </row>
    <row r="1709" spans="1:1">
      <c r="A1709" s="176">
        <v>3708</v>
      </c>
    </row>
    <row r="1710" spans="1:1">
      <c r="A1710" s="176">
        <v>3709</v>
      </c>
    </row>
    <row r="1711" spans="1:1">
      <c r="A1711" s="176">
        <v>3710</v>
      </c>
    </row>
    <row r="1712" spans="1:1">
      <c r="A1712" s="176">
        <v>3711</v>
      </c>
    </row>
    <row r="1713" spans="1:1">
      <c r="A1713" s="176">
        <v>3712</v>
      </c>
    </row>
    <row r="1714" spans="1:1">
      <c r="A1714" s="176">
        <v>3713</v>
      </c>
    </row>
    <row r="1715" spans="1:1">
      <c r="A1715" s="176">
        <v>3714</v>
      </c>
    </row>
    <row r="1716" spans="1:1">
      <c r="A1716" s="176">
        <v>3715</v>
      </c>
    </row>
    <row r="1717" spans="1:1">
      <c r="A1717" s="176">
        <v>3716</v>
      </c>
    </row>
    <row r="1718" spans="1:1">
      <c r="A1718" s="176">
        <v>3717</v>
      </c>
    </row>
    <row r="1719" spans="1:1">
      <c r="A1719" s="176">
        <v>3718</v>
      </c>
    </row>
    <row r="1720" spans="1:1">
      <c r="A1720" s="176">
        <v>3719</v>
      </c>
    </row>
    <row r="1721" spans="1:1">
      <c r="A1721" s="176">
        <v>3720</v>
      </c>
    </row>
    <row r="1722" spans="1:1">
      <c r="A1722" s="176">
        <v>3721</v>
      </c>
    </row>
    <row r="1723" spans="1:1">
      <c r="A1723" s="176">
        <v>3722</v>
      </c>
    </row>
    <row r="1724" spans="1:1">
      <c r="A1724" s="176">
        <v>3723</v>
      </c>
    </row>
    <row r="1725" spans="1:1">
      <c r="A1725" s="176">
        <v>3724</v>
      </c>
    </row>
    <row r="1726" spans="1:1">
      <c r="A1726" s="176">
        <v>3725</v>
      </c>
    </row>
    <row r="1727" spans="1:1">
      <c r="A1727" s="176">
        <v>3726</v>
      </c>
    </row>
    <row r="1728" spans="1:1">
      <c r="A1728" s="176">
        <v>3727</v>
      </c>
    </row>
    <row r="1729" spans="1:1">
      <c r="A1729" s="176">
        <v>3728</v>
      </c>
    </row>
    <row r="1730" spans="1:1">
      <c r="A1730" s="176">
        <v>3729</v>
      </c>
    </row>
    <row r="1731" spans="1:1">
      <c r="A1731" s="176">
        <v>3730</v>
      </c>
    </row>
    <row r="1732" spans="1:1">
      <c r="A1732" s="176">
        <v>3731</v>
      </c>
    </row>
    <row r="1733" spans="1:1">
      <c r="A1733" s="176">
        <v>3732</v>
      </c>
    </row>
    <row r="1734" spans="1:1">
      <c r="A1734" s="176">
        <v>3733</v>
      </c>
    </row>
    <row r="1735" spans="1:1">
      <c r="A1735" s="176">
        <v>3734</v>
      </c>
    </row>
    <row r="1736" spans="1:1">
      <c r="A1736" s="176">
        <v>3735</v>
      </c>
    </row>
    <row r="1737" spans="1:1">
      <c r="A1737" s="176">
        <v>3736</v>
      </c>
    </row>
    <row r="1738" spans="1:1">
      <c r="A1738" s="176">
        <v>3737</v>
      </c>
    </row>
    <row r="1739" spans="1:1">
      <c r="A1739" s="176">
        <v>3738</v>
      </c>
    </row>
    <row r="1740" spans="1:1">
      <c r="A1740" s="176">
        <v>3739</v>
      </c>
    </row>
    <row r="1741" spans="1:1">
      <c r="A1741" s="176">
        <v>3740</v>
      </c>
    </row>
    <row r="1742" spans="1:1">
      <c r="A1742" s="176">
        <v>3741</v>
      </c>
    </row>
    <row r="1743" spans="1:1">
      <c r="A1743" s="176">
        <v>3742</v>
      </c>
    </row>
    <row r="1744" spans="1:1">
      <c r="A1744" s="176">
        <v>3743</v>
      </c>
    </row>
    <row r="1745" spans="1:1">
      <c r="A1745" s="176">
        <v>3744</v>
      </c>
    </row>
    <row r="1746" spans="1:1">
      <c r="A1746" s="176">
        <v>3745</v>
      </c>
    </row>
    <row r="1747" spans="1:1">
      <c r="A1747" s="176">
        <v>3746</v>
      </c>
    </row>
    <row r="1748" spans="1:1">
      <c r="A1748" s="176">
        <v>3747</v>
      </c>
    </row>
    <row r="1749" spans="1:1">
      <c r="A1749" s="176">
        <v>3748</v>
      </c>
    </row>
    <row r="1750" spans="1:1">
      <c r="A1750" s="176">
        <v>3749</v>
      </c>
    </row>
    <row r="1751" spans="1:1">
      <c r="A1751" s="176">
        <v>3750</v>
      </c>
    </row>
    <row r="1752" spans="1:1">
      <c r="A1752" s="176">
        <v>3751</v>
      </c>
    </row>
    <row r="1753" spans="1:1">
      <c r="A1753" s="176">
        <v>3752</v>
      </c>
    </row>
    <row r="1754" spans="1:1">
      <c r="A1754" s="176">
        <v>3753</v>
      </c>
    </row>
    <row r="1755" spans="1:1">
      <c r="A1755" s="176">
        <v>3754</v>
      </c>
    </row>
    <row r="1756" spans="1:1">
      <c r="A1756" s="176">
        <v>3755</v>
      </c>
    </row>
    <row r="1757" spans="1:1">
      <c r="A1757" s="176">
        <v>3756</v>
      </c>
    </row>
    <row r="1758" spans="1:1">
      <c r="A1758" s="176">
        <v>3757</v>
      </c>
    </row>
    <row r="1759" spans="1:1">
      <c r="A1759" s="176">
        <v>3758</v>
      </c>
    </row>
    <row r="1760" spans="1:1">
      <c r="A1760" s="176">
        <v>3759</v>
      </c>
    </row>
    <row r="1761" spans="1:1">
      <c r="A1761" s="176">
        <v>3760</v>
      </c>
    </row>
    <row r="1762" spans="1:1">
      <c r="A1762" s="176">
        <v>3761</v>
      </c>
    </row>
    <row r="1763" spans="1:1">
      <c r="A1763" s="176">
        <v>3762</v>
      </c>
    </row>
    <row r="1764" spans="1:1">
      <c r="A1764" s="176">
        <v>3763</v>
      </c>
    </row>
    <row r="1765" spans="1:1">
      <c r="A1765" s="176">
        <v>3764</v>
      </c>
    </row>
    <row r="1766" spans="1:1">
      <c r="A1766" s="176">
        <v>3765</v>
      </c>
    </row>
    <row r="1767" spans="1:1">
      <c r="A1767" s="176">
        <v>3766</v>
      </c>
    </row>
    <row r="1768" spans="1:1">
      <c r="A1768" s="176">
        <v>3767</v>
      </c>
    </row>
    <row r="1769" spans="1:1">
      <c r="A1769" s="176">
        <v>3768</v>
      </c>
    </row>
    <row r="1770" spans="1:1">
      <c r="A1770" s="176">
        <v>3769</v>
      </c>
    </row>
    <row r="1771" spans="1:1">
      <c r="A1771" s="176">
        <v>3770</v>
      </c>
    </row>
    <row r="1772" spans="1:1">
      <c r="A1772" s="176">
        <v>3771</v>
      </c>
    </row>
    <row r="1773" spans="1:1">
      <c r="A1773" s="176">
        <v>3772</v>
      </c>
    </row>
    <row r="1774" spans="1:1">
      <c r="A1774" s="176">
        <v>3773</v>
      </c>
    </row>
    <row r="1775" spans="1:1">
      <c r="A1775" s="176">
        <v>3774</v>
      </c>
    </row>
    <row r="1776" spans="1:1">
      <c r="A1776" s="176">
        <v>3775</v>
      </c>
    </row>
    <row r="1777" spans="1:1">
      <c r="A1777" s="176">
        <v>3776</v>
      </c>
    </row>
    <row r="1778" spans="1:1">
      <c r="A1778" s="176">
        <v>3777</v>
      </c>
    </row>
    <row r="1779" spans="1:1">
      <c r="A1779" s="176">
        <v>3778</v>
      </c>
    </row>
    <row r="1780" spans="1:1">
      <c r="A1780" s="176">
        <v>3779</v>
      </c>
    </row>
    <row r="1781" spans="1:1">
      <c r="A1781" s="176">
        <v>3780</v>
      </c>
    </row>
    <row r="1782" spans="1:1">
      <c r="A1782" s="176">
        <v>3781</v>
      </c>
    </row>
    <row r="1783" spans="1:1">
      <c r="A1783" s="176">
        <v>3782</v>
      </c>
    </row>
    <row r="1784" spans="1:1">
      <c r="A1784" s="176">
        <v>3783</v>
      </c>
    </row>
    <row r="1785" spans="1:1">
      <c r="A1785" s="176">
        <v>3784</v>
      </c>
    </row>
    <row r="1786" spans="1:1">
      <c r="A1786" s="176">
        <v>3785</v>
      </c>
    </row>
    <row r="1787" spans="1:1">
      <c r="A1787" s="176">
        <v>3786</v>
      </c>
    </row>
    <row r="1788" spans="1:1">
      <c r="A1788" s="176">
        <v>3787</v>
      </c>
    </row>
    <row r="1789" spans="1:1">
      <c r="A1789" s="176">
        <v>3788</v>
      </c>
    </row>
    <row r="1790" spans="1:1">
      <c r="A1790" s="176">
        <v>3789</v>
      </c>
    </row>
    <row r="1791" spans="1:1">
      <c r="A1791" s="176">
        <v>3790</v>
      </c>
    </row>
    <row r="1792" spans="1:1">
      <c r="A1792" s="176">
        <v>3791</v>
      </c>
    </row>
    <row r="1793" spans="1:1">
      <c r="A1793" s="176">
        <v>3792</v>
      </c>
    </row>
    <row r="1794" spans="1:1">
      <c r="A1794" s="176">
        <v>3793</v>
      </c>
    </row>
    <row r="1795" spans="1:1">
      <c r="A1795" s="176">
        <v>3794</v>
      </c>
    </row>
    <row r="1796" spans="1:1">
      <c r="A1796" s="176">
        <v>3795</v>
      </c>
    </row>
    <row r="1797" spans="1:1">
      <c r="A1797" s="176">
        <v>3796</v>
      </c>
    </row>
    <row r="1798" spans="1:1">
      <c r="A1798" s="176">
        <v>3797</v>
      </c>
    </row>
    <row r="1799" spans="1:1">
      <c r="A1799" s="176">
        <v>3798</v>
      </c>
    </row>
    <row r="1800" spans="1:1">
      <c r="A1800" s="176">
        <v>3799</v>
      </c>
    </row>
    <row r="1801" spans="1:1">
      <c r="A1801" s="176">
        <v>3800</v>
      </c>
    </row>
    <row r="1802" spans="1:1">
      <c r="A1802" s="176">
        <v>3801</v>
      </c>
    </row>
    <row r="1803" spans="1:1">
      <c r="A1803" s="176">
        <v>3802</v>
      </c>
    </row>
    <row r="1804" spans="1:1">
      <c r="A1804" s="176">
        <v>3803</v>
      </c>
    </row>
    <row r="1805" spans="1:1">
      <c r="A1805" s="176">
        <v>3804</v>
      </c>
    </row>
    <row r="1806" spans="1:1">
      <c r="A1806" s="176">
        <v>3805</v>
      </c>
    </row>
    <row r="1807" spans="1:1">
      <c r="A1807" s="176">
        <v>3806</v>
      </c>
    </row>
    <row r="1808" spans="1:1">
      <c r="A1808" s="176">
        <v>3807</v>
      </c>
    </row>
    <row r="1809" spans="1:1">
      <c r="A1809" s="176">
        <v>3808</v>
      </c>
    </row>
    <row r="1810" spans="1:1">
      <c r="A1810" s="176">
        <v>3809</v>
      </c>
    </row>
    <row r="1811" spans="1:1">
      <c r="A1811" s="176">
        <v>3810</v>
      </c>
    </row>
    <row r="1812" spans="1:1">
      <c r="A1812" s="176">
        <v>3811</v>
      </c>
    </row>
    <row r="1813" spans="1:1">
      <c r="A1813" s="176">
        <v>3812</v>
      </c>
    </row>
    <row r="1814" spans="1:1">
      <c r="A1814" s="176">
        <v>3813</v>
      </c>
    </row>
    <row r="1815" spans="1:1">
      <c r="A1815" s="176">
        <v>3814</v>
      </c>
    </row>
    <row r="1816" spans="1:1">
      <c r="A1816" s="176">
        <v>3815</v>
      </c>
    </row>
    <row r="1817" spans="1:1">
      <c r="A1817" s="176">
        <v>3816</v>
      </c>
    </row>
    <row r="1818" spans="1:1">
      <c r="A1818" s="176">
        <v>3817</v>
      </c>
    </row>
    <row r="1819" spans="1:1">
      <c r="A1819" s="176">
        <v>3818</v>
      </c>
    </row>
    <row r="1820" spans="1:1">
      <c r="A1820" s="176">
        <v>3819</v>
      </c>
    </row>
    <row r="1821" spans="1:1">
      <c r="A1821" s="176">
        <v>3820</v>
      </c>
    </row>
    <row r="1822" spans="1:1">
      <c r="A1822" s="176">
        <v>3821</v>
      </c>
    </row>
    <row r="1823" spans="1:1">
      <c r="A1823" s="176">
        <v>3822</v>
      </c>
    </row>
    <row r="1824" spans="1:1">
      <c r="A1824" s="176">
        <v>3823</v>
      </c>
    </row>
    <row r="1825" spans="1:1">
      <c r="A1825" s="176">
        <v>3824</v>
      </c>
    </row>
    <row r="1826" spans="1:1">
      <c r="A1826" s="176">
        <v>3825</v>
      </c>
    </row>
    <row r="1827" spans="1:1">
      <c r="A1827" s="176">
        <v>3826</v>
      </c>
    </row>
    <row r="1828" spans="1:1">
      <c r="A1828" s="176">
        <v>3827</v>
      </c>
    </row>
    <row r="1829" spans="1:1">
      <c r="A1829" s="176">
        <v>3828</v>
      </c>
    </row>
    <row r="1830" spans="1:1">
      <c r="A1830" s="176">
        <v>3829</v>
      </c>
    </row>
    <row r="1831" spans="1:1">
      <c r="A1831" s="176">
        <v>3830</v>
      </c>
    </row>
    <row r="1832" spans="1:1">
      <c r="A1832" s="176">
        <v>3831</v>
      </c>
    </row>
    <row r="1833" spans="1:1">
      <c r="A1833" s="176">
        <v>3832</v>
      </c>
    </row>
    <row r="1834" spans="1:1">
      <c r="A1834" s="176">
        <v>3833</v>
      </c>
    </row>
    <row r="1835" spans="1:1">
      <c r="A1835" s="176">
        <v>3834</v>
      </c>
    </row>
    <row r="1836" spans="1:1">
      <c r="A1836" s="176">
        <v>3835</v>
      </c>
    </row>
    <row r="1837" spans="1:1">
      <c r="A1837" s="176">
        <v>3836</v>
      </c>
    </row>
    <row r="1838" spans="1:1">
      <c r="A1838" s="176">
        <v>3837</v>
      </c>
    </row>
    <row r="1839" spans="1:1">
      <c r="A1839" s="176">
        <v>3838</v>
      </c>
    </row>
    <row r="1840" spans="1:1">
      <c r="A1840" s="176">
        <v>3839</v>
      </c>
    </row>
    <row r="1841" spans="1:1">
      <c r="A1841" s="176">
        <v>3840</v>
      </c>
    </row>
    <row r="1842" spans="1:1">
      <c r="A1842" s="176">
        <v>3841</v>
      </c>
    </row>
    <row r="1843" spans="1:1">
      <c r="A1843" s="176">
        <v>3842</v>
      </c>
    </row>
    <row r="1844" spans="1:1">
      <c r="A1844" s="176">
        <v>3843</v>
      </c>
    </row>
    <row r="1845" spans="1:1">
      <c r="A1845" s="176">
        <v>3844</v>
      </c>
    </row>
    <row r="1846" spans="1:1">
      <c r="A1846" s="176">
        <v>3845</v>
      </c>
    </row>
    <row r="1847" spans="1:1">
      <c r="A1847" s="176">
        <v>3846</v>
      </c>
    </row>
    <row r="1848" spans="1:1">
      <c r="A1848" s="176">
        <v>3847</v>
      </c>
    </row>
    <row r="1849" spans="1:1">
      <c r="A1849" s="176">
        <v>3848</v>
      </c>
    </row>
    <row r="1850" spans="1:1">
      <c r="A1850" s="176">
        <v>3849</v>
      </c>
    </row>
    <row r="1851" spans="1:1">
      <c r="A1851" s="176">
        <v>3850</v>
      </c>
    </row>
    <row r="1852" spans="1:1">
      <c r="A1852" s="176">
        <v>3851</v>
      </c>
    </row>
    <row r="1853" spans="1:1">
      <c r="A1853" s="176">
        <v>3852</v>
      </c>
    </row>
    <row r="1854" spans="1:1">
      <c r="A1854" s="176">
        <v>3853</v>
      </c>
    </row>
    <row r="1855" spans="1:1">
      <c r="A1855" s="176">
        <v>3854</v>
      </c>
    </row>
    <row r="1856" spans="1:1">
      <c r="A1856" s="176">
        <v>3855</v>
      </c>
    </row>
    <row r="1857" spans="1:1">
      <c r="A1857" s="176">
        <v>3856</v>
      </c>
    </row>
    <row r="1858" spans="1:1">
      <c r="A1858" s="176">
        <v>3857</v>
      </c>
    </row>
    <row r="1859" spans="1:1">
      <c r="A1859" s="176">
        <v>3858</v>
      </c>
    </row>
    <row r="1860" spans="1:1">
      <c r="A1860" s="176">
        <v>3859</v>
      </c>
    </row>
    <row r="1861" spans="1:1">
      <c r="A1861" s="176">
        <v>3860</v>
      </c>
    </row>
    <row r="1862" spans="1:1">
      <c r="A1862" s="176">
        <v>3861</v>
      </c>
    </row>
    <row r="1863" spans="1:1">
      <c r="A1863" s="176">
        <v>3862</v>
      </c>
    </row>
    <row r="1864" spans="1:1">
      <c r="A1864" s="176">
        <v>3863</v>
      </c>
    </row>
    <row r="1865" spans="1:1">
      <c r="A1865" s="176">
        <v>3864</v>
      </c>
    </row>
    <row r="1866" spans="1:1">
      <c r="A1866" s="176">
        <v>3865</v>
      </c>
    </row>
    <row r="1867" spans="1:1">
      <c r="A1867" s="176">
        <v>3866</v>
      </c>
    </row>
    <row r="1868" spans="1:1">
      <c r="A1868" s="176">
        <v>3867</v>
      </c>
    </row>
    <row r="1869" spans="1:1">
      <c r="A1869" s="176">
        <v>3868</v>
      </c>
    </row>
    <row r="1870" spans="1:1">
      <c r="A1870" s="176">
        <v>3869</v>
      </c>
    </row>
    <row r="1871" spans="1:1">
      <c r="A1871" s="176">
        <v>3870</v>
      </c>
    </row>
    <row r="1872" spans="1:1">
      <c r="A1872" s="176">
        <v>3871</v>
      </c>
    </row>
    <row r="1873" spans="1:1">
      <c r="A1873" s="176">
        <v>3872</v>
      </c>
    </row>
    <row r="1874" spans="1:1">
      <c r="A1874" s="176">
        <v>3873</v>
      </c>
    </row>
    <row r="1875" spans="1:1">
      <c r="A1875" s="176">
        <v>3874</v>
      </c>
    </row>
    <row r="1876" spans="1:1">
      <c r="A1876" s="176">
        <v>3875</v>
      </c>
    </row>
    <row r="1877" spans="1:1">
      <c r="A1877" s="176">
        <v>3876</v>
      </c>
    </row>
    <row r="1878" spans="1:1">
      <c r="A1878" s="176">
        <v>3877</v>
      </c>
    </row>
    <row r="1879" spans="1:1">
      <c r="A1879" s="176">
        <v>3878</v>
      </c>
    </row>
    <row r="1880" spans="1:1">
      <c r="A1880" s="176">
        <v>3879</v>
      </c>
    </row>
    <row r="1881" spans="1:1">
      <c r="A1881" s="176">
        <v>3880</v>
      </c>
    </row>
    <row r="1882" spans="1:1">
      <c r="A1882" s="176">
        <v>3881</v>
      </c>
    </row>
    <row r="1883" spans="1:1">
      <c r="A1883" s="176">
        <v>3882</v>
      </c>
    </row>
    <row r="1884" spans="1:1">
      <c r="A1884" s="176">
        <v>3883</v>
      </c>
    </row>
    <row r="1885" spans="1:1">
      <c r="A1885" s="176">
        <v>3884</v>
      </c>
    </row>
    <row r="1886" spans="1:1">
      <c r="A1886" s="176">
        <v>3885</v>
      </c>
    </row>
    <row r="1887" spans="1:1">
      <c r="A1887" s="176">
        <v>3886</v>
      </c>
    </row>
    <row r="1888" spans="1:1">
      <c r="A1888" s="176">
        <v>3887</v>
      </c>
    </row>
    <row r="1889" spans="1:1">
      <c r="A1889" s="176">
        <v>3888</v>
      </c>
    </row>
    <row r="1890" spans="1:1">
      <c r="A1890" s="176">
        <v>3889</v>
      </c>
    </row>
    <row r="1891" spans="1:1">
      <c r="A1891" s="176">
        <v>3890</v>
      </c>
    </row>
    <row r="1892" spans="1:1">
      <c r="A1892" s="176">
        <v>3891</v>
      </c>
    </row>
    <row r="1893" spans="1:1">
      <c r="A1893" s="176">
        <v>3892</v>
      </c>
    </row>
    <row r="1894" spans="1:1">
      <c r="A1894" s="176">
        <v>3893</v>
      </c>
    </row>
    <row r="1895" spans="1:1">
      <c r="A1895" s="176">
        <v>3894</v>
      </c>
    </row>
    <row r="1896" spans="1:1">
      <c r="A1896" s="176">
        <v>3895</v>
      </c>
    </row>
    <row r="1897" spans="1:1">
      <c r="A1897" s="176">
        <v>3896</v>
      </c>
    </row>
    <row r="1898" spans="1:1">
      <c r="A1898" s="176">
        <v>3897</v>
      </c>
    </row>
    <row r="1899" spans="1:1">
      <c r="A1899" s="176">
        <v>3898</v>
      </c>
    </row>
    <row r="1900" spans="1:1">
      <c r="A1900" s="176">
        <v>3899</v>
      </c>
    </row>
    <row r="1901" spans="1:1">
      <c r="A1901" s="176">
        <v>3900</v>
      </c>
    </row>
    <row r="1902" spans="1:1">
      <c r="A1902" s="176">
        <v>3901</v>
      </c>
    </row>
    <row r="1903" spans="1:1">
      <c r="A1903" s="176">
        <v>3902</v>
      </c>
    </row>
    <row r="1904" spans="1:1">
      <c r="A1904" s="176">
        <v>3903</v>
      </c>
    </row>
    <row r="1905" spans="1:1">
      <c r="A1905" s="176">
        <v>3904</v>
      </c>
    </row>
    <row r="1906" spans="1:1">
      <c r="A1906" s="176">
        <v>3905</v>
      </c>
    </row>
    <row r="1907" spans="1:1">
      <c r="A1907" s="176">
        <v>3906</v>
      </c>
    </row>
    <row r="1908" spans="1:1">
      <c r="A1908" s="176">
        <v>3907</v>
      </c>
    </row>
    <row r="1909" spans="1:1">
      <c r="A1909" s="176">
        <v>3908</v>
      </c>
    </row>
    <row r="1910" spans="1:1">
      <c r="A1910" s="176">
        <v>3909</v>
      </c>
    </row>
    <row r="1911" spans="1:1">
      <c r="A1911" s="176">
        <v>3910</v>
      </c>
    </row>
    <row r="1912" spans="1:1">
      <c r="A1912" s="176">
        <v>3911</v>
      </c>
    </row>
    <row r="1913" spans="1:1">
      <c r="A1913" s="176">
        <v>3912</v>
      </c>
    </row>
    <row r="1914" spans="1:1">
      <c r="A1914" s="176">
        <v>3913</v>
      </c>
    </row>
    <row r="1915" spans="1:1">
      <c r="A1915" s="176">
        <v>3914</v>
      </c>
    </row>
    <row r="1916" spans="1:1">
      <c r="A1916" s="176">
        <v>3915</v>
      </c>
    </row>
    <row r="1917" spans="1:1">
      <c r="A1917" s="176">
        <v>3916</v>
      </c>
    </row>
    <row r="1918" spans="1:1">
      <c r="A1918" s="176">
        <v>3917</v>
      </c>
    </row>
    <row r="1919" spans="1:1">
      <c r="A1919" s="176">
        <v>3918</v>
      </c>
    </row>
    <row r="1920" spans="1:1">
      <c r="A1920" s="176">
        <v>3919</v>
      </c>
    </row>
    <row r="1921" spans="1:1">
      <c r="A1921" s="176">
        <v>3920</v>
      </c>
    </row>
    <row r="1922" spans="1:1">
      <c r="A1922" s="176">
        <v>3921</v>
      </c>
    </row>
    <row r="1923" spans="1:1">
      <c r="A1923" s="176">
        <v>3922</v>
      </c>
    </row>
    <row r="1924" spans="1:1">
      <c r="A1924" s="176">
        <v>3923</v>
      </c>
    </row>
    <row r="1925" spans="1:1">
      <c r="A1925" s="176">
        <v>3924</v>
      </c>
    </row>
    <row r="1926" spans="1:1">
      <c r="A1926" s="176">
        <v>3925</v>
      </c>
    </row>
    <row r="1927" spans="1:1">
      <c r="A1927" s="176">
        <v>3926</v>
      </c>
    </row>
    <row r="1928" spans="1:1">
      <c r="A1928" s="176">
        <v>3927</v>
      </c>
    </row>
    <row r="1929" spans="1:1">
      <c r="A1929" s="176">
        <v>3928</v>
      </c>
    </row>
    <row r="1930" spans="1:1">
      <c r="A1930" s="176">
        <v>3929</v>
      </c>
    </row>
    <row r="1931" spans="1:1">
      <c r="A1931" s="176">
        <v>3930</v>
      </c>
    </row>
    <row r="1932" spans="1:1">
      <c r="A1932" s="176">
        <v>3931</v>
      </c>
    </row>
    <row r="1933" spans="1:1">
      <c r="A1933" s="176">
        <v>3932</v>
      </c>
    </row>
    <row r="1934" spans="1:1">
      <c r="A1934" s="176">
        <v>3933</v>
      </c>
    </row>
    <row r="1935" spans="1:1">
      <c r="A1935" s="176">
        <v>3934</v>
      </c>
    </row>
    <row r="1936" spans="1:1">
      <c r="A1936" s="176">
        <v>3935</v>
      </c>
    </row>
    <row r="1937" spans="1:1">
      <c r="A1937" s="176">
        <v>3936</v>
      </c>
    </row>
    <row r="1938" spans="1:1">
      <c r="A1938" s="176">
        <v>3937</v>
      </c>
    </row>
    <row r="1939" spans="1:1">
      <c r="A1939" s="176">
        <v>3938</v>
      </c>
    </row>
    <row r="1940" spans="1:1">
      <c r="A1940" s="176">
        <v>3939</v>
      </c>
    </row>
    <row r="1941" spans="1:1">
      <c r="A1941" s="176">
        <v>3940</v>
      </c>
    </row>
    <row r="1942" spans="1:1">
      <c r="A1942" s="176">
        <v>3941</v>
      </c>
    </row>
    <row r="1943" spans="1:1">
      <c r="A1943" s="176">
        <v>3942</v>
      </c>
    </row>
    <row r="1944" spans="1:1">
      <c r="A1944" s="176">
        <v>3943</v>
      </c>
    </row>
    <row r="1945" spans="1:1">
      <c r="A1945" s="176">
        <v>3944</v>
      </c>
    </row>
    <row r="1946" spans="1:1">
      <c r="A1946" s="176">
        <v>3945</v>
      </c>
    </row>
    <row r="1947" spans="1:1">
      <c r="A1947" s="176">
        <v>3946</v>
      </c>
    </row>
    <row r="1948" spans="1:1">
      <c r="A1948" s="176">
        <v>3947</v>
      </c>
    </row>
    <row r="1949" spans="1:1">
      <c r="A1949" s="176">
        <v>3948</v>
      </c>
    </row>
    <row r="1950" spans="1:1">
      <c r="A1950" s="176">
        <v>3949</v>
      </c>
    </row>
    <row r="1951" spans="1:1">
      <c r="A1951" s="176">
        <v>3950</v>
      </c>
    </row>
    <row r="1952" spans="1:1">
      <c r="A1952" s="176">
        <v>3951</v>
      </c>
    </row>
    <row r="1953" spans="1:1">
      <c r="A1953" s="176">
        <v>3952</v>
      </c>
    </row>
    <row r="1954" spans="1:1">
      <c r="A1954" s="176">
        <v>3953</v>
      </c>
    </row>
    <row r="1955" spans="1:1">
      <c r="A1955" s="176">
        <v>3954</v>
      </c>
    </row>
    <row r="1956" spans="1:1">
      <c r="A1956" s="176">
        <v>3955</v>
      </c>
    </row>
    <row r="1957" spans="1:1">
      <c r="A1957" s="176">
        <v>3956</v>
      </c>
    </row>
    <row r="1958" spans="1:1">
      <c r="A1958" s="176">
        <v>3957</v>
      </c>
    </row>
    <row r="1959" spans="1:1">
      <c r="A1959" s="176">
        <v>3958</v>
      </c>
    </row>
    <row r="1960" spans="1:1">
      <c r="A1960" s="176">
        <v>3959</v>
      </c>
    </row>
    <row r="1961" spans="1:1">
      <c r="A1961" s="176">
        <v>3960</v>
      </c>
    </row>
    <row r="1962" spans="1:1">
      <c r="A1962" s="176">
        <v>3961</v>
      </c>
    </row>
    <row r="1963" spans="1:1">
      <c r="A1963" s="176">
        <v>3962</v>
      </c>
    </row>
    <row r="1964" spans="1:1">
      <c r="A1964" s="176">
        <v>3963</v>
      </c>
    </row>
    <row r="1965" spans="1:1">
      <c r="A1965" s="176">
        <v>3964</v>
      </c>
    </row>
    <row r="1966" spans="1:1">
      <c r="A1966" s="176">
        <v>3965</v>
      </c>
    </row>
    <row r="1967" spans="1:1">
      <c r="A1967" s="176">
        <v>3966</v>
      </c>
    </row>
    <row r="1968" spans="1:1">
      <c r="A1968" s="176">
        <v>3967</v>
      </c>
    </row>
    <row r="1969" spans="1:1">
      <c r="A1969" s="176">
        <v>3968</v>
      </c>
    </row>
    <row r="1970" spans="1:1">
      <c r="A1970" s="176">
        <v>3969</v>
      </c>
    </row>
    <row r="1971" spans="1:1">
      <c r="A1971" s="176">
        <v>3970</v>
      </c>
    </row>
    <row r="1972" spans="1:1">
      <c r="A1972" s="176">
        <v>3971</v>
      </c>
    </row>
    <row r="1973" spans="1:1">
      <c r="A1973" s="176">
        <v>3972</v>
      </c>
    </row>
    <row r="1974" spans="1:1">
      <c r="A1974" s="176">
        <v>3973</v>
      </c>
    </row>
    <row r="1975" spans="1:1">
      <c r="A1975" s="176">
        <v>3974</v>
      </c>
    </row>
    <row r="1976" spans="1:1">
      <c r="A1976" s="176">
        <v>3975</v>
      </c>
    </row>
    <row r="1977" spans="1:1">
      <c r="A1977" s="176">
        <v>3976</v>
      </c>
    </row>
    <row r="1978" spans="1:1">
      <c r="A1978" s="176">
        <v>3977</v>
      </c>
    </row>
    <row r="1979" spans="1:1">
      <c r="A1979" s="176">
        <v>3978</v>
      </c>
    </row>
    <row r="1980" spans="1:1">
      <c r="A1980" s="176">
        <v>3979</v>
      </c>
    </row>
    <row r="1981" spans="1:1">
      <c r="A1981" s="176">
        <v>3980</v>
      </c>
    </row>
    <row r="1982" spans="1:1">
      <c r="A1982" s="176">
        <v>3981</v>
      </c>
    </row>
    <row r="1983" spans="1:1">
      <c r="A1983" s="176">
        <v>3982</v>
      </c>
    </row>
    <row r="1984" spans="1:1">
      <c r="A1984" s="176">
        <v>3983</v>
      </c>
    </row>
    <row r="1985" spans="1:1">
      <c r="A1985" s="176">
        <v>3984</v>
      </c>
    </row>
    <row r="1986" spans="1:1">
      <c r="A1986" s="176">
        <v>3985</v>
      </c>
    </row>
    <row r="1987" spans="1:1">
      <c r="A1987" s="176">
        <v>3986</v>
      </c>
    </row>
    <row r="1988" spans="1:1">
      <c r="A1988" s="176">
        <v>3987</v>
      </c>
    </row>
    <row r="1989" spans="1:1">
      <c r="A1989" s="176">
        <v>3988</v>
      </c>
    </row>
    <row r="1990" spans="1:1">
      <c r="A1990" s="176">
        <v>3989</v>
      </c>
    </row>
    <row r="1991" spans="1:1">
      <c r="A1991" s="176">
        <v>3990</v>
      </c>
    </row>
    <row r="1992" spans="1:1">
      <c r="A1992" s="176">
        <v>3991</v>
      </c>
    </row>
    <row r="1993" spans="1:1">
      <c r="A1993" s="176">
        <v>3992</v>
      </c>
    </row>
    <row r="1994" spans="1:1">
      <c r="A1994" s="176">
        <v>3993</v>
      </c>
    </row>
    <row r="1995" spans="1:1">
      <c r="A1995" s="176">
        <v>3994</v>
      </c>
    </row>
    <row r="1996" spans="1:1">
      <c r="A1996" s="176">
        <v>3995</v>
      </c>
    </row>
    <row r="1997" spans="1:1">
      <c r="A1997" s="176">
        <v>3996</v>
      </c>
    </row>
    <row r="1998" spans="1:1">
      <c r="A1998" s="176">
        <v>3997</v>
      </c>
    </row>
    <row r="1999" spans="1:1">
      <c r="A1999" s="176">
        <v>3998</v>
      </c>
    </row>
    <row r="2000" spans="1:1">
      <c r="A2000" s="176">
        <v>3999</v>
      </c>
    </row>
    <row r="2001" spans="1:1">
      <c r="A2001" s="176">
        <v>4000</v>
      </c>
    </row>
    <row r="2002" spans="1:1">
      <c r="A2002" s="176">
        <v>4001</v>
      </c>
    </row>
    <row r="2003" spans="1:1">
      <c r="A2003" s="176">
        <v>4002</v>
      </c>
    </row>
    <row r="2004" spans="1:1">
      <c r="A2004" s="176">
        <v>4003</v>
      </c>
    </row>
    <row r="2005" spans="1:1">
      <c r="A2005" s="176">
        <v>4004</v>
      </c>
    </row>
    <row r="2006" spans="1:1">
      <c r="A2006" s="176">
        <v>4005</v>
      </c>
    </row>
    <row r="2007" spans="1:1">
      <c r="A2007" s="176">
        <v>4006</v>
      </c>
    </row>
    <row r="2008" spans="1:1">
      <c r="A2008" s="176">
        <v>4007</v>
      </c>
    </row>
    <row r="2009" spans="1:1">
      <c r="A2009" s="176">
        <v>4008</v>
      </c>
    </row>
    <row r="2010" spans="1:1">
      <c r="A2010" s="176">
        <v>4009</v>
      </c>
    </row>
    <row r="2011" spans="1:1">
      <c r="A2011" s="176">
        <v>4010</v>
      </c>
    </row>
    <row r="2012" spans="1:1">
      <c r="A2012" s="176">
        <v>4011</v>
      </c>
    </row>
    <row r="2013" spans="1:1">
      <c r="A2013" s="176">
        <v>4012</v>
      </c>
    </row>
    <row r="2014" spans="1:1">
      <c r="A2014" s="176">
        <v>4013</v>
      </c>
    </row>
    <row r="2015" spans="1:1">
      <c r="A2015" s="176">
        <v>4014</v>
      </c>
    </row>
    <row r="2016" spans="1:1">
      <c r="A2016" s="176">
        <v>4015</v>
      </c>
    </row>
    <row r="2017" spans="1:1">
      <c r="A2017" s="176">
        <v>4016</v>
      </c>
    </row>
    <row r="2018" spans="1:1">
      <c r="A2018" s="176">
        <v>4017</v>
      </c>
    </row>
    <row r="2019" spans="1:1">
      <c r="A2019" s="176">
        <v>4018</v>
      </c>
    </row>
    <row r="2020" spans="1:1">
      <c r="A2020" s="176">
        <v>4019</v>
      </c>
    </row>
    <row r="2021" spans="1:1">
      <c r="A2021" s="176">
        <v>4020</v>
      </c>
    </row>
    <row r="2022" spans="1:1">
      <c r="A2022" s="176">
        <v>4021</v>
      </c>
    </row>
    <row r="2023" spans="1:1">
      <c r="A2023" s="176">
        <v>4022</v>
      </c>
    </row>
    <row r="2024" spans="1:1">
      <c r="A2024" s="176">
        <v>4023</v>
      </c>
    </row>
    <row r="2025" spans="1:1">
      <c r="A2025" s="176">
        <v>4024</v>
      </c>
    </row>
    <row r="2026" spans="1:1">
      <c r="A2026" s="176">
        <v>4025</v>
      </c>
    </row>
    <row r="2027" spans="1:1">
      <c r="A2027" s="176">
        <v>4026</v>
      </c>
    </row>
    <row r="2028" spans="1:1">
      <c r="A2028" s="176">
        <v>4027</v>
      </c>
    </row>
    <row r="2029" spans="1:1">
      <c r="A2029" s="176">
        <v>4028</v>
      </c>
    </row>
    <row r="2030" spans="1:1">
      <c r="A2030" s="176">
        <v>4029</v>
      </c>
    </row>
    <row r="2031" spans="1:1">
      <c r="A2031" s="176">
        <v>4030</v>
      </c>
    </row>
    <row r="2032" spans="1:1">
      <c r="A2032" s="176">
        <v>4031</v>
      </c>
    </row>
    <row r="2033" spans="1:1">
      <c r="A2033" s="176">
        <v>4032</v>
      </c>
    </row>
    <row r="2034" spans="1:1">
      <c r="A2034" s="176">
        <v>4033</v>
      </c>
    </row>
    <row r="2035" spans="1:1">
      <c r="A2035" s="176">
        <v>4034</v>
      </c>
    </row>
    <row r="2036" spans="1:1">
      <c r="A2036" s="176">
        <v>4035</v>
      </c>
    </row>
    <row r="2037" spans="1:1">
      <c r="A2037" s="176">
        <v>4036</v>
      </c>
    </row>
    <row r="2038" spans="1:1">
      <c r="A2038" s="176">
        <v>4037</v>
      </c>
    </row>
    <row r="2039" spans="1:1">
      <c r="A2039" s="176">
        <v>4038</v>
      </c>
    </row>
    <row r="2040" spans="1:1">
      <c r="A2040" s="176">
        <v>4039</v>
      </c>
    </row>
    <row r="2041" spans="1:1">
      <c r="A2041" s="176">
        <v>4040</v>
      </c>
    </row>
    <row r="2042" spans="1:1">
      <c r="A2042" s="176">
        <v>4041</v>
      </c>
    </row>
    <row r="2043" spans="1:1">
      <c r="A2043" s="176">
        <v>4042</v>
      </c>
    </row>
    <row r="2044" spans="1:1">
      <c r="A2044" s="176">
        <v>4043</v>
      </c>
    </row>
    <row r="2045" spans="1:1">
      <c r="A2045" s="176">
        <v>4044</v>
      </c>
    </row>
    <row r="2046" spans="1:1">
      <c r="A2046" s="176">
        <v>4045</v>
      </c>
    </row>
    <row r="2047" spans="1:1">
      <c r="A2047" s="176">
        <v>4046</v>
      </c>
    </row>
    <row r="2048" spans="1:1">
      <c r="A2048" s="176">
        <v>4047</v>
      </c>
    </row>
    <row r="2049" spans="1:1">
      <c r="A2049" s="176">
        <v>4048</v>
      </c>
    </row>
    <row r="2050" spans="1:1">
      <c r="A2050" s="176">
        <v>4049</v>
      </c>
    </row>
    <row r="2051" spans="1:1">
      <c r="A2051" s="176">
        <v>4050</v>
      </c>
    </row>
    <row r="2052" spans="1:1">
      <c r="A2052" s="176">
        <v>4051</v>
      </c>
    </row>
    <row r="2053" spans="1:1">
      <c r="A2053" s="176">
        <v>4052</v>
      </c>
    </row>
    <row r="2054" spans="1:1">
      <c r="A2054" s="176">
        <v>4053</v>
      </c>
    </row>
    <row r="2055" spans="1:1">
      <c r="A2055" s="176">
        <v>4054</v>
      </c>
    </row>
    <row r="2056" spans="1:1">
      <c r="A2056" s="176">
        <v>4055</v>
      </c>
    </row>
    <row r="2057" spans="1:1">
      <c r="A2057" s="176">
        <v>4056</v>
      </c>
    </row>
    <row r="2058" spans="1:1">
      <c r="A2058" s="176">
        <v>4057</v>
      </c>
    </row>
    <row r="2059" spans="1:1">
      <c r="A2059" s="176">
        <v>4058</v>
      </c>
    </row>
    <row r="2060" spans="1:1">
      <c r="A2060" s="176">
        <v>4059</v>
      </c>
    </row>
    <row r="2061" spans="1:1">
      <c r="A2061" s="176">
        <v>4060</v>
      </c>
    </row>
    <row r="2062" spans="1:1">
      <c r="A2062" s="176">
        <v>4061</v>
      </c>
    </row>
    <row r="2063" spans="1:1">
      <c r="A2063" s="176">
        <v>4062</v>
      </c>
    </row>
    <row r="2064" spans="1:1">
      <c r="A2064" s="176">
        <v>4063</v>
      </c>
    </row>
    <row r="2065" spans="1:1">
      <c r="A2065" s="176">
        <v>4064</v>
      </c>
    </row>
    <row r="2066" spans="1:1">
      <c r="A2066" s="176">
        <v>4065</v>
      </c>
    </row>
    <row r="2067" spans="1:1">
      <c r="A2067" s="176">
        <v>4066</v>
      </c>
    </row>
    <row r="2068" spans="1:1">
      <c r="A2068" s="176">
        <v>4067</v>
      </c>
    </row>
    <row r="2069" spans="1:1">
      <c r="A2069" s="176">
        <v>4068</v>
      </c>
    </row>
    <row r="2070" spans="1:1">
      <c r="A2070" s="176">
        <v>4069</v>
      </c>
    </row>
    <row r="2071" spans="1:1">
      <c r="A2071" s="176">
        <v>4070</v>
      </c>
    </row>
    <row r="2072" spans="1:1">
      <c r="A2072" s="176">
        <v>4071</v>
      </c>
    </row>
    <row r="2073" spans="1:1">
      <c r="A2073" s="176">
        <v>4072</v>
      </c>
    </row>
    <row r="2074" spans="1:1">
      <c r="A2074" s="176">
        <v>4073</v>
      </c>
    </row>
    <row r="2075" spans="1:1">
      <c r="A2075" s="176">
        <v>4074</v>
      </c>
    </row>
    <row r="2076" spans="1:1">
      <c r="A2076" s="176">
        <v>4075</v>
      </c>
    </row>
    <row r="2077" spans="1:1">
      <c r="A2077" s="176">
        <v>4076</v>
      </c>
    </row>
    <row r="2078" spans="1:1">
      <c r="A2078" s="176">
        <v>4077</v>
      </c>
    </row>
    <row r="2079" spans="1:1">
      <c r="A2079" s="176">
        <v>4078</v>
      </c>
    </row>
    <row r="2080" spans="1:1">
      <c r="A2080" s="176">
        <v>4079</v>
      </c>
    </row>
    <row r="2081" spans="1:1">
      <c r="A2081" s="176">
        <v>4080</v>
      </c>
    </row>
    <row r="2082" spans="1:1">
      <c r="A2082" s="176">
        <v>4081</v>
      </c>
    </row>
    <row r="2083" spans="1:1">
      <c r="A2083" s="176">
        <v>4082</v>
      </c>
    </row>
    <row r="2084" spans="1:1">
      <c r="A2084" s="176">
        <v>4083</v>
      </c>
    </row>
    <row r="2085" spans="1:1">
      <c r="A2085" s="176">
        <v>4084</v>
      </c>
    </row>
    <row r="2086" spans="1:1">
      <c r="A2086" s="176">
        <v>4085</v>
      </c>
    </row>
    <row r="2087" spans="1:1">
      <c r="A2087" s="176">
        <v>4086</v>
      </c>
    </row>
    <row r="2088" spans="1:1">
      <c r="A2088" s="176">
        <v>4087</v>
      </c>
    </row>
    <row r="2089" spans="1:1">
      <c r="A2089" s="176">
        <v>4088</v>
      </c>
    </row>
    <row r="2090" spans="1:1">
      <c r="A2090" s="176">
        <v>4089</v>
      </c>
    </row>
    <row r="2091" spans="1:1">
      <c r="A2091" s="176">
        <v>4090</v>
      </c>
    </row>
    <row r="2092" spans="1:1">
      <c r="A2092" s="176">
        <v>4091</v>
      </c>
    </row>
    <row r="2093" spans="1:1">
      <c r="A2093" s="176">
        <v>4092</v>
      </c>
    </row>
    <row r="2094" spans="1:1">
      <c r="A2094" s="176">
        <v>4093</v>
      </c>
    </row>
    <row r="2095" spans="1:1">
      <c r="A2095" s="176">
        <v>4094</v>
      </c>
    </row>
    <row r="2096" spans="1:1">
      <c r="A2096" s="176">
        <v>4095</v>
      </c>
    </row>
    <row r="2097" spans="1:1">
      <c r="A2097" s="176">
        <v>4096</v>
      </c>
    </row>
    <row r="2098" spans="1:1">
      <c r="A2098" s="176">
        <v>4097</v>
      </c>
    </row>
    <row r="2099" spans="1:1">
      <c r="A2099" s="176">
        <v>4098</v>
      </c>
    </row>
    <row r="2100" spans="1:1">
      <c r="A2100" s="176">
        <v>4099</v>
      </c>
    </row>
    <row r="2101" spans="1:1">
      <c r="A2101" s="176">
        <v>4100</v>
      </c>
    </row>
    <row r="2102" spans="1:1">
      <c r="A2102" s="176">
        <v>4101</v>
      </c>
    </row>
    <row r="2103" spans="1:1">
      <c r="A2103" s="176">
        <v>4102</v>
      </c>
    </row>
    <row r="2104" spans="1:1">
      <c r="A2104" s="176">
        <v>4103</v>
      </c>
    </row>
    <row r="2105" spans="1:1">
      <c r="A2105" s="176">
        <v>4104</v>
      </c>
    </row>
    <row r="2106" spans="1:1">
      <c r="A2106" s="176">
        <v>4105</v>
      </c>
    </row>
    <row r="2107" spans="1:1">
      <c r="A2107" s="176">
        <v>4106</v>
      </c>
    </row>
    <row r="2108" spans="1:1">
      <c r="A2108" s="176">
        <v>4107</v>
      </c>
    </row>
    <row r="2109" spans="1:1">
      <c r="A2109" s="176">
        <v>4108</v>
      </c>
    </row>
    <row r="2110" spans="1:1">
      <c r="A2110" s="176">
        <v>4109</v>
      </c>
    </row>
    <row r="2111" spans="1:1">
      <c r="A2111" s="176">
        <v>4110</v>
      </c>
    </row>
    <row r="2112" spans="1:1">
      <c r="A2112" s="176">
        <v>4111</v>
      </c>
    </row>
    <row r="2113" spans="1:1">
      <c r="A2113" s="176">
        <v>4112</v>
      </c>
    </row>
    <row r="2114" spans="1:1">
      <c r="A2114" s="176">
        <v>4113</v>
      </c>
    </row>
    <row r="2115" spans="1:1">
      <c r="A2115" s="176">
        <v>4114</v>
      </c>
    </row>
    <row r="2116" spans="1:1">
      <c r="A2116" s="176">
        <v>4115</v>
      </c>
    </row>
    <row r="2117" spans="1:1">
      <c r="A2117" s="176">
        <v>4116</v>
      </c>
    </row>
    <row r="2118" spans="1:1">
      <c r="A2118" s="176">
        <v>4117</v>
      </c>
    </row>
    <row r="2119" spans="1:1">
      <c r="A2119" s="176">
        <v>4118</v>
      </c>
    </row>
    <row r="2120" spans="1:1">
      <c r="A2120" s="176">
        <v>4119</v>
      </c>
    </row>
    <row r="2121" spans="1:1">
      <c r="A2121" s="176">
        <v>4120</v>
      </c>
    </row>
    <row r="2122" spans="1:1">
      <c r="A2122" s="176">
        <v>4121</v>
      </c>
    </row>
    <row r="2123" spans="1:1">
      <c r="A2123" s="176">
        <v>4122</v>
      </c>
    </row>
    <row r="2124" spans="1:1">
      <c r="A2124" s="176">
        <v>4123</v>
      </c>
    </row>
    <row r="2125" spans="1:1">
      <c r="A2125" s="176">
        <v>4124</v>
      </c>
    </row>
    <row r="2126" spans="1:1">
      <c r="A2126" s="176">
        <v>4125</v>
      </c>
    </row>
    <row r="2127" spans="1:1">
      <c r="A2127" s="176">
        <v>4126</v>
      </c>
    </row>
    <row r="2128" spans="1:1">
      <c r="A2128" s="176">
        <v>4127</v>
      </c>
    </row>
    <row r="2129" spans="1:1">
      <c r="A2129" s="176">
        <v>4128</v>
      </c>
    </row>
    <row r="2130" spans="1:1">
      <c r="A2130" s="176">
        <v>4129</v>
      </c>
    </row>
    <row r="2131" spans="1:1">
      <c r="A2131" s="176">
        <v>4130</v>
      </c>
    </row>
    <row r="2132" spans="1:1">
      <c r="A2132" s="176">
        <v>4131</v>
      </c>
    </row>
    <row r="2133" spans="1:1">
      <c r="A2133" s="176">
        <v>4132</v>
      </c>
    </row>
    <row r="2134" spans="1:1">
      <c r="A2134" s="176">
        <v>4133</v>
      </c>
    </row>
    <row r="2135" spans="1:1">
      <c r="A2135" s="176">
        <v>4134</v>
      </c>
    </row>
    <row r="2136" spans="1:1">
      <c r="A2136" s="176">
        <v>4135</v>
      </c>
    </row>
    <row r="2137" spans="1:1">
      <c r="A2137" s="176">
        <v>4136</v>
      </c>
    </row>
    <row r="2138" spans="1:1">
      <c r="A2138" s="176">
        <v>4137</v>
      </c>
    </row>
    <row r="2139" spans="1:1">
      <c r="A2139" s="176">
        <v>4138</v>
      </c>
    </row>
    <row r="2140" spans="1:1">
      <c r="A2140" s="176">
        <v>4139</v>
      </c>
    </row>
    <row r="2141" spans="1:1">
      <c r="A2141" s="176">
        <v>4140</v>
      </c>
    </row>
    <row r="2142" spans="1:1">
      <c r="A2142" s="176">
        <v>4141</v>
      </c>
    </row>
    <row r="2143" spans="1:1">
      <c r="A2143" s="176">
        <v>4142</v>
      </c>
    </row>
    <row r="2144" spans="1:1">
      <c r="A2144" s="176">
        <v>4143</v>
      </c>
    </row>
    <row r="2145" spans="1:1">
      <c r="A2145" s="176">
        <v>4144</v>
      </c>
    </row>
    <row r="2146" spans="1:1">
      <c r="A2146" s="176">
        <v>4145</v>
      </c>
    </row>
    <row r="2147" spans="1:1">
      <c r="A2147" s="176">
        <v>4146</v>
      </c>
    </row>
    <row r="2148" spans="1:1">
      <c r="A2148" s="176">
        <v>4147</v>
      </c>
    </row>
    <row r="2149" spans="1:1">
      <c r="A2149" s="176">
        <v>4148</v>
      </c>
    </row>
    <row r="2150" spans="1:1">
      <c r="A2150" s="176">
        <v>4149</v>
      </c>
    </row>
    <row r="2151" spans="1:1">
      <c r="A2151" s="176">
        <v>4150</v>
      </c>
    </row>
    <row r="2152" spans="1:1">
      <c r="A2152" s="176">
        <v>4151</v>
      </c>
    </row>
    <row r="2153" spans="1:1">
      <c r="A2153" s="176">
        <v>4152</v>
      </c>
    </row>
    <row r="2154" spans="1:1">
      <c r="A2154" s="176">
        <v>4153</v>
      </c>
    </row>
    <row r="2155" spans="1:1">
      <c r="A2155" s="176">
        <v>4154</v>
      </c>
    </row>
    <row r="2156" spans="1:1">
      <c r="A2156" s="176">
        <v>4155</v>
      </c>
    </row>
    <row r="2157" spans="1:1">
      <c r="A2157" s="176">
        <v>4156</v>
      </c>
    </row>
    <row r="2158" spans="1:1">
      <c r="A2158" s="176">
        <v>4157</v>
      </c>
    </row>
    <row r="2159" spans="1:1">
      <c r="A2159" s="176">
        <v>4158</v>
      </c>
    </row>
    <row r="2160" spans="1:1">
      <c r="A2160" s="176">
        <v>4159</v>
      </c>
    </row>
    <row r="2161" spans="1:1">
      <c r="A2161" s="176">
        <v>4160</v>
      </c>
    </row>
    <row r="2162" spans="1:1">
      <c r="A2162" s="176">
        <v>4161</v>
      </c>
    </row>
    <row r="2163" spans="1:1">
      <c r="A2163" s="176">
        <v>4162</v>
      </c>
    </row>
    <row r="2164" spans="1:1">
      <c r="A2164" s="176">
        <v>4163</v>
      </c>
    </row>
    <row r="2165" spans="1:1">
      <c r="A2165" s="176">
        <v>4164</v>
      </c>
    </row>
    <row r="2166" spans="1:1">
      <c r="A2166" s="176">
        <v>4165</v>
      </c>
    </row>
    <row r="2167" spans="1:1">
      <c r="A2167" s="176">
        <v>4166</v>
      </c>
    </row>
    <row r="2168" spans="1:1">
      <c r="A2168" s="176">
        <v>4167</v>
      </c>
    </row>
    <row r="2169" spans="1:1">
      <c r="A2169" s="176">
        <v>4168</v>
      </c>
    </row>
    <row r="2170" spans="1:1">
      <c r="A2170" s="176">
        <v>4169</v>
      </c>
    </row>
    <row r="2171" spans="1:1">
      <c r="A2171" s="176">
        <v>4170</v>
      </c>
    </row>
    <row r="2172" spans="1:1">
      <c r="A2172" s="176">
        <v>4171</v>
      </c>
    </row>
    <row r="2173" spans="1:1">
      <c r="A2173" s="176">
        <v>4172</v>
      </c>
    </row>
    <row r="2174" spans="1:1">
      <c r="A2174" s="176">
        <v>4173</v>
      </c>
    </row>
    <row r="2175" spans="1:1">
      <c r="A2175" s="176">
        <v>4174</v>
      </c>
    </row>
    <row r="2176" spans="1:1">
      <c r="A2176" s="176">
        <v>4175</v>
      </c>
    </row>
    <row r="2177" spans="1:1">
      <c r="A2177" s="176">
        <v>4176</v>
      </c>
    </row>
    <row r="2178" spans="1:1">
      <c r="A2178" s="176">
        <v>4177</v>
      </c>
    </row>
    <row r="2179" spans="1:1">
      <c r="A2179" s="176">
        <v>4178</v>
      </c>
    </row>
    <row r="2180" spans="1:1">
      <c r="A2180" s="176">
        <v>4179</v>
      </c>
    </row>
    <row r="2181" spans="1:1">
      <c r="A2181" s="176">
        <v>4180</v>
      </c>
    </row>
    <row r="2182" spans="1:1">
      <c r="A2182" s="176">
        <v>4181</v>
      </c>
    </row>
    <row r="2183" spans="1:1">
      <c r="A2183" s="176">
        <v>4182</v>
      </c>
    </row>
    <row r="2184" spans="1:1">
      <c r="A2184" s="176">
        <v>4183</v>
      </c>
    </row>
    <row r="2185" spans="1:1">
      <c r="A2185" s="176">
        <v>4184</v>
      </c>
    </row>
    <row r="2186" spans="1:1">
      <c r="A2186" s="176">
        <v>4185</v>
      </c>
    </row>
    <row r="2187" spans="1:1">
      <c r="A2187" s="176">
        <v>4186</v>
      </c>
    </row>
    <row r="2188" spans="1:1">
      <c r="A2188" s="176">
        <v>4187</v>
      </c>
    </row>
    <row r="2189" spans="1:1">
      <c r="A2189" s="176">
        <v>4188</v>
      </c>
    </row>
    <row r="2190" spans="1:1">
      <c r="A2190" s="176">
        <v>4189</v>
      </c>
    </row>
    <row r="2191" spans="1:1">
      <c r="A2191" s="176">
        <v>4190</v>
      </c>
    </row>
    <row r="2192" spans="1:1">
      <c r="A2192" s="176">
        <v>4191</v>
      </c>
    </row>
    <row r="2193" spans="1:1">
      <c r="A2193" s="176">
        <v>4192</v>
      </c>
    </row>
    <row r="2194" spans="1:1">
      <c r="A2194" s="176">
        <v>4193</v>
      </c>
    </row>
    <row r="2195" spans="1:1">
      <c r="A2195" s="176">
        <v>4194</v>
      </c>
    </row>
    <row r="2196" spans="1:1">
      <c r="A2196" s="176">
        <v>4195</v>
      </c>
    </row>
    <row r="2197" spans="1:1">
      <c r="A2197" s="176">
        <v>4196</v>
      </c>
    </row>
    <row r="2198" spans="1:1">
      <c r="A2198" s="176">
        <v>4197</v>
      </c>
    </row>
    <row r="2199" spans="1:1">
      <c r="A2199" s="176">
        <v>4198</v>
      </c>
    </row>
    <row r="2200" spans="1:1">
      <c r="A2200" s="176">
        <v>4199</v>
      </c>
    </row>
    <row r="2201" spans="1:1">
      <c r="A2201" s="176">
        <v>4200</v>
      </c>
    </row>
    <row r="2202" spans="1:1">
      <c r="A2202" s="176">
        <v>4201</v>
      </c>
    </row>
    <row r="2203" spans="1:1">
      <c r="A2203" s="176">
        <v>4202</v>
      </c>
    </row>
    <row r="2204" spans="1:1">
      <c r="A2204" s="176">
        <v>4203</v>
      </c>
    </row>
    <row r="2205" spans="1:1">
      <c r="A2205" s="176">
        <v>4204</v>
      </c>
    </row>
    <row r="2206" spans="1:1">
      <c r="A2206" s="176">
        <v>4205</v>
      </c>
    </row>
    <row r="2207" spans="1:1">
      <c r="A2207" s="176">
        <v>4206</v>
      </c>
    </row>
    <row r="2208" spans="1:1">
      <c r="A2208" s="176">
        <v>4207</v>
      </c>
    </row>
    <row r="2209" spans="1:1">
      <c r="A2209" s="176">
        <v>4208</v>
      </c>
    </row>
    <row r="2210" spans="1:1">
      <c r="A2210" s="176">
        <v>4209</v>
      </c>
    </row>
    <row r="2211" spans="1:1">
      <c r="A2211" s="176">
        <v>4210</v>
      </c>
    </row>
    <row r="2212" spans="1:1">
      <c r="A2212" s="176">
        <v>4211</v>
      </c>
    </row>
    <row r="2213" spans="1:1">
      <c r="A2213" s="176">
        <v>4212</v>
      </c>
    </row>
    <row r="2214" spans="1:1">
      <c r="A2214" s="176">
        <v>4213</v>
      </c>
    </row>
    <row r="2215" spans="1:1">
      <c r="A2215" s="176">
        <v>4214</v>
      </c>
    </row>
    <row r="2216" spans="1:1">
      <c r="A2216" s="176">
        <v>4215</v>
      </c>
    </row>
    <row r="2217" spans="1:1">
      <c r="A2217" s="176">
        <v>4216</v>
      </c>
    </row>
    <row r="2218" spans="1:1">
      <c r="A2218" s="176">
        <v>4217</v>
      </c>
    </row>
    <row r="2219" spans="1:1">
      <c r="A2219" s="176">
        <v>4218</v>
      </c>
    </row>
    <row r="2220" spans="1:1">
      <c r="A2220" s="176">
        <v>4219</v>
      </c>
    </row>
    <row r="2221" spans="1:1">
      <c r="A2221" s="176">
        <v>4220</v>
      </c>
    </row>
    <row r="2222" spans="1:1">
      <c r="A2222" s="176">
        <v>4221</v>
      </c>
    </row>
    <row r="2223" spans="1:1">
      <c r="A2223" s="176">
        <v>4222</v>
      </c>
    </row>
    <row r="2224" spans="1:1">
      <c r="A2224" s="176">
        <v>4223</v>
      </c>
    </row>
    <row r="2225" spans="1:1">
      <c r="A2225" s="176">
        <v>4224</v>
      </c>
    </row>
    <row r="2226" spans="1:1">
      <c r="A2226" s="176">
        <v>4225</v>
      </c>
    </row>
    <row r="2227" spans="1:1">
      <c r="A2227" s="176">
        <v>4226</v>
      </c>
    </row>
    <row r="2228" spans="1:1">
      <c r="A2228" s="176">
        <v>4227</v>
      </c>
    </row>
    <row r="2229" spans="1:1">
      <c r="A2229" s="176">
        <v>4228</v>
      </c>
    </row>
    <row r="2230" spans="1:1">
      <c r="A2230" s="176">
        <v>4229</v>
      </c>
    </row>
    <row r="2231" spans="1:1">
      <c r="A2231" s="176">
        <v>4230</v>
      </c>
    </row>
    <row r="2232" spans="1:1">
      <c r="A2232" s="176">
        <v>4231</v>
      </c>
    </row>
    <row r="2233" spans="1:1">
      <c r="A2233" s="176">
        <v>4232</v>
      </c>
    </row>
    <row r="2234" spans="1:1">
      <c r="A2234" s="176">
        <v>4233</v>
      </c>
    </row>
    <row r="2235" spans="1:1">
      <c r="A2235" s="176">
        <v>4234</v>
      </c>
    </row>
    <row r="2236" spans="1:1">
      <c r="A2236" s="176">
        <v>4235</v>
      </c>
    </row>
    <row r="2237" spans="1:1">
      <c r="A2237" s="176">
        <v>4236</v>
      </c>
    </row>
    <row r="2238" spans="1:1">
      <c r="A2238" s="176">
        <v>4237</v>
      </c>
    </row>
    <row r="2239" spans="1:1">
      <c r="A2239" s="176">
        <v>4238</v>
      </c>
    </row>
    <row r="2240" spans="1:1">
      <c r="A2240" s="176">
        <v>4239</v>
      </c>
    </row>
    <row r="2241" spans="1:1">
      <c r="A2241" s="176">
        <v>4240</v>
      </c>
    </row>
    <row r="2242" spans="1:1">
      <c r="A2242" s="176">
        <v>4241</v>
      </c>
    </row>
    <row r="2243" spans="1:1">
      <c r="A2243" s="176">
        <v>4242</v>
      </c>
    </row>
    <row r="2244" spans="1:1">
      <c r="A2244" s="176">
        <v>4243</v>
      </c>
    </row>
    <row r="2245" spans="1:1">
      <c r="A2245" s="176">
        <v>4244</v>
      </c>
    </row>
    <row r="2246" spans="1:1">
      <c r="A2246" s="176">
        <v>4245</v>
      </c>
    </row>
    <row r="2247" spans="1:1">
      <c r="A2247" s="176">
        <v>4246</v>
      </c>
    </row>
    <row r="2248" spans="1:1">
      <c r="A2248" s="176">
        <v>4247</v>
      </c>
    </row>
    <row r="2249" spans="1:1">
      <c r="A2249" s="176">
        <v>4248</v>
      </c>
    </row>
    <row r="2250" spans="1:1">
      <c r="A2250" s="176">
        <v>4249</v>
      </c>
    </row>
    <row r="2251" spans="1:1">
      <c r="A2251" s="176">
        <v>4250</v>
      </c>
    </row>
    <row r="2252" spans="1:1">
      <c r="A2252" s="176">
        <v>4251</v>
      </c>
    </row>
    <row r="2253" spans="1:1">
      <c r="A2253" s="176">
        <v>4252</v>
      </c>
    </row>
    <row r="2254" spans="1:1">
      <c r="A2254" s="176">
        <v>4253</v>
      </c>
    </row>
    <row r="2255" spans="1:1">
      <c r="A2255" s="176">
        <v>4254</v>
      </c>
    </row>
    <row r="2256" spans="1:1">
      <c r="A2256" s="176">
        <v>4255</v>
      </c>
    </row>
    <row r="2257" spans="1:1">
      <c r="A2257" s="176">
        <v>4256</v>
      </c>
    </row>
    <row r="2258" spans="1:1">
      <c r="A2258" s="176">
        <v>4257</v>
      </c>
    </row>
    <row r="2259" spans="1:1">
      <c r="A2259" s="176">
        <v>4258</v>
      </c>
    </row>
    <row r="2260" spans="1:1">
      <c r="A2260" s="176">
        <v>4259</v>
      </c>
    </row>
    <row r="2261" spans="1:1">
      <c r="A2261" s="176">
        <v>4260</v>
      </c>
    </row>
    <row r="2262" spans="1:1">
      <c r="A2262" s="176">
        <v>4261</v>
      </c>
    </row>
    <row r="2263" spans="1:1">
      <c r="A2263" s="176">
        <v>4262</v>
      </c>
    </row>
    <row r="2264" spans="1:1">
      <c r="A2264" s="176">
        <v>4263</v>
      </c>
    </row>
    <row r="2265" spans="1:1">
      <c r="A2265" s="176">
        <v>4264</v>
      </c>
    </row>
    <row r="2266" spans="1:1">
      <c r="A2266" s="176">
        <v>4265</v>
      </c>
    </row>
    <row r="2267" spans="1:1">
      <c r="A2267" s="176">
        <v>4266</v>
      </c>
    </row>
    <row r="2268" spans="1:1">
      <c r="A2268" s="176">
        <v>4267</v>
      </c>
    </row>
    <row r="2269" spans="1:1">
      <c r="A2269" s="176">
        <v>4268</v>
      </c>
    </row>
    <row r="2270" spans="1:1">
      <c r="A2270" s="176">
        <v>4269</v>
      </c>
    </row>
    <row r="2271" spans="1:1">
      <c r="A2271" s="176">
        <v>4270</v>
      </c>
    </row>
    <row r="2272" spans="1:1">
      <c r="A2272" s="176">
        <v>4271</v>
      </c>
    </row>
    <row r="2273" spans="1:1">
      <c r="A2273" s="176">
        <v>4272</v>
      </c>
    </row>
    <row r="2274" spans="1:1">
      <c r="A2274" s="176">
        <v>4273</v>
      </c>
    </row>
    <row r="2275" spans="1:1">
      <c r="A2275" s="176">
        <v>4274</v>
      </c>
    </row>
    <row r="2276" spans="1:1">
      <c r="A2276" s="176">
        <v>4275</v>
      </c>
    </row>
    <row r="2277" spans="1:1">
      <c r="A2277" s="176">
        <v>4276</v>
      </c>
    </row>
    <row r="2278" spans="1:1">
      <c r="A2278" s="176">
        <v>4277</v>
      </c>
    </row>
    <row r="2279" spans="1:1">
      <c r="A2279" s="176">
        <v>4278</v>
      </c>
    </row>
    <row r="2280" spans="1:1">
      <c r="A2280" s="176">
        <v>4279</v>
      </c>
    </row>
    <row r="2281" spans="1:1">
      <c r="A2281" s="176">
        <v>4280</v>
      </c>
    </row>
    <row r="2282" spans="1:1">
      <c r="A2282" s="176">
        <v>4281</v>
      </c>
    </row>
    <row r="2283" spans="1:1">
      <c r="A2283" s="176">
        <v>4282</v>
      </c>
    </row>
    <row r="2284" spans="1:1">
      <c r="A2284" s="176">
        <v>4283</v>
      </c>
    </row>
    <row r="2285" spans="1:1">
      <c r="A2285" s="176">
        <v>4284</v>
      </c>
    </row>
    <row r="2286" spans="1:1">
      <c r="A2286" s="176">
        <v>4285</v>
      </c>
    </row>
    <row r="2287" spans="1:1">
      <c r="A2287" s="176">
        <v>4286</v>
      </c>
    </row>
    <row r="2288" spans="1:1">
      <c r="A2288" s="176">
        <v>4287</v>
      </c>
    </row>
    <row r="2289" spans="1:1">
      <c r="A2289" s="176">
        <v>4288</v>
      </c>
    </row>
    <row r="2290" spans="1:1">
      <c r="A2290" s="176">
        <v>4289</v>
      </c>
    </row>
    <row r="2291" spans="1:1">
      <c r="A2291" s="176">
        <v>4290</v>
      </c>
    </row>
    <row r="2292" spans="1:1">
      <c r="A2292" s="176">
        <v>4291</v>
      </c>
    </row>
    <row r="2293" spans="1:1">
      <c r="A2293" s="176">
        <v>4292</v>
      </c>
    </row>
    <row r="2294" spans="1:1">
      <c r="A2294" s="176">
        <v>4293</v>
      </c>
    </row>
    <row r="2295" spans="1:1">
      <c r="A2295" s="176">
        <v>4294</v>
      </c>
    </row>
    <row r="2296" spans="1:1">
      <c r="A2296" s="176">
        <v>4295</v>
      </c>
    </row>
    <row r="2297" spans="1:1">
      <c r="A2297" s="176">
        <v>4296</v>
      </c>
    </row>
    <row r="2298" spans="1:1">
      <c r="A2298" s="176">
        <v>4297</v>
      </c>
    </row>
    <row r="2299" spans="1:1">
      <c r="A2299" s="176">
        <v>4298</v>
      </c>
    </row>
    <row r="2300" spans="1:1">
      <c r="A2300" s="176">
        <v>4299</v>
      </c>
    </row>
    <row r="2301" spans="1:1">
      <c r="A2301" s="176">
        <v>4300</v>
      </c>
    </row>
    <row r="2302" spans="1:1">
      <c r="A2302" s="176">
        <v>4301</v>
      </c>
    </row>
    <row r="2303" spans="1:1">
      <c r="A2303" s="176">
        <v>4302</v>
      </c>
    </row>
    <row r="2304" spans="1:1">
      <c r="A2304" s="176">
        <v>4303</v>
      </c>
    </row>
    <row r="2305" spans="1:1">
      <c r="A2305" s="176">
        <v>4304</v>
      </c>
    </row>
    <row r="2306" spans="1:1">
      <c r="A2306" s="176">
        <v>4305</v>
      </c>
    </row>
    <row r="2307" spans="1:1">
      <c r="A2307" s="176">
        <v>4306</v>
      </c>
    </row>
    <row r="2308" spans="1:1">
      <c r="A2308" s="176">
        <v>4307</v>
      </c>
    </row>
    <row r="2309" spans="1:1">
      <c r="A2309" s="176">
        <v>4308</v>
      </c>
    </row>
    <row r="2310" spans="1:1">
      <c r="A2310" s="176">
        <v>4309</v>
      </c>
    </row>
    <row r="2311" spans="1:1">
      <c r="A2311" s="176">
        <v>4310</v>
      </c>
    </row>
    <row r="2312" spans="1:1">
      <c r="A2312" s="176">
        <v>4311</v>
      </c>
    </row>
    <row r="2313" spans="1:1">
      <c r="A2313" s="176">
        <v>4312</v>
      </c>
    </row>
    <row r="2314" spans="1:1">
      <c r="A2314" s="176">
        <v>4313</v>
      </c>
    </row>
    <row r="2315" spans="1:1">
      <c r="A2315" s="176">
        <v>4314</v>
      </c>
    </row>
    <row r="2316" spans="1:1">
      <c r="A2316" s="176">
        <v>4315</v>
      </c>
    </row>
    <row r="2317" spans="1:1">
      <c r="A2317" s="176">
        <v>4316</v>
      </c>
    </row>
    <row r="2318" spans="1:1">
      <c r="A2318" s="176">
        <v>4317</v>
      </c>
    </row>
    <row r="2319" spans="1:1">
      <c r="A2319" s="176">
        <v>4318</v>
      </c>
    </row>
    <row r="2320" spans="1:1">
      <c r="A2320" s="176">
        <v>4319</v>
      </c>
    </row>
    <row r="2321" spans="1:1">
      <c r="A2321" s="176">
        <v>4320</v>
      </c>
    </row>
    <row r="2322" spans="1:1">
      <c r="A2322" s="176">
        <v>4321</v>
      </c>
    </row>
    <row r="2323" spans="1:1">
      <c r="A2323" s="176">
        <v>4322</v>
      </c>
    </row>
    <row r="2324" spans="1:1">
      <c r="A2324" s="176">
        <v>4323</v>
      </c>
    </row>
    <row r="2325" spans="1:1">
      <c r="A2325" s="176">
        <v>4324</v>
      </c>
    </row>
    <row r="2326" spans="1:1">
      <c r="A2326" s="176">
        <v>4325</v>
      </c>
    </row>
    <row r="2327" spans="1:1">
      <c r="A2327" s="176">
        <v>4326</v>
      </c>
    </row>
    <row r="2328" spans="1:1">
      <c r="A2328" s="176">
        <v>4327</v>
      </c>
    </row>
    <row r="2329" spans="1:1">
      <c r="A2329" s="176">
        <v>4328</v>
      </c>
    </row>
    <row r="2330" spans="1:1">
      <c r="A2330" s="176">
        <v>4329</v>
      </c>
    </row>
    <row r="2331" spans="1:1">
      <c r="A2331" s="176">
        <v>4330</v>
      </c>
    </row>
    <row r="2332" spans="1:1">
      <c r="A2332" s="176">
        <v>4331</v>
      </c>
    </row>
    <row r="2333" spans="1:1">
      <c r="A2333" s="176">
        <v>4332</v>
      </c>
    </row>
    <row r="2334" spans="1:1">
      <c r="A2334" s="176">
        <v>4333</v>
      </c>
    </row>
    <row r="2335" spans="1:1">
      <c r="A2335" s="176">
        <v>4334</v>
      </c>
    </row>
    <row r="2336" spans="1:1">
      <c r="A2336" s="176">
        <v>4335</v>
      </c>
    </row>
    <row r="2337" spans="1:1">
      <c r="A2337" s="176">
        <v>4336</v>
      </c>
    </row>
    <row r="2338" spans="1:1">
      <c r="A2338" s="176">
        <v>4337</v>
      </c>
    </row>
    <row r="2339" spans="1:1">
      <c r="A2339" s="176">
        <v>4338</v>
      </c>
    </row>
    <row r="2340" spans="1:1">
      <c r="A2340" s="176">
        <v>4339</v>
      </c>
    </row>
    <row r="2341" spans="1:1">
      <c r="A2341" s="176">
        <v>4340</v>
      </c>
    </row>
    <row r="2342" spans="1:1">
      <c r="A2342" s="176">
        <v>4341</v>
      </c>
    </row>
    <row r="2343" spans="1:1">
      <c r="A2343" s="176">
        <v>4342</v>
      </c>
    </row>
    <row r="2344" spans="1:1">
      <c r="A2344" s="176">
        <v>4343</v>
      </c>
    </row>
    <row r="2345" spans="1:1">
      <c r="A2345" s="176">
        <v>4344</v>
      </c>
    </row>
    <row r="2346" spans="1:1">
      <c r="A2346" s="176">
        <v>4345</v>
      </c>
    </row>
    <row r="2347" spans="1:1">
      <c r="A2347" s="176">
        <v>4346</v>
      </c>
    </row>
    <row r="2348" spans="1:1">
      <c r="A2348" s="176">
        <v>4347</v>
      </c>
    </row>
    <row r="2349" spans="1:1">
      <c r="A2349" s="176">
        <v>4348</v>
      </c>
    </row>
    <row r="2350" spans="1:1">
      <c r="A2350" s="176">
        <v>4349</v>
      </c>
    </row>
    <row r="2351" spans="1:1">
      <c r="A2351" s="176">
        <v>4350</v>
      </c>
    </row>
    <row r="2352" spans="1:1">
      <c r="A2352" s="176">
        <v>4351</v>
      </c>
    </row>
    <row r="2353" spans="1:1">
      <c r="A2353" s="176">
        <v>4352</v>
      </c>
    </row>
    <row r="2354" spans="1:1">
      <c r="A2354" s="176">
        <v>4353</v>
      </c>
    </row>
    <row r="2355" spans="1:1">
      <c r="A2355" s="176">
        <v>4354</v>
      </c>
    </row>
    <row r="2356" spans="1:1">
      <c r="A2356" s="176">
        <v>4355</v>
      </c>
    </row>
    <row r="2357" spans="1:1">
      <c r="A2357" s="176">
        <v>4356</v>
      </c>
    </row>
    <row r="2358" spans="1:1">
      <c r="A2358" s="176">
        <v>4357</v>
      </c>
    </row>
    <row r="2359" spans="1:1">
      <c r="A2359" s="176">
        <v>4358</v>
      </c>
    </row>
    <row r="2360" spans="1:1">
      <c r="A2360" s="176">
        <v>4359</v>
      </c>
    </row>
    <row r="2361" spans="1:1">
      <c r="A2361" s="176">
        <v>4360</v>
      </c>
    </row>
    <row r="2362" spans="1:1">
      <c r="A2362" s="176">
        <v>4361</v>
      </c>
    </row>
    <row r="2363" spans="1:1">
      <c r="A2363" s="176">
        <v>4362</v>
      </c>
    </row>
    <row r="2364" spans="1:1">
      <c r="A2364" s="176">
        <v>4363</v>
      </c>
    </row>
    <row r="2365" spans="1:1">
      <c r="A2365" s="176">
        <v>4364</v>
      </c>
    </row>
    <row r="2366" spans="1:1">
      <c r="A2366" s="176">
        <v>4365</v>
      </c>
    </row>
    <row r="2367" spans="1:1">
      <c r="A2367" s="176">
        <v>4366</v>
      </c>
    </row>
    <row r="2368" spans="1:1">
      <c r="A2368" s="176">
        <v>4367</v>
      </c>
    </row>
    <row r="2369" spans="1:1">
      <c r="A2369" s="176">
        <v>4368</v>
      </c>
    </row>
    <row r="2370" spans="1:1">
      <c r="A2370" s="176">
        <v>4369</v>
      </c>
    </row>
    <row r="2371" spans="1:1">
      <c r="A2371" s="176">
        <v>4370</v>
      </c>
    </row>
    <row r="2372" spans="1:1">
      <c r="A2372" s="176">
        <v>4371</v>
      </c>
    </row>
    <row r="2373" spans="1:1">
      <c r="A2373" s="176">
        <v>4372</v>
      </c>
    </row>
    <row r="2374" spans="1:1">
      <c r="A2374" s="176">
        <v>4373</v>
      </c>
    </row>
    <row r="2375" spans="1:1">
      <c r="A2375" s="176">
        <v>4374</v>
      </c>
    </row>
    <row r="2376" spans="1:1">
      <c r="A2376" s="176">
        <v>4375</v>
      </c>
    </row>
    <row r="2377" spans="1:1">
      <c r="A2377" s="176">
        <v>4376</v>
      </c>
    </row>
    <row r="2378" spans="1:1">
      <c r="A2378" s="176">
        <v>4377</v>
      </c>
    </row>
    <row r="2379" spans="1:1">
      <c r="A2379" s="176">
        <v>4378</v>
      </c>
    </row>
    <row r="2380" spans="1:1">
      <c r="A2380" s="176">
        <v>4379</v>
      </c>
    </row>
    <row r="2381" spans="1:1">
      <c r="A2381" s="176">
        <v>4380</v>
      </c>
    </row>
    <row r="2382" spans="1:1">
      <c r="A2382" s="176">
        <v>4381</v>
      </c>
    </row>
    <row r="2383" spans="1:1">
      <c r="A2383" s="176">
        <v>4382</v>
      </c>
    </row>
    <row r="2384" spans="1:1">
      <c r="A2384" s="176">
        <v>4383</v>
      </c>
    </row>
    <row r="2385" spans="1:1">
      <c r="A2385" s="176">
        <v>4384</v>
      </c>
    </row>
    <row r="2386" spans="1:1">
      <c r="A2386" s="176">
        <v>4385</v>
      </c>
    </row>
    <row r="2387" spans="1:1">
      <c r="A2387" s="176">
        <v>4386</v>
      </c>
    </row>
    <row r="2388" spans="1:1">
      <c r="A2388" s="176">
        <v>4387</v>
      </c>
    </row>
    <row r="2389" spans="1:1">
      <c r="A2389" s="176">
        <v>4388</v>
      </c>
    </row>
    <row r="2390" spans="1:1">
      <c r="A2390" s="176">
        <v>4389</v>
      </c>
    </row>
    <row r="2391" spans="1:1">
      <c r="A2391" s="176">
        <v>4390</v>
      </c>
    </row>
    <row r="2392" spans="1:1">
      <c r="A2392" s="176">
        <v>4391</v>
      </c>
    </row>
    <row r="2393" spans="1:1">
      <c r="A2393" s="176">
        <v>4392</v>
      </c>
    </row>
    <row r="2394" spans="1:1">
      <c r="A2394" s="176">
        <v>4393</v>
      </c>
    </row>
    <row r="2395" spans="1:1">
      <c r="A2395" s="176">
        <v>4394</v>
      </c>
    </row>
    <row r="2396" spans="1:1">
      <c r="A2396" s="176">
        <v>4395</v>
      </c>
    </row>
    <row r="2397" spans="1:1">
      <c r="A2397" s="176">
        <v>4396</v>
      </c>
    </row>
    <row r="2398" spans="1:1">
      <c r="A2398" s="176">
        <v>4397</v>
      </c>
    </row>
    <row r="2399" spans="1:1">
      <c r="A2399" s="176">
        <v>4398</v>
      </c>
    </row>
    <row r="2400" spans="1:1">
      <c r="A2400" s="176">
        <v>4399</v>
      </c>
    </row>
    <row r="2401" spans="1:1">
      <c r="A2401" s="176">
        <v>4400</v>
      </c>
    </row>
    <row r="2402" spans="1:1">
      <c r="A2402" s="176">
        <v>4401</v>
      </c>
    </row>
    <row r="2403" spans="1:1">
      <c r="A2403" s="176">
        <v>4402</v>
      </c>
    </row>
    <row r="2404" spans="1:1">
      <c r="A2404" s="176">
        <v>4403</v>
      </c>
    </row>
    <row r="2405" spans="1:1">
      <c r="A2405" s="176">
        <v>4404</v>
      </c>
    </row>
    <row r="2406" spans="1:1">
      <c r="A2406" s="176">
        <v>4405</v>
      </c>
    </row>
    <row r="2407" spans="1:1">
      <c r="A2407" s="176">
        <v>4406</v>
      </c>
    </row>
    <row r="2408" spans="1:1">
      <c r="A2408" s="176">
        <v>4407</v>
      </c>
    </row>
    <row r="2409" spans="1:1">
      <c r="A2409" s="176">
        <v>4408</v>
      </c>
    </row>
    <row r="2410" spans="1:1">
      <c r="A2410" s="176">
        <v>4409</v>
      </c>
    </row>
    <row r="2411" spans="1:1">
      <c r="A2411" s="176">
        <v>4410</v>
      </c>
    </row>
    <row r="2412" spans="1:1">
      <c r="A2412" s="176">
        <v>4411</v>
      </c>
    </row>
    <row r="2413" spans="1:1">
      <c r="A2413" s="176">
        <v>4412</v>
      </c>
    </row>
    <row r="2414" spans="1:1">
      <c r="A2414" s="176">
        <v>4413</v>
      </c>
    </row>
    <row r="2415" spans="1:1">
      <c r="A2415" s="176">
        <v>4414</v>
      </c>
    </row>
    <row r="2416" spans="1:1">
      <c r="A2416" s="176">
        <v>4415</v>
      </c>
    </row>
    <row r="2417" spans="1:1">
      <c r="A2417" s="176">
        <v>4416</v>
      </c>
    </row>
    <row r="2418" spans="1:1">
      <c r="A2418" s="176">
        <v>4417</v>
      </c>
    </row>
    <row r="2419" spans="1:1">
      <c r="A2419" s="176">
        <v>4418</v>
      </c>
    </row>
    <row r="2420" spans="1:1">
      <c r="A2420" s="176">
        <v>4419</v>
      </c>
    </row>
    <row r="2421" spans="1:1">
      <c r="A2421" s="176">
        <v>4420</v>
      </c>
    </row>
    <row r="2422" spans="1:1">
      <c r="A2422" s="176">
        <v>4421</v>
      </c>
    </row>
    <row r="2423" spans="1:1">
      <c r="A2423" s="176">
        <v>4422</v>
      </c>
    </row>
    <row r="2424" spans="1:1">
      <c r="A2424" s="176">
        <v>4423</v>
      </c>
    </row>
    <row r="2425" spans="1:1">
      <c r="A2425" s="176">
        <v>4424</v>
      </c>
    </row>
    <row r="2426" spans="1:1">
      <c r="A2426" s="176">
        <v>4425</v>
      </c>
    </row>
    <row r="2427" spans="1:1">
      <c r="A2427" s="176">
        <v>4426</v>
      </c>
    </row>
    <row r="2428" spans="1:1">
      <c r="A2428" s="176">
        <v>4427</v>
      </c>
    </row>
    <row r="2429" spans="1:1">
      <c r="A2429" s="176">
        <v>4428</v>
      </c>
    </row>
    <row r="2430" spans="1:1">
      <c r="A2430" s="176">
        <v>4429</v>
      </c>
    </row>
    <row r="2431" spans="1:1">
      <c r="A2431" s="176">
        <v>4430</v>
      </c>
    </row>
    <row r="2432" spans="1:1">
      <c r="A2432" s="176">
        <v>4431</v>
      </c>
    </row>
    <row r="2433" spans="1:1">
      <c r="A2433" s="176">
        <v>4432</v>
      </c>
    </row>
    <row r="2434" spans="1:1">
      <c r="A2434" s="176">
        <v>4433</v>
      </c>
    </row>
    <row r="2435" spans="1:1">
      <c r="A2435" s="176">
        <v>4434</v>
      </c>
    </row>
    <row r="2436" spans="1:1">
      <c r="A2436" s="176">
        <v>4435</v>
      </c>
    </row>
    <row r="2437" spans="1:1">
      <c r="A2437" s="176">
        <v>4436</v>
      </c>
    </row>
    <row r="2438" spans="1:1">
      <c r="A2438" s="176">
        <v>4437</v>
      </c>
    </row>
    <row r="2439" spans="1:1">
      <c r="A2439" s="176">
        <v>4438</v>
      </c>
    </row>
    <row r="2440" spans="1:1">
      <c r="A2440" s="176">
        <v>4439</v>
      </c>
    </row>
    <row r="2441" spans="1:1">
      <c r="A2441" s="176">
        <v>4440</v>
      </c>
    </row>
    <row r="2442" spans="1:1">
      <c r="A2442" s="176">
        <v>4441</v>
      </c>
    </row>
    <row r="2443" spans="1:1">
      <c r="A2443" s="176">
        <v>4442</v>
      </c>
    </row>
    <row r="2444" spans="1:1">
      <c r="A2444" s="176">
        <v>4443</v>
      </c>
    </row>
    <row r="2445" spans="1:1">
      <c r="A2445" s="176">
        <v>4444</v>
      </c>
    </row>
    <row r="2446" spans="1:1">
      <c r="A2446" s="176">
        <v>4445</v>
      </c>
    </row>
    <row r="2447" spans="1:1">
      <c r="A2447" s="176">
        <v>4446</v>
      </c>
    </row>
    <row r="2448" spans="1:1">
      <c r="A2448" s="176">
        <v>4447</v>
      </c>
    </row>
    <row r="2449" spans="1:1">
      <c r="A2449" s="176">
        <v>4448</v>
      </c>
    </row>
    <row r="2450" spans="1:1">
      <c r="A2450" s="176">
        <v>4449</v>
      </c>
    </row>
    <row r="2451" spans="1:1">
      <c r="A2451" s="176">
        <v>4450</v>
      </c>
    </row>
    <row r="2452" spans="1:1">
      <c r="A2452" s="176">
        <v>4451</v>
      </c>
    </row>
    <row r="2453" spans="1:1">
      <c r="A2453" s="176">
        <v>4452</v>
      </c>
    </row>
    <row r="2454" spans="1:1">
      <c r="A2454" s="176">
        <v>4453</v>
      </c>
    </row>
    <row r="2455" spans="1:1">
      <c r="A2455" s="176">
        <v>4454</v>
      </c>
    </row>
    <row r="2456" spans="1:1">
      <c r="A2456" s="176">
        <v>4455</v>
      </c>
    </row>
    <row r="2457" spans="1:1">
      <c r="A2457" s="176">
        <v>4456</v>
      </c>
    </row>
    <row r="2458" spans="1:1">
      <c r="A2458" s="176">
        <v>4457</v>
      </c>
    </row>
    <row r="2459" spans="1:1">
      <c r="A2459" s="176">
        <v>4458</v>
      </c>
    </row>
    <row r="2460" spans="1:1">
      <c r="A2460" s="176">
        <v>4459</v>
      </c>
    </row>
    <row r="2461" spans="1:1">
      <c r="A2461" s="176">
        <v>4460</v>
      </c>
    </row>
    <row r="2462" spans="1:1">
      <c r="A2462" s="176">
        <v>4461</v>
      </c>
    </row>
    <row r="2463" spans="1:1">
      <c r="A2463" s="176">
        <v>4462</v>
      </c>
    </row>
    <row r="2464" spans="1:1">
      <c r="A2464" s="176">
        <v>4463</v>
      </c>
    </row>
    <row r="2465" spans="1:1">
      <c r="A2465" s="176">
        <v>4464</v>
      </c>
    </row>
    <row r="2466" spans="1:1">
      <c r="A2466" s="176">
        <v>4465</v>
      </c>
    </row>
    <row r="2467" spans="1:1">
      <c r="A2467" s="176">
        <v>4466</v>
      </c>
    </row>
    <row r="2468" spans="1:1">
      <c r="A2468" s="176">
        <v>4467</v>
      </c>
    </row>
    <row r="2469" spans="1:1">
      <c r="A2469" s="176">
        <v>4468</v>
      </c>
    </row>
    <row r="2470" spans="1:1">
      <c r="A2470" s="176">
        <v>4469</v>
      </c>
    </row>
    <row r="2471" spans="1:1">
      <c r="A2471" s="176">
        <v>4470</v>
      </c>
    </row>
    <row r="2472" spans="1:1">
      <c r="A2472" s="176">
        <v>4471</v>
      </c>
    </row>
    <row r="2473" spans="1:1">
      <c r="A2473" s="176">
        <v>4472</v>
      </c>
    </row>
    <row r="2474" spans="1:1">
      <c r="A2474" s="176">
        <v>4473</v>
      </c>
    </row>
    <row r="2475" spans="1:1">
      <c r="A2475" s="176">
        <v>4474</v>
      </c>
    </row>
    <row r="2476" spans="1:1">
      <c r="A2476" s="176">
        <v>4475</v>
      </c>
    </row>
    <row r="2477" spans="1:1">
      <c r="A2477" s="176">
        <v>4476</v>
      </c>
    </row>
    <row r="2478" spans="1:1">
      <c r="A2478" s="176">
        <v>4477</v>
      </c>
    </row>
    <row r="2479" spans="1:1">
      <c r="A2479" s="176">
        <v>4478</v>
      </c>
    </row>
    <row r="2480" spans="1:1">
      <c r="A2480" s="176">
        <v>4479</v>
      </c>
    </row>
    <row r="2481" spans="1:1">
      <c r="A2481" s="176">
        <v>4480</v>
      </c>
    </row>
    <row r="2482" spans="1:1">
      <c r="A2482" s="176">
        <v>4481</v>
      </c>
    </row>
    <row r="2483" spans="1:1">
      <c r="A2483" s="176">
        <v>4482</v>
      </c>
    </row>
    <row r="2484" spans="1:1">
      <c r="A2484" s="176">
        <v>4483</v>
      </c>
    </row>
    <row r="2485" spans="1:1">
      <c r="A2485" s="176">
        <v>4484</v>
      </c>
    </row>
    <row r="2486" spans="1:1">
      <c r="A2486" s="176">
        <v>4485</v>
      </c>
    </row>
    <row r="2487" spans="1:1">
      <c r="A2487" s="176">
        <v>4486</v>
      </c>
    </row>
    <row r="2488" spans="1:1">
      <c r="A2488" s="176">
        <v>4487</v>
      </c>
    </row>
    <row r="2489" spans="1:1">
      <c r="A2489" s="176">
        <v>4488</v>
      </c>
    </row>
    <row r="2490" spans="1:1">
      <c r="A2490" s="176">
        <v>4489</v>
      </c>
    </row>
    <row r="2491" spans="1:1">
      <c r="A2491" s="176">
        <v>4490</v>
      </c>
    </row>
    <row r="2492" spans="1:1">
      <c r="A2492" s="176">
        <v>4491</v>
      </c>
    </row>
    <row r="2493" spans="1:1">
      <c r="A2493" s="176">
        <v>4492</v>
      </c>
    </row>
    <row r="2494" spans="1:1">
      <c r="A2494" s="176">
        <v>4493</v>
      </c>
    </row>
    <row r="2495" spans="1:1">
      <c r="A2495" s="176">
        <v>4494</v>
      </c>
    </row>
    <row r="2496" spans="1:1">
      <c r="A2496" s="176">
        <v>4495</v>
      </c>
    </row>
    <row r="2497" spans="1:1">
      <c r="A2497" s="176">
        <v>4496</v>
      </c>
    </row>
    <row r="2498" spans="1:1">
      <c r="A2498" s="176">
        <v>4497</v>
      </c>
    </row>
    <row r="2499" spans="1:1">
      <c r="A2499" s="176">
        <v>4498</v>
      </c>
    </row>
    <row r="2500" spans="1:1">
      <c r="A2500" s="176">
        <v>4499</v>
      </c>
    </row>
    <row r="2501" spans="1:1">
      <c r="A2501" s="176">
        <v>4500</v>
      </c>
    </row>
    <row r="2502" spans="1:1">
      <c r="A2502" s="176">
        <v>4501</v>
      </c>
    </row>
    <row r="2503" spans="1:1">
      <c r="A2503" s="176">
        <v>4502</v>
      </c>
    </row>
    <row r="2504" spans="1:1">
      <c r="A2504" s="176">
        <v>4503</v>
      </c>
    </row>
    <row r="2505" spans="1:1">
      <c r="A2505" s="176">
        <v>4504</v>
      </c>
    </row>
    <row r="2506" spans="1:1">
      <c r="A2506" s="176">
        <v>4505</v>
      </c>
    </row>
    <row r="2507" spans="1:1">
      <c r="A2507" s="176">
        <v>4506</v>
      </c>
    </row>
    <row r="2508" spans="1:1">
      <c r="A2508" s="176">
        <v>4507</v>
      </c>
    </row>
    <row r="2509" spans="1:1">
      <c r="A2509" s="176">
        <v>4508</v>
      </c>
    </row>
    <row r="2510" spans="1:1">
      <c r="A2510" s="176">
        <v>4509</v>
      </c>
    </row>
    <row r="2511" spans="1:1">
      <c r="A2511" s="176">
        <v>4510</v>
      </c>
    </row>
    <row r="2512" spans="1:1">
      <c r="A2512" s="176">
        <v>4511</v>
      </c>
    </row>
    <row r="2513" spans="1:1">
      <c r="A2513" s="176">
        <v>4512</v>
      </c>
    </row>
    <row r="2514" spans="1:1">
      <c r="A2514" s="176">
        <v>4513</v>
      </c>
    </row>
    <row r="2515" spans="1:1">
      <c r="A2515" s="176">
        <v>4514</v>
      </c>
    </row>
    <row r="2516" spans="1:1">
      <c r="A2516" s="176">
        <v>4515</v>
      </c>
    </row>
    <row r="2517" spans="1:1">
      <c r="A2517" s="176">
        <v>4516</v>
      </c>
    </row>
    <row r="2518" spans="1:1">
      <c r="A2518" s="176">
        <v>4517</v>
      </c>
    </row>
    <row r="2519" spans="1:1">
      <c r="A2519" s="176">
        <v>4518</v>
      </c>
    </row>
    <row r="2520" spans="1:1">
      <c r="A2520" s="176">
        <v>4519</v>
      </c>
    </row>
    <row r="2521" spans="1:1">
      <c r="A2521" s="176">
        <v>4520</v>
      </c>
    </row>
    <row r="2522" spans="1:1">
      <c r="A2522" s="176">
        <v>4521</v>
      </c>
    </row>
    <row r="2523" spans="1:1">
      <c r="A2523" s="176">
        <v>4522</v>
      </c>
    </row>
    <row r="2524" spans="1:1">
      <c r="A2524" s="176">
        <v>4523</v>
      </c>
    </row>
    <row r="2525" spans="1:1">
      <c r="A2525" s="176">
        <v>4524</v>
      </c>
    </row>
    <row r="2526" spans="1:1">
      <c r="A2526" s="176">
        <v>4525</v>
      </c>
    </row>
    <row r="2527" spans="1:1">
      <c r="A2527" s="176">
        <v>4526</v>
      </c>
    </row>
    <row r="2528" spans="1:1">
      <c r="A2528" s="176">
        <v>4527</v>
      </c>
    </row>
    <row r="2529" spans="1:1">
      <c r="A2529" s="176">
        <v>4528</v>
      </c>
    </row>
    <row r="2530" spans="1:1">
      <c r="A2530" s="176">
        <v>4529</v>
      </c>
    </row>
    <row r="2531" spans="1:1">
      <c r="A2531" s="176">
        <v>4530</v>
      </c>
    </row>
    <row r="2532" spans="1:1">
      <c r="A2532" s="176">
        <v>4531</v>
      </c>
    </row>
    <row r="2533" spans="1:1">
      <c r="A2533" s="176">
        <v>4532</v>
      </c>
    </row>
    <row r="2534" spans="1:1">
      <c r="A2534" s="176">
        <v>4533</v>
      </c>
    </row>
    <row r="2535" spans="1:1">
      <c r="A2535" s="176">
        <v>4534</v>
      </c>
    </row>
    <row r="2536" spans="1:1">
      <c r="A2536" s="176">
        <v>4535</v>
      </c>
    </row>
    <row r="2537" spans="1:1">
      <c r="A2537" s="176">
        <v>4536</v>
      </c>
    </row>
    <row r="2538" spans="1:1">
      <c r="A2538" s="176">
        <v>4537</v>
      </c>
    </row>
    <row r="2539" spans="1:1">
      <c r="A2539" s="176">
        <v>4538</v>
      </c>
    </row>
    <row r="2540" spans="1:1">
      <c r="A2540" s="176">
        <v>4539</v>
      </c>
    </row>
    <row r="2541" spans="1:1">
      <c r="A2541" s="176">
        <v>4540</v>
      </c>
    </row>
    <row r="2542" spans="1:1">
      <c r="A2542" s="176">
        <v>4541</v>
      </c>
    </row>
    <row r="2543" spans="1:1">
      <c r="A2543" s="176">
        <v>4542</v>
      </c>
    </row>
    <row r="2544" spans="1:1">
      <c r="A2544" s="176">
        <v>4543</v>
      </c>
    </row>
    <row r="2545" spans="1:1">
      <c r="A2545" s="176">
        <v>4544</v>
      </c>
    </row>
    <row r="2546" spans="1:1">
      <c r="A2546" s="176">
        <v>4545</v>
      </c>
    </row>
    <row r="2547" spans="1:1">
      <c r="A2547" s="176">
        <v>4546</v>
      </c>
    </row>
    <row r="2548" spans="1:1">
      <c r="A2548" s="176">
        <v>4547</v>
      </c>
    </row>
    <row r="2549" spans="1:1">
      <c r="A2549" s="176">
        <v>4548</v>
      </c>
    </row>
    <row r="2550" spans="1:1">
      <c r="A2550" s="176">
        <v>4549</v>
      </c>
    </row>
    <row r="2551" spans="1:1">
      <c r="A2551" s="176">
        <v>4550</v>
      </c>
    </row>
    <row r="2552" spans="1:1">
      <c r="A2552" s="176">
        <v>4551</v>
      </c>
    </row>
    <row r="2553" spans="1:1">
      <c r="A2553" s="176">
        <v>4552</v>
      </c>
    </row>
    <row r="2554" spans="1:1">
      <c r="A2554" s="176">
        <v>4553</v>
      </c>
    </row>
    <row r="2555" spans="1:1">
      <c r="A2555" s="176">
        <v>4554</v>
      </c>
    </row>
    <row r="2556" spans="1:1">
      <c r="A2556" s="176">
        <v>4555</v>
      </c>
    </row>
    <row r="2557" spans="1:1">
      <c r="A2557" s="176">
        <v>4556</v>
      </c>
    </row>
    <row r="2558" spans="1:1">
      <c r="A2558" s="176">
        <v>4557</v>
      </c>
    </row>
    <row r="2559" spans="1:1">
      <c r="A2559" s="176">
        <v>4558</v>
      </c>
    </row>
    <row r="2560" spans="1:1">
      <c r="A2560" s="176">
        <v>4559</v>
      </c>
    </row>
    <row r="2561" spans="1:1">
      <c r="A2561" s="176">
        <v>4560</v>
      </c>
    </row>
    <row r="2562" spans="1:1">
      <c r="A2562" s="176">
        <v>4561</v>
      </c>
    </row>
    <row r="2563" spans="1:1">
      <c r="A2563" s="176">
        <v>4562</v>
      </c>
    </row>
    <row r="2564" spans="1:1">
      <c r="A2564" s="176">
        <v>4563</v>
      </c>
    </row>
    <row r="2565" spans="1:1">
      <c r="A2565" s="176">
        <v>4564</v>
      </c>
    </row>
    <row r="2566" spans="1:1">
      <c r="A2566" s="176">
        <v>4565</v>
      </c>
    </row>
    <row r="2567" spans="1:1">
      <c r="A2567" s="176">
        <v>4566</v>
      </c>
    </row>
    <row r="2568" spans="1:1">
      <c r="A2568" s="176">
        <v>4567</v>
      </c>
    </row>
    <row r="2569" spans="1:1">
      <c r="A2569" s="176">
        <v>4568</v>
      </c>
    </row>
    <row r="2570" spans="1:1">
      <c r="A2570" s="176">
        <v>4569</v>
      </c>
    </row>
    <row r="2571" spans="1:1">
      <c r="A2571" s="176">
        <v>4570</v>
      </c>
    </row>
    <row r="2572" spans="1:1">
      <c r="A2572" s="176">
        <v>4571</v>
      </c>
    </row>
    <row r="2573" spans="1:1">
      <c r="A2573" s="176">
        <v>4572</v>
      </c>
    </row>
    <row r="2574" spans="1:1">
      <c r="A2574" s="176">
        <v>4573</v>
      </c>
    </row>
    <row r="2575" spans="1:1">
      <c r="A2575" s="176">
        <v>4574</v>
      </c>
    </row>
    <row r="2576" spans="1:1">
      <c r="A2576" s="176">
        <v>4575</v>
      </c>
    </row>
    <row r="2577" spans="1:1">
      <c r="A2577" s="176">
        <v>4576</v>
      </c>
    </row>
    <row r="2578" spans="1:1">
      <c r="A2578" s="176">
        <v>4577</v>
      </c>
    </row>
    <row r="2579" spans="1:1">
      <c r="A2579" s="176">
        <v>4578</v>
      </c>
    </row>
    <row r="2580" spans="1:1">
      <c r="A2580" s="176">
        <v>4579</v>
      </c>
    </row>
    <row r="2581" spans="1:1">
      <c r="A2581" s="176">
        <v>4580</v>
      </c>
    </row>
    <row r="2582" spans="1:1">
      <c r="A2582" s="176">
        <v>4581</v>
      </c>
    </row>
    <row r="2583" spans="1:1">
      <c r="A2583" s="176">
        <v>4582</v>
      </c>
    </row>
    <row r="2584" spans="1:1">
      <c r="A2584" s="176">
        <v>4583</v>
      </c>
    </row>
    <row r="2585" spans="1:1">
      <c r="A2585" s="176">
        <v>4584</v>
      </c>
    </row>
    <row r="2586" spans="1:1">
      <c r="A2586" s="176">
        <v>4585</v>
      </c>
    </row>
    <row r="2587" spans="1:1">
      <c r="A2587" s="176">
        <v>4586</v>
      </c>
    </row>
    <row r="2588" spans="1:1">
      <c r="A2588" s="176">
        <v>4587</v>
      </c>
    </row>
    <row r="2589" spans="1:1">
      <c r="A2589" s="176">
        <v>4588</v>
      </c>
    </row>
    <row r="2590" spans="1:1">
      <c r="A2590" s="176">
        <v>4589</v>
      </c>
    </row>
    <row r="2591" spans="1:1">
      <c r="A2591" s="176">
        <v>4590</v>
      </c>
    </row>
    <row r="2592" spans="1:1">
      <c r="A2592" s="176">
        <v>4591</v>
      </c>
    </row>
    <row r="2593" spans="1:1">
      <c r="A2593" s="176">
        <v>4592</v>
      </c>
    </row>
    <row r="2594" spans="1:1">
      <c r="A2594" s="176">
        <v>4593</v>
      </c>
    </row>
    <row r="2595" spans="1:1">
      <c r="A2595" s="176">
        <v>4594</v>
      </c>
    </row>
    <row r="2596" spans="1:1">
      <c r="A2596" s="176">
        <v>4595</v>
      </c>
    </row>
    <row r="2597" spans="1:1">
      <c r="A2597" s="176">
        <v>4596</v>
      </c>
    </row>
    <row r="2598" spans="1:1">
      <c r="A2598" s="176">
        <v>4597</v>
      </c>
    </row>
    <row r="2599" spans="1:1">
      <c r="A2599" s="176">
        <v>4598</v>
      </c>
    </row>
    <row r="2600" spans="1:1">
      <c r="A2600" s="176">
        <v>4599</v>
      </c>
    </row>
    <row r="2601" spans="1:1">
      <c r="A2601" s="176">
        <v>4600</v>
      </c>
    </row>
    <row r="2602" spans="1:1">
      <c r="A2602" s="176">
        <v>4601</v>
      </c>
    </row>
    <row r="2603" spans="1:1">
      <c r="A2603" s="176">
        <v>4602</v>
      </c>
    </row>
    <row r="2604" spans="1:1">
      <c r="A2604" s="176">
        <v>4603</v>
      </c>
    </row>
    <row r="2605" spans="1:1">
      <c r="A2605" s="176">
        <v>4604</v>
      </c>
    </row>
    <row r="2606" spans="1:1">
      <c r="A2606" s="176">
        <v>4605</v>
      </c>
    </row>
    <row r="2607" spans="1:1">
      <c r="A2607" s="176">
        <v>4606</v>
      </c>
    </row>
    <row r="2608" spans="1:1">
      <c r="A2608" s="176">
        <v>4607</v>
      </c>
    </row>
    <row r="2609" spans="1:1">
      <c r="A2609" s="176">
        <v>4608</v>
      </c>
    </row>
    <row r="2610" spans="1:1">
      <c r="A2610" s="176">
        <v>4609</v>
      </c>
    </row>
    <row r="2611" spans="1:1">
      <c r="A2611" s="176">
        <v>4610</v>
      </c>
    </row>
    <row r="2612" spans="1:1">
      <c r="A2612" s="176">
        <v>4611</v>
      </c>
    </row>
    <row r="2613" spans="1:1">
      <c r="A2613" s="176">
        <v>4612</v>
      </c>
    </row>
    <row r="2614" spans="1:1">
      <c r="A2614" s="176">
        <v>4613</v>
      </c>
    </row>
    <row r="2615" spans="1:1">
      <c r="A2615" s="176">
        <v>4614</v>
      </c>
    </row>
    <row r="2616" spans="1:1">
      <c r="A2616" s="176">
        <v>4615</v>
      </c>
    </row>
    <row r="2617" spans="1:1">
      <c r="A2617" s="176">
        <v>4616</v>
      </c>
    </row>
    <row r="2618" spans="1:1">
      <c r="A2618" s="176">
        <v>4617</v>
      </c>
    </row>
    <row r="2619" spans="1:1">
      <c r="A2619" s="176">
        <v>4618</v>
      </c>
    </row>
    <row r="2620" spans="1:1">
      <c r="A2620" s="176">
        <v>4619</v>
      </c>
    </row>
    <row r="2621" spans="1:1">
      <c r="A2621" s="176">
        <v>4620</v>
      </c>
    </row>
    <row r="2622" spans="1:1">
      <c r="A2622" s="176">
        <v>4621</v>
      </c>
    </row>
    <row r="2623" spans="1:1">
      <c r="A2623" s="176">
        <v>4622</v>
      </c>
    </row>
    <row r="2624" spans="1:1">
      <c r="A2624" s="176">
        <v>4623</v>
      </c>
    </row>
    <row r="2625" spans="1:1">
      <c r="A2625" s="176">
        <v>4624</v>
      </c>
    </row>
    <row r="2626" spans="1:1">
      <c r="A2626" s="176">
        <v>4625</v>
      </c>
    </row>
    <row r="2627" spans="1:1">
      <c r="A2627" s="176">
        <v>4626</v>
      </c>
    </row>
    <row r="2628" spans="1:1">
      <c r="A2628" s="176">
        <v>4627</v>
      </c>
    </row>
    <row r="2629" spans="1:1">
      <c r="A2629" s="176">
        <v>4628</v>
      </c>
    </row>
    <row r="2630" spans="1:1">
      <c r="A2630" s="176">
        <v>4629</v>
      </c>
    </row>
    <row r="2631" spans="1:1">
      <c r="A2631" s="176">
        <v>4630</v>
      </c>
    </row>
    <row r="2632" spans="1:1">
      <c r="A2632" s="176">
        <v>4631</v>
      </c>
    </row>
    <row r="2633" spans="1:1">
      <c r="A2633" s="176">
        <v>4632</v>
      </c>
    </row>
    <row r="2634" spans="1:1">
      <c r="A2634" s="176">
        <v>4633</v>
      </c>
    </row>
    <row r="2635" spans="1:1">
      <c r="A2635" s="176">
        <v>4634</v>
      </c>
    </row>
    <row r="2636" spans="1:1">
      <c r="A2636" s="176">
        <v>4635</v>
      </c>
    </row>
    <row r="2637" spans="1:1">
      <c r="A2637" s="176">
        <v>4636</v>
      </c>
    </row>
    <row r="2638" spans="1:1">
      <c r="A2638" s="176">
        <v>4637</v>
      </c>
    </row>
    <row r="2639" spans="1:1">
      <c r="A2639" s="176">
        <v>4638</v>
      </c>
    </row>
    <row r="2640" spans="1:1">
      <c r="A2640" s="176">
        <v>4639</v>
      </c>
    </row>
    <row r="2641" spans="1:1">
      <c r="A2641" s="176">
        <v>4640</v>
      </c>
    </row>
    <row r="2642" spans="1:1">
      <c r="A2642" s="176">
        <v>4641</v>
      </c>
    </row>
    <row r="2643" spans="1:1">
      <c r="A2643" s="176">
        <v>4642</v>
      </c>
    </row>
    <row r="2644" spans="1:1">
      <c r="A2644" s="176">
        <v>4643</v>
      </c>
    </row>
    <row r="2645" spans="1:1">
      <c r="A2645" s="176">
        <v>4644</v>
      </c>
    </row>
    <row r="2646" spans="1:1">
      <c r="A2646" s="176">
        <v>4645</v>
      </c>
    </row>
    <row r="2647" spans="1:1">
      <c r="A2647" s="176">
        <v>4646</v>
      </c>
    </row>
    <row r="2648" spans="1:1">
      <c r="A2648" s="176">
        <v>4647</v>
      </c>
    </row>
    <row r="2649" spans="1:1">
      <c r="A2649" s="176">
        <v>4648</v>
      </c>
    </row>
    <row r="2650" spans="1:1">
      <c r="A2650" s="176">
        <v>4649</v>
      </c>
    </row>
    <row r="2651" spans="1:1">
      <c r="A2651" s="176">
        <v>4650</v>
      </c>
    </row>
    <row r="2652" spans="1:1">
      <c r="A2652" s="176">
        <v>4651</v>
      </c>
    </row>
    <row r="2653" spans="1:1">
      <c r="A2653" s="176">
        <v>4652</v>
      </c>
    </row>
    <row r="2654" spans="1:1">
      <c r="A2654" s="176">
        <v>4653</v>
      </c>
    </row>
    <row r="2655" spans="1:1">
      <c r="A2655" s="176">
        <v>4654</v>
      </c>
    </row>
    <row r="2656" spans="1:1">
      <c r="A2656" s="176">
        <v>4655</v>
      </c>
    </row>
    <row r="2657" spans="1:1">
      <c r="A2657" s="176">
        <v>4656</v>
      </c>
    </row>
    <row r="2658" spans="1:1">
      <c r="A2658" s="176">
        <v>4657</v>
      </c>
    </row>
    <row r="2659" spans="1:1">
      <c r="A2659" s="176">
        <v>4658</v>
      </c>
    </row>
    <row r="2660" spans="1:1">
      <c r="A2660" s="176">
        <v>4659</v>
      </c>
    </row>
    <row r="2661" spans="1:1">
      <c r="A2661" s="176">
        <v>4660</v>
      </c>
    </row>
    <row r="2662" spans="1:1">
      <c r="A2662" s="176">
        <v>4661</v>
      </c>
    </row>
    <row r="2663" spans="1:1">
      <c r="A2663" s="176">
        <v>4662</v>
      </c>
    </row>
    <row r="2664" spans="1:1">
      <c r="A2664" s="176">
        <v>4663</v>
      </c>
    </row>
    <row r="2665" spans="1:1">
      <c r="A2665" s="176">
        <v>4664</v>
      </c>
    </row>
    <row r="2666" spans="1:1">
      <c r="A2666" s="176">
        <v>4665</v>
      </c>
    </row>
    <row r="2667" spans="1:1">
      <c r="A2667" s="176">
        <v>4666</v>
      </c>
    </row>
    <row r="2668" spans="1:1">
      <c r="A2668" s="176">
        <v>4667</v>
      </c>
    </row>
    <row r="2669" spans="1:1">
      <c r="A2669" s="176">
        <v>4668</v>
      </c>
    </row>
    <row r="2670" spans="1:1">
      <c r="A2670" s="176">
        <v>4669</v>
      </c>
    </row>
    <row r="2671" spans="1:1">
      <c r="A2671" s="176">
        <v>4670</v>
      </c>
    </row>
    <row r="2672" spans="1:1">
      <c r="A2672" s="176">
        <v>4671</v>
      </c>
    </row>
    <row r="2673" spans="1:1">
      <c r="A2673" s="176">
        <v>4672</v>
      </c>
    </row>
    <row r="2674" spans="1:1">
      <c r="A2674" s="176">
        <v>4673</v>
      </c>
    </row>
    <row r="2675" spans="1:1">
      <c r="A2675" s="176">
        <v>4674</v>
      </c>
    </row>
    <row r="2676" spans="1:1">
      <c r="A2676" s="176">
        <v>4675</v>
      </c>
    </row>
    <row r="2677" spans="1:1">
      <c r="A2677" s="176">
        <v>4676</v>
      </c>
    </row>
    <row r="2678" spans="1:1">
      <c r="A2678" s="176">
        <v>4677</v>
      </c>
    </row>
    <row r="2679" spans="1:1">
      <c r="A2679" s="176">
        <v>4678</v>
      </c>
    </row>
    <row r="2680" spans="1:1">
      <c r="A2680" s="176">
        <v>4679</v>
      </c>
    </row>
    <row r="2681" spans="1:1">
      <c r="A2681" s="176">
        <v>4680</v>
      </c>
    </row>
    <row r="2682" spans="1:1">
      <c r="A2682" s="176">
        <v>4681</v>
      </c>
    </row>
    <row r="2683" spans="1:1">
      <c r="A2683" s="176">
        <v>4682</v>
      </c>
    </row>
    <row r="2684" spans="1:1">
      <c r="A2684" s="176">
        <v>4683</v>
      </c>
    </row>
    <row r="2685" spans="1:1">
      <c r="A2685" s="176">
        <v>4684</v>
      </c>
    </row>
    <row r="2686" spans="1:1">
      <c r="A2686" s="176">
        <v>4685</v>
      </c>
    </row>
    <row r="2687" spans="1:1">
      <c r="A2687" s="176">
        <v>4686</v>
      </c>
    </row>
    <row r="2688" spans="1:1">
      <c r="A2688" s="176">
        <v>4687</v>
      </c>
    </row>
    <row r="2689" spans="1:1">
      <c r="A2689" s="176">
        <v>4688</v>
      </c>
    </row>
    <row r="2690" spans="1:1">
      <c r="A2690" s="176">
        <v>4689</v>
      </c>
    </row>
    <row r="2691" spans="1:1">
      <c r="A2691" s="176">
        <v>4690</v>
      </c>
    </row>
    <row r="2692" spans="1:1">
      <c r="A2692" s="176">
        <v>4691</v>
      </c>
    </row>
    <row r="2693" spans="1:1">
      <c r="A2693" s="176">
        <v>4692</v>
      </c>
    </row>
    <row r="2694" spans="1:1">
      <c r="A2694" s="176">
        <v>4693</v>
      </c>
    </row>
    <row r="2695" spans="1:1">
      <c r="A2695" s="176">
        <v>4694</v>
      </c>
    </row>
    <row r="2696" spans="1:1">
      <c r="A2696" s="176">
        <v>4695</v>
      </c>
    </row>
    <row r="2697" spans="1:1">
      <c r="A2697" s="176">
        <v>4696</v>
      </c>
    </row>
    <row r="2698" spans="1:1">
      <c r="A2698" s="176">
        <v>4697</v>
      </c>
    </row>
    <row r="2699" spans="1:1">
      <c r="A2699" s="176">
        <v>4698</v>
      </c>
    </row>
    <row r="2700" spans="1:1">
      <c r="A2700" s="176">
        <v>4699</v>
      </c>
    </row>
    <row r="2701" spans="1:1">
      <c r="A2701" s="176">
        <v>4700</v>
      </c>
    </row>
    <row r="2702" spans="1:1">
      <c r="A2702" s="176">
        <v>4701</v>
      </c>
    </row>
    <row r="2703" spans="1:1">
      <c r="A2703" s="176">
        <v>4702</v>
      </c>
    </row>
    <row r="2704" spans="1:1">
      <c r="A2704" s="176">
        <v>4703</v>
      </c>
    </row>
    <row r="2705" spans="1:1">
      <c r="A2705" s="176">
        <v>4704</v>
      </c>
    </row>
    <row r="2706" spans="1:1">
      <c r="A2706" s="176">
        <v>4705</v>
      </c>
    </row>
    <row r="2707" spans="1:1">
      <c r="A2707" s="176">
        <v>4706</v>
      </c>
    </row>
    <row r="2708" spans="1:1">
      <c r="A2708" s="176">
        <v>4707</v>
      </c>
    </row>
    <row r="2709" spans="1:1">
      <c r="A2709" s="176">
        <v>4708</v>
      </c>
    </row>
    <row r="2710" spans="1:1">
      <c r="A2710" s="176">
        <v>4709</v>
      </c>
    </row>
    <row r="2711" spans="1:1">
      <c r="A2711" s="176">
        <v>4710</v>
      </c>
    </row>
    <row r="2712" spans="1:1">
      <c r="A2712" s="176">
        <v>4711</v>
      </c>
    </row>
    <row r="2713" spans="1:1">
      <c r="A2713" s="176">
        <v>4712</v>
      </c>
    </row>
    <row r="2714" spans="1:1">
      <c r="A2714" s="176">
        <v>4713</v>
      </c>
    </row>
    <row r="2715" spans="1:1">
      <c r="A2715" s="176">
        <v>4714</v>
      </c>
    </row>
    <row r="2716" spans="1:1">
      <c r="A2716" s="176">
        <v>4715</v>
      </c>
    </row>
    <row r="2717" spans="1:1">
      <c r="A2717" s="176">
        <v>4716</v>
      </c>
    </row>
    <row r="2718" spans="1:1">
      <c r="A2718" s="176">
        <v>4717</v>
      </c>
    </row>
    <row r="2719" spans="1:1">
      <c r="A2719" s="176">
        <v>4718</v>
      </c>
    </row>
    <row r="2720" spans="1:1">
      <c r="A2720" s="176">
        <v>4719</v>
      </c>
    </row>
    <row r="2721" spans="1:1">
      <c r="A2721" s="176">
        <v>4720</v>
      </c>
    </row>
    <row r="2722" spans="1:1">
      <c r="A2722" s="176">
        <v>4721</v>
      </c>
    </row>
    <row r="2723" spans="1:1">
      <c r="A2723" s="176">
        <v>4722</v>
      </c>
    </row>
    <row r="2724" spans="1:1">
      <c r="A2724" s="176">
        <v>4723</v>
      </c>
    </row>
    <row r="2725" spans="1:1">
      <c r="A2725" s="176">
        <v>4724</v>
      </c>
    </row>
    <row r="2726" spans="1:1">
      <c r="A2726" s="176">
        <v>4725</v>
      </c>
    </row>
    <row r="2727" spans="1:1">
      <c r="A2727" s="176">
        <v>4726</v>
      </c>
    </row>
    <row r="2728" spans="1:1">
      <c r="A2728" s="176">
        <v>4727</v>
      </c>
    </row>
    <row r="2729" spans="1:1">
      <c r="A2729" s="176">
        <v>4728</v>
      </c>
    </row>
    <row r="2730" spans="1:1">
      <c r="A2730" s="176">
        <v>4729</v>
      </c>
    </row>
    <row r="2731" spans="1:1">
      <c r="A2731" s="176">
        <v>4730</v>
      </c>
    </row>
    <row r="2732" spans="1:1">
      <c r="A2732" s="176">
        <v>4731</v>
      </c>
    </row>
    <row r="2733" spans="1:1">
      <c r="A2733" s="176">
        <v>4732</v>
      </c>
    </row>
    <row r="2734" spans="1:1">
      <c r="A2734" s="176">
        <v>4733</v>
      </c>
    </row>
    <row r="2735" spans="1:1">
      <c r="A2735" s="176">
        <v>4734</v>
      </c>
    </row>
    <row r="2736" spans="1:1">
      <c r="A2736" s="176">
        <v>4735</v>
      </c>
    </row>
    <row r="2737" spans="1:1">
      <c r="A2737" s="176">
        <v>4736</v>
      </c>
    </row>
    <row r="2738" spans="1:1">
      <c r="A2738" s="176">
        <v>4737</v>
      </c>
    </row>
    <row r="2739" spans="1:1">
      <c r="A2739" s="176">
        <v>4738</v>
      </c>
    </row>
    <row r="2740" spans="1:1">
      <c r="A2740" s="176">
        <v>4739</v>
      </c>
    </row>
    <row r="2741" spans="1:1">
      <c r="A2741" s="176">
        <v>4740</v>
      </c>
    </row>
    <row r="2742" spans="1:1">
      <c r="A2742" s="176">
        <v>4741</v>
      </c>
    </row>
    <row r="2743" spans="1:1">
      <c r="A2743" s="176">
        <v>4742</v>
      </c>
    </row>
    <row r="2744" spans="1:1">
      <c r="A2744" s="176">
        <v>4743</v>
      </c>
    </row>
    <row r="2745" spans="1:1">
      <c r="A2745" s="176">
        <v>4744</v>
      </c>
    </row>
    <row r="2746" spans="1:1">
      <c r="A2746" s="176">
        <v>4745</v>
      </c>
    </row>
    <row r="2747" spans="1:1">
      <c r="A2747" s="176">
        <v>4746</v>
      </c>
    </row>
    <row r="2748" spans="1:1">
      <c r="A2748" s="176">
        <v>4747</v>
      </c>
    </row>
    <row r="2749" spans="1:1">
      <c r="A2749" s="176">
        <v>4748</v>
      </c>
    </row>
    <row r="2750" spans="1:1">
      <c r="A2750" s="176">
        <v>4749</v>
      </c>
    </row>
    <row r="2751" spans="1:1">
      <c r="A2751" s="176">
        <v>4750</v>
      </c>
    </row>
    <row r="2752" spans="1:1">
      <c r="A2752" s="176">
        <v>4751</v>
      </c>
    </row>
    <row r="2753" spans="1:1">
      <c r="A2753" s="176">
        <v>4752</v>
      </c>
    </row>
    <row r="2754" spans="1:1">
      <c r="A2754" s="176">
        <v>4753</v>
      </c>
    </row>
    <row r="2755" spans="1:1">
      <c r="A2755" s="176">
        <v>4754</v>
      </c>
    </row>
    <row r="2756" spans="1:1">
      <c r="A2756" s="176">
        <v>4755</v>
      </c>
    </row>
    <row r="2757" spans="1:1">
      <c r="A2757" s="176">
        <v>4756</v>
      </c>
    </row>
    <row r="2758" spans="1:1">
      <c r="A2758" s="176">
        <v>4757</v>
      </c>
    </row>
    <row r="2759" spans="1:1">
      <c r="A2759" s="176">
        <v>4758</v>
      </c>
    </row>
    <row r="2760" spans="1:1">
      <c r="A2760" s="176">
        <v>4759</v>
      </c>
    </row>
    <row r="2761" spans="1:1">
      <c r="A2761" s="176">
        <v>4760</v>
      </c>
    </row>
    <row r="2762" spans="1:1">
      <c r="A2762" s="176">
        <v>4761</v>
      </c>
    </row>
    <row r="2763" spans="1:1">
      <c r="A2763" s="176">
        <v>4762</v>
      </c>
    </row>
    <row r="2764" spans="1:1">
      <c r="A2764" s="176">
        <v>4763</v>
      </c>
    </row>
    <row r="2765" spans="1:1">
      <c r="A2765" s="176">
        <v>4764</v>
      </c>
    </row>
    <row r="2766" spans="1:1">
      <c r="A2766" s="176">
        <v>4765</v>
      </c>
    </row>
    <row r="2767" spans="1:1">
      <c r="A2767" s="176">
        <v>4766</v>
      </c>
    </row>
    <row r="2768" spans="1:1">
      <c r="A2768" s="176">
        <v>4767</v>
      </c>
    </row>
    <row r="2769" spans="1:1">
      <c r="A2769" s="176">
        <v>4768</v>
      </c>
    </row>
    <row r="2770" spans="1:1">
      <c r="A2770" s="176">
        <v>4769</v>
      </c>
    </row>
    <row r="2771" spans="1:1">
      <c r="A2771" s="176">
        <v>4770</v>
      </c>
    </row>
    <row r="2772" spans="1:1">
      <c r="A2772" s="176">
        <v>4771</v>
      </c>
    </row>
    <row r="2773" spans="1:1">
      <c r="A2773" s="176">
        <v>4772</v>
      </c>
    </row>
    <row r="2774" spans="1:1">
      <c r="A2774" s="176">
        <v>4773</v>
      </c>
    </row>
    <row r="2775" spans="1:1">
      <c r="A2775" s="176">
        <v>4774</v>
      </c>
    </row>
    <row r="2776" spans="1:1">
      <c r="A2776" s="176">
        <v>4775</v>
      </c>
    </row>
    <row r="2777" spans="1:1">
      <c r="A2777" s="176">
        <v>4776</v>
      </c>
    </row>
    <row r="2778" spans="1:1">
      <c r="A2778" s="176">
        <v>4777</v>
      </c>
    </row>
    <row r="2779" spans="1:1">
      <c r="A2779" s="176">
        <v>4778</v>
      </c>
    </row>
    <row r="2780" spans="1:1">
      <c r="A2780" s="176">
        <v>4779</v>
      </c>
    </row>
    <row r="2781" spans="1:1">
      <c r="A2781" s="176">
        <v>4780</v>
      </c>
    </row>
    <row r="2782" spans="1:1">
      <c r="A2782" s="176">
        <v>4781</v>
      </c>
    </row>
    <row r="2783" spans="1:1">
      <c r="A2783" s="176">
        <v>4782</v>
      </c>
    </row>
    <row r="2784" spans="1:1">
      <c r="A2784" s="176">
        <v>4783</v>
      </c>
    </row>
    <row r="2785" spans="1:1">
      <c r="A2785" s="176">
        <v>4784</v>
      </c>
    </row>
    <row r="2786" spans="1:1">
      <c r="A2786" s="176">
        <v>4785</v>
      </c>
    </row>
    <row r="2787" spans="1:1">
      <c r="A2787" s="176">
        <v>4786</v>
      </c>
    </row>
    <row r="2788" spans="1:1">
      <c r="A2788" s="176">
        <v>4787</v>
      </c>
    </row>
    <row r="2789" spans="1:1">
      <c r="A2789" s="176">
        <v>4788</v>
      </c>
    </row>
    <row r="2790" spans="1:1">
      <c r="A2790" s="176">
        <v>4789</v>
      </c>
    </row>
    <row r="2791" spans="1:1">
      <c r="A2791" s="176">
        <v>4790</v>
      </c>
    </row>
    <row r="2792" spans="1:1">
      <c r="A2792" s="176">
        <v>4791</v>
      </c>
    </row>
    <row r="2793" spans="1:1">
      <c r="A2793" s="176">
        <v>4792</v>
      </c>
    </row>
    <row r="2794" spans="1:1">
      <c r="A2794" s="176">
        <v>4793</v>
      </c>
    </row>
    <row r="2795" spans="1:1">
      <c r="A2795" s="176">
        <v>4794</v>
      </c>
    </row>
    <row r="2796" spans="1:1">
      <c r="A2796" s="176">
        <v>4795</v>
      </c>
    </row>
    <row r="2797" spans="1:1">
      <c r="A2797" s="176">
        <v>4796</v>
      </c>
    </row>
    <row r="2798" spans="1:1">
      <c r="A2798" s="176">
        <v>4797</v>
      </c>
    </row>
    <row r="2799" spans="1:1">
      <c r="A2799" s="176">
        <v>4798</v>
      </c>
    </row>
    <row r="2800" spans="1:1">
      <c r="A2800" s="176">
        <v>4799</v>
      </c>
    </row>
    <row r="2801" spans="1:1">
      <c r="A2801" s="176">
        <v>4800</v>
      </c>
    </row>
    <row r="2802" spans="1:1">
      <c r="A2802" s="176">
        <v>4801</v>
      </c>
    </row>
    <row r="2803" spans="1:1">
      <c r="A2803" s="176">
        <v>4802</v>
      </c>
    </row>
    <row r="2804" spans="1:1">
      <c r="A2804" s="176">
        <v>4803</v>
      </c>
    </row>
    <row r="2805" spans="1:1">
      <c r="A2805" s="176">
        <v>4804</v>
      </c>
    </row>
    <row r="2806" spans="1:1">
      <c r="A2806" s="176">
        <v>4805</v>
      </c>
    </row>
    <row r="2807" spans="1:1">
      <c r="A2807" s="176">
        <v>4806</v>
      </c>
    </row>
    <row r="2808" spans="1:1">
      <c r="A2808" s="176">
        <v>4807</v>
      </c>
    </row>
    <row r="2809" spans="1:1">
      <c r="A2809" s="176">
        <v>4808</v>
      </c>
    </row>
    <row r="2810" spans="1:1">
      <c r="A2810" s="176">
        <v>4809</v>
      </c>
    </row>
    <row r="2811" spans="1:1">
      <c r="A2811" s="176">
        <v>4810</v>
      </c>
    </row>
    <row r="2812" spans="1:1">
      <c r="A2812" s="176">
        <v>4811</v>
      </c>
    </row>
    <row r="2813" spans="1:1">
      <c r="A2813" s="176">
        <v>4812</v>
      </c>
    </row>
    <row r="2814" spans="1:1">
      <c r="A2814" s="176">
        <v>4813</v>
      </c>
    </row>
    <row r="2815" spans="1:1">
      <c r="A2815" s="176">
        <v>4814</v>
      </c>
    </row>
    <row r="2816" spans="1:1">
      <c r="A2816" s="176">
        <v>4815</v>
      </c>
    </row>
    <row r="2817" spans="1:1">
      <c r="A2817" s="176">
        <v>4816</v>
      </c>
    </row>
    <row r="2818" spans="1:1">
      <c r="A2818" s="176">
        <v>4817</v>
      </c>
    </row>
    <row r="2819" spans="1:1">
      <c r="A2819" s="176">
        <v>4818</v>
      </c>
    </row>
    <row r="2820" spans="1:1">
      <c r="A2820" s="176">
        <v>4819</v>
      </c>
    </row>
    <row r="2821" spans="1:1">
      <c r="A2821" s="176">
        <v>4820</v>
      </c>
    </row>
    <row r="2822" spans="1:1">
      <c r="A2822" s="176">
        <v>4821</v>
      </c>
    </row>
    <row r="2823" spans="1:1">
      <c r="A2823" s="176">
        <v>4822</v>
      </c>
    </row>
    <row r="2824" spans="1:1">
      <c r="A2824" s="176">
        <v>4823</v>
      </c>
    </row>
    <row r="2825" spans="1:1">
      <c r="A2825" s="176">
        <v>4824</v>
      </c>
    </row>
    <row r="2826" spans="1:1">
      <c r="A2826" s="176">
        <v>4825</v>
      </c>
    </row>
    <row r="2827" spans="1:1">
      <c r="A2827" s="176">
        <v>4826</v>
      </c>
    </row>
    <row r="2828" spans="1:1">
      <c r="A2828" s="176">
        <v>4827</v>
      </c>
    </row>
    <row r="2829" spans="1:1">
      <c r="A2829" s="176">
        <v>4828</v>
      </c>
    </row>
    <row r="2830" spans="1:1">
      <c r="A2830" s="176">
        <v>4829</v>
      </c>
    </row>
    <row r="2831" spans="1:1">
      <c r="A2831" s="176">
        <v>4830</v>
      </c>
    </row>
    <row r="2832" spans="1:1">
      <c r="A2832" s="176">
        <v>4831</v>
      </c>
    </row>
    <row r="2833" spans="1:1">
      <c r="A2833" s="176">
        <v>4832</v>
      </c>
    </row>
    <row r="2834" spans="1:1">
      <c r="A2834" s="176">
        <v>4833</v>
      </c>
    </row>
    <row r="2835" spans="1:1">
      <c r="A2835" s="176">
        <v>4834</v>
      </c>
    </row>
    <row r="2836" spans="1:1">
      <c r="A2836" s="176">
        <v>4835</v>
      </c>
    </row>
    <row r="2837" spans="1:1">
      <c r="A2837" s="176">
        <v>4836</v>
      </c>
    </row>
    <row r="2838" spans="1:1">
      <c r="A2838" s="176">
        <v>4837</v>
      </c>
    </row>
    <row r="2839" spans="1:1">
      <c r="A2839" s="176">
        <v>4838</v>
      </c>
    </row>
    <row r="2840" spans="1:1">
      <c r="A2840" s="176">
        <v>4839</v>
      </c>
    </row>
    <row r="2841" spans="1:1">
      <c r="A2841" s="176">
        <v>4840</v>
      </c>
    </row>
    <row r="2842" spans="1:1">
      <c r="A2842" s="176">
        <v>4841</v>
      </c>
    </row>
    <row r="2843" spans="1:1">
      <c r="A2843" s="176">
        <v>4842</v>
      </c>
    </row>
    <row r="2844" spans="1:1">
      <c r="A2844" s="176">
        <v>4843</v>
      </c>
    </row>
    <row r="2845" spans="1:1">
      <c r="A2845" s="176">
        <v>4844</v>
      </c>
    </row>
    <row r="2846" spans="1:1">
      <c r="A2846" s="176">
        <v>4845</v>
      </c>
    </row>
    <row r="2847" spans="1:1">
      <c r="A2847" s="176">
        <v>4846</v>
      </c>
    </row>
    <row r="2848" spans="1:1">
      <c r="A2848" s="176">
        <v>4847</v>
      </c>
    </row>
    <row r="2849" spans="1:1">
      <c r="A2849" s="176">
        <v>4848</v>
      </c>
    </row>
    <row r="2850" spans="1:1">
      <c r="A2850" s="176">
        <v>4849</v>
      </c>
    </row>
    <row r="2851" spans="1:1">
      <c r="A2851" s="176">
        <v>4850</v>
      </c>
    </row>
    <row r="2852" spans="1:1">
      <c r="A2852" s="176">
        <v>4851</v>
      </c>
    </row>
    <row r="2853" spans="1:1">
      <c r="A2853" s="176">
        <v>4852</v>
      </c>
    </row>
    <row r="2854" spans="1:1">
      <c r="A2854" s="176">
        <v>4853</v>
      </c>
    </row>
    <row r="2855" spans="1:1">
      <c r="A2855" s="176">
        <v>4854</v>
      </c>
    </row>
    <row r="2856" spans="1:1">
      <c r="A2856" s="176">
        <v>4855</v>
      </c>
    </row>
    <row r="2857" spans="1:1">
      <c r="A2857" s="176">
        <v>4856</v>
      </c>
    </row>
    <row r="2858" spans="1:1">
      <c r="A2858" s="176">
        <v>4857</v>
      </c>
    </row>
    <row r="2859" spans="1:1">
      <c r="A2859" s="176">
        <v>4858</v>
      </c>
    </row>
    <row r="2860" spans="1:1">
      <c r="A2860" s="176">
        <v>4859</v>
      </c>
    </row>
    <row r="2861" spans="1:1">
      <c r="A2861" s="176">
        <v>4860</v>
      </c>
    </row>
    <row r="2862" spans="1:1">
      <c r="A2862" s="176">
        <v>4861</v>
      </c>
    </row>
    <row r="2863" spans="1:1">
      <c r="A2863" s="176">
        <v>4862</v>
      </c>
    </row>
    <row r="2864" spans="1:1">
      <c r="A2864" s="176">
        <v>4863</v>
      </c>
    </row>
    <row r="2865" spans="1:1">
      <c r="A2865" s="176">
        <v>4864</v>
      </c>
    </row>
    <row r="2866" spans="1:1">
      <c r="A2866" s="176">
        <v>4865</v>
      </c>
    </row>
    <row r="2867" spans="1:1">
      <c r="A2867" s="176">
        <v>4866</v>
      </c>
    </row>
    <row r="2868" spans="1:1">
      <c r="A2868" s="176">
        <v>4867</v>
      </c>
    </row>
    <row r="2869" spans="1:1">
      <c r="A2869" s="176">
        <v>4868</v>
      </c>
    </row>
    <row r="2870" spans="1:1">
      <c r="A2870" s="176">
        <v>4869</v>
      </c>
    </row>
    <row r="2871" spans="1:1">
      <c r="A2871" s="176">
        <v>4870</v>
      </c>
    </row>
    <row r="2872" spans="1:1">
      <c r="A2872" s="176">
        <v>4871</v>
      </c>
    </row>
    <row r="2873" spans="1:1">
      <c r="A2873" s="176">
        <v>4872</v>
      </c>
    </row>
    <row r="2874" spans="1:1">
      <c r="A2874" s="176">
        <v>4873</v>
      </c>
    </row>
    <row r="2875" spans="1:1">
      <c r="A2875" s="176">
        <v>4874</v>
      </c>
    </row>
    <row r="2876" spans="1:1">
      <c r="A2876" s="176">
        <v>4875</v>
      </c>
    </row>
    <row r="2877" spans="1:1">
      <c r="A2877" s="176">
        <v>4876</v>
      </c>
    </row>
    <row r="2878" spans="1:1">
      <c r="A2878" s="176">
        <v>4877</v>
      </c>
    </row>
    <row r="2879" spans="1:1">
      <c r="A2879" s="176">
        <v>4878</v>
      </c>
    </row>
    <row r="2880" spans="1:1">
      <c r="A2880" s="176">
        <v>4879</v>
      </c>
    </row>
    <row r="2881" spans="1:1">
      <c r="A2881" s="176">
        <v>4880</v>
      </c>
    </row>
    <row r="2882" spans="1:1">
      <c r="A2882" s="176">
        <v>4881</v>
      </c>
    </row>
    <row r="2883" spans="1:1">
      <c r="A2883" s="176">
        <v>4882</v>
      </c>
    </row>
    <row r="2884" spans="1:1">
      <c r="A2884" s="176">
        <v>4883</v>
      </c>
    </row>
    <row r="2885" spans="1:1">
      <c r="A2885" s="176">
        <v>4884</v>
      </c>
    </row>
    <row r="2886" spans="1:1">
      <c r="A2886" s="176">
        <v>4885</v>
      </c>
    </row>
    <row r="2887" spans="1:1">
      <c r="A2887" s="176">
        <v>4886</v>
      </c>
    </row>
    <row r="2888" spans="1:1">
      <c r="A2888" s="176">
        <v>4887</v>
      </c>
    </row>
    <row r="2889" spans="1:1">
      <c r="A2889" s="176">
        <v>4888</v>
      </c>
    </row>
    <row r="2890" spans="1:1">
      <c r="A2890" s="176">
        <v>4889</v>
      </c>
    </row>
    <row r="2891" spans="1:1">
      <c r="A2891" s="176">
        <v>4890</v>
      </c>
    </row>
    <row r="2892" spans="1:1">
      <c r="A2892" s="176">
        <v>4891</v>
      </c>
    </row>
    <row r="2893" spans="1:1">
      <c r="A2893" s="176">
        <v>4892</v>
      </c>
    </row>
    <row r="2894" spans="1:1">
      <c r="A2894" s="176">
        <v>4893</v>
      </c>
    </row>
    <row r="2895" spans="1:1">
      <c r="A2895" s="176">
        <v>4894</v>
      </c>
    </row>
    <row r="2896" spans="1:1">
      <c r="A2896" s="176">
        <v>4895</v>
      </c>
    </row>
    <row r="2897" spans="1:1">
      <c r="A2897" s="176">
        <v>4896</v>
      </c>
    </row>
    <row r="2898" spans="1:1">
      <c r="A2898" s="176">
        <v>4897</v>
      </c>
    </row>
    <row r="2899" spans="1:1">
      <c r="A2899" s="176">
        <v>4898</v>
      </c>
    </row>
    <row r="2900" spans="1:1">
      <c r="A2900" s="176">
        <v>4899</v>
      </c>
    </row>
    <row r="2901" spans="1:1">
      <c r="A2901" s="176">
        <v>4900</v>
      </c>
    </row>
    <row r="2902" spans="1:1">
      <c r="A2902" s="176">
        <v>4901</v>
      </c>
    </row>
    <row r="2903" spans="1:1">
      <c r="A2903" s="176">
        <v>4902</v>
      </c>
    </row>
    <row r="2904" spans="1:1">
      <c r="A2904" s="176">
        <v>4903</v>
      </c>
    </row>
    <row r="2905" spans="1:1">
      <c r="A2905" s="176">
        <v>4904</v>
      </c>
    </row>
    <row r="2906" spans="1:1">
      <c r="A2906" s="176">
        <v>4905</v>
      </c>
    </row>
    <row r="2907" spans="1:1">
      <c r="A2907" s="176">
        <v>4906</v>
      </c>
    </row>
    <row r="2908" spans="1:1">
      <c r="A2908" s="176">
        <v>4907</v>
      </c>
    </row>
    <row r="2909" spans="1:1">
      <c r="A2909" s="176">
        <v>4908</v>
      </c>
    </row>
    <row r="2910" spans="1:1">
      <c r="A2910" s="176">
        <v>4909</v>
      </c>
    </row>
    <row r="2911" spans="1:1">
      <c r="A2911" s="176">
        <v>4910</v>
      </c>
    </row>
    <row r="2912" spans="1:1">
      <c r="A2912" s="176">
        <v>4911</v>
      </c>
    </row>
    <row r="2913" spans="1:1">
      <c r="A2913" s="176">
        <v>4912</v>
      </c>
    </row>
    <row r="2914" spans="1:1">
      <c r="A2914" s="176">
        <v>4913</v>
      </c>
    </row>
    <row r="2915" spans="1:1">
      <c r="A2915" s="176">
        <v>4914</v>
      </c>
    </row>
    <row r="2916" spans="1:1">
      <c r="A2916" s="176">
        <v>4915</v>
      </c>
    </row>
    <row r="2917" spans="1:1">
      <c r="A2917" s="176">
        <v>4916</v>
      </c>
    </row>
    <row r="2918" spans="1:1">
      <c r="A2918" s="176">
        <v>4917</v>
      </c>
    </row>
    <row r="2919" spans="1:1">
      <c r="A2919" s="176">
        <v>4918</v>
      </c>
    </row>
    <row r="2920" spans="1:1">
      <c r="A2920" s="176">
        <v>4919</v>
      </c>
    </row>
    <row r="2921" spans="1:1">
      <c r="A2921" s="176">
        <v>4920</v>
      </c>
    </row>
    <row r="2922" spans="1:1">
      <c r="A2922" s="176">
        <v>4921</v>
      </c>
    </row>
    <row r="2923" spans="1:1">
      <c r="A2923" s="176">
        <v>4922</v>
      </c>
    </row>
    <row r="2924" spans="1:1">
      <c r="A2924" s="176">
        <v>4923</v>
      </c>
    </row>
    <row r="2925" spans="1:1">
      <c r="A2925" s="176">
        <v>4924</v>
      </c>
    </row>
    <row r="2926" spans="1:1">
      <c r="A2926" s="176">
        <v>4925</v>
      </c>
    </row>
    <row r="2927" spans="1:1">
      <c r="A2927" s="176">
        <v>4926</v>
      </c>
    </row>
    <row r="2928" spans="1:1">
      <c r="A2928" s="176">
        <v>4927</v>
      </c>
    </row>
    <row r="2929" spans="1:1">
      <c r="A2929" s="176">
        <v>4928</v>
      </c>
    </row>
    <row r="2930" spans="1:1">
      <c r="A2930" s="176">
        <v>4929</v>
      </c>
    </row>
    <row r="2931" spans="1:1">
      <c r="A2931" s="176">
        <v>4930</v>
      </c>
    </row>
    <row r="2932" spans="1:1">
      <c r="A2932" s="176">
        <v>4931</v>
      </c>
    </row>
    <row r="2933" spans="1:1">
      <c r="A2933" s="176">
        <v>4932</v>
      </c>
    </row>
    <row r="2934" spans="1:1">
      <c r="A2934" s="176">
        <v>4933</v>
      </c>
    </row>
    <row r="2935" spans="1:1">
      <c r="A2935" s="176">
        <v>4934</v>
      </c>
    </row>
    <row r="2936" spans="1:1">
      <c r="A2936" s="176">
        <v>4935</v>
      </c>
    </row>
    <row r="2937" spans="1:1">
      <c r="A2937" s="176">
        <v>4936</v>
      </c>
    </row>
    <row r="2938" spans="1:1">
      <c r="A2938" s="176">
        <v>4937</v>
      </c>
    </row>
    <row r="2939" spans="1:1">
      <c r="A2939" s="176">
        <v>4938</v>
      </c>
    </row>
    <row r="2940" spans="1:1">
      <c r="A2940" s="176">
        <v>4939</v>
      </c>
    </row>
    <row r="2941" spans="1:1">
      <c r="A2941" s="176">
        <v>4940</v>
      </c>
    </row>
    <row r="2942" spans="1:1">
      <c r="A2942" s="176">
        <v>4941</v>
      </c>
    </row>
    <row r="2943" spans="1:1">
      <c r="A2943" s="176">
        <v>4942</v>
      </c>
    </row>
    <row r="2944" spans="1:1">
      <c r="A2944" s="176">
        <v>4943</v>
      </c>
    </row>
    <row r="2945" spans="1:1">
      <c r="A2945" s="176">
        <v>4944</v>
      </c>
    </row>
    <row r="2946" spans="1:1">
      <c r="A2946" s="176">
        <v>4945</v>
      </c>
    </row>
    <row r="2947" spans="1:1">
      <c r="A2947" s="176">
        <v>4946</v>
      </c>
    </row>
    <row r="2948" spans="1:1">
      <c r="A2948" s="176">
        <v>4947</v>
      </c>
    </row>
    <row r="2949" spans="1:1">
      <c r="A2949" s="176">
        <v>4948</v>
      </c>
    </row>
    <row r="2950" spans="1:1">
      <c r="A2950" s="176">
        <v>4949</v>
      </c>
    </row>
    <row r="2951" spans="1:1">
      <c r="A2951" s="176">
        <v>4950</v>
      </c>
    </row>
    <row r="2952" spans="1:1">
      <c r="A2952" s="176">
        <v>4951</v>
      </c>
    </row>
    <row r="2953" spans="1:1">
      <c r="A2953" s="176">
        <v>4952</v>
      </c>
    </row>
    <row r="2954" spans="1:1">
      <c r="A2954" s="176">
        <v>4953</v>
      </c>
    </row>
    <row r="2955" spans="1:1">
      <c r="A2955" s="176">
        <v>4954</v>
      </c>
    </row>
    <row r="2956" spans="1:1">
      <c r="A2956" s="176">
        <v>4955</v>
      </c>
    </row>
    <row r="2957" spans="1:1">
      <c r="A2957" s="176">
        <v>4956</v>
      </c>
    </row>
    <row r="2958" spans="1:1">
      <c r="A2958" s="176">
        <v>4957</v>
      </c>
    </row>
    <row r="2959" spans="1:1">
      <c r="A2959" s="176">
        <v>4958</v>
      </c>
    </row>
    <row r="2960" spans="1:1">
      <c r="A2960" s="176">
        <v>4959</v>
      </c>
    </row>
    <row r="2961" spans="1:1">
      <c r="A2961" s="176">
        <v>4960</v>
      </c>
    </row>
    <row r="2962" spans="1:1">
      <c r="A2962" s="176">
        <v>4961</v>
      </c>
    </row>
    <row r="2963" spans="1:1">
      <c r="A2963" s="176">
        <v>4962</v>
      </c>
    </row>
    <row r="2964" spans="1:1">
      <c r="A2964" s="176">
        <v>4963</v>
      </c>
    </row>
    <row r="2965" spans="1:1">
      <c r="A2965" s="176">
        <v>4964</v>
      </c>
    </row>
    <row r="2966" spans="1:1">
      <c r="A2966" s="176">
        <v>4965</v>
      </c>
    </row>
    <row r="2967" spans="1:1">
      <c r="A2967" s="176">
        <v>4966</v>
      </c>
    </row>
    <row r="2968" spans="1:1">
      <c r="A2968" s="176">
        <v>4967</v>
      </c>
    </row>
    <row r="2969" spans="1:1">
      <c r="A2969" s="176">
        <v>4968</v>
      </c>
    </row>
    <row r="2970" spans="1:1">
      <c r="A2970" s="176">
        <v>4969</v>
      </c>
    </row>
    <row r="2971" spans="1:1">
      <c r="A2971" s="176">
        <v>4970</v>
      </c>
    </row>
    <row r="2972" spans="1:1">
      <c r="A2972" s="176">
        <v>4971</v>
      </c>
    </row>
    <row r="2973" spans="1:1">
      <c r="A2973" s="176">
        <v>4972</v>
      </c>
    </row>
    <row r="2974" spans="1:1">
      <c r="A2974" s="176">
        <v>4973</v>
      </c>
    </row>
    <row r="2975" spans="1:1">
      <c r="A2975" s="176">
        <v>4974</v>
      </c>
    </row>
    <row r="2976" spans="1:1">
      <c r="A2976" s="176">
        <v>4975</v>
      </c>
    </row>
    <row r="2977" spans="1:1">
      <c r="A2977" s="176">
        <v>4976</v>
      </c>
    </row>
    <row r="2978" spans="1:1">
      <c r="A2978" s="176">
        <v>4977</v>
      </c>
    </row>
    <row r="2979" spans="1:1">
      <c r="A2979" s="176">
        <v>4978</v>
      </c>
    </row>
    <row r="2980" spans="1:1">
      <c r="A2980" s="176">
        <v>4979</v>
      </c>
    </row>
    <row r="2981" spans="1:1">
      <c r="A2981" s="176">
        <v>4980</v>
      </c>
    </row>
    <row r="2982" spans="1:1">
      <c r="A2982" s="176">
        <v>4981</v>
      </c>
    </row>
    <row r="2983" spans="1:1">
      <c r="A2983" s="176">
        <v>4982</v>
      </c>
    </row>
    <row r="2984" spans="1:1">
      <c r="A2984" s="176">
        <v>4983</v>
      </c>
    </row>
    <row r="2985" spans="1:1">
      <c r="A2985" s="176">
        <v>4984</v>
      </c>
    </row>
    <row r="2986" spans="1:1">
      <c r="A2986" s="176">
        <v>4985</v>
      </c>
    </row>
    <row r="2987" spans="1:1">
      <c r="A2987" s="176">
        <v>4986</v>
      </c>
    </row>
    <row r="2988" spans="1:1">
      <c r="A2988" s="176">
        <v>4987</v>
      </c>
    </row>
    <row r="2989" spans="1:1">
      <c r="A2989" s="176">
        <v>4988</v>
      </c>
    </row>
    <row r="2990" spans="1:1">
      <c r="A2990" s="176">
        <v>4989</v>
      </c>
    </row>
    <row r="2991" spans="1:1">
      <c r="A2991" s="176">
        <v>4990</v>
      </c>
    </row>
    <row r="2992" spans="1:1">
      <c r="A2992" s="176">
        <v>4991</v>
      </c>
    </row>
    <row r="2993" spans="1:1">
      <c r="A2993" s="176">
        <v>4992</v>
      </c>
    </row>
    <row r="2994" spans="1:1">
      <c r="A2994" s="176">
        <v>4993</v>
      </c>
    </row>
    <row r="2995" spans="1:1">
      <c r="A2995" s="176">
        <v>4994</v>
      </c>
    </row>
    <row r="2996" spans="1:1">
      <c r="A2996" s="176">
        <v>4995</v>
      </c>
    </row>
    <row r="2997" spans="1:1">
      <c r="A2997" s="176">
        <v>4996</v>
      </c>
    </row>
    <row r="2998" spans="1:1">
      <c r="A2998" s="176">
        <v>4997</v>
      </c>
    </row>
    <row r="2999" spans="1:1">
      <c r="A2999" s="176">
        <v>4998</v>
      </c>
    </row>
    <row r="3000" spans="1:1">
      <c r="A3000" s="176">
        <v>4999</v>
      </c>
    </row>
    <row r="3001" spans="1:1">
      <c r="A3001" s="176">
        <v>5000</v>
      </c>
    </row>
    <row r="3002" spans="1:1">
      <c r="A3002" s="176">
        <v>5001</v>
      </c>
    </row>
    <row r="3003" spans="1:1">
      <c r="A3003" s="176">
        <v>5002</v>
      </c>
    </row>
    <row r="3004" spans="1:1">
      <c r="A3004" s="176">
        <v>5003</v>
      </c>
    </row>
    <row r="3005" spans="1:1">
      <c r="A3005" s="176">
        <v>5004</v>
      </c>
    </row>
    <row r="3006" spans="1:1">
      <c r="A3006" s="176">
        <v>5005</v>
      </c>
    </row>
    <row r="3007" spans="1:1">
      <c r="A3007" s="176">
        <v>5006</v>
      </c>
    </row>
    <row r="3008" spans="1:1">
      <c r="A3008" s="176">
        <v>5007</v>
      </c>
    </row>
    <row r="3009" spans="1:1">
      <c r="A3009" s="176">
        <v>5008</v>
      </c>
    </row>
    <row r="3010" spans="1:1">
      <c r="A3010" s="176">
        <v>5009</v>
      </c>
    </row>
    <row r="3011" spans="1:1">
      <c r="A3011" s="176">
        <v>5010</v>
      </c>
    </row>
    <row r="3012" spans="1:1">
      <c r="A3012" s="176">
        <v>5011</v>
      </c>
    </row>
    <row r="3013" spans="1:1">
      <c r="A3013" s="176">
        <v>5012</v>
      </c>
    </row>
    <row r="3014" spans="1:1">
      <c r="A3014" s="176">
        <v>5013</v>
      </c>
    </row>
    <row r="3015" spans="1:1">
      <c r="A3015" s="176">
        <v>5014</v>
      </c>
    </row>
    <row r="3016" spans="1:1">
      <c r="A3016" s="176">
        <v>5015</v>
      </c>
    </row>
    <row r="3017" spans="1:1">
      <c r="A3017" s="176">
        <v>5016</v>
      </c>
    </row>
    <row r="3018" spans="1:1">
      <c r="A3018" s="176">
        <v>5017</v>
      </c>
    </row>
    <row r="3019" spans="1:1">
      <c r="A3019" s="176">
        <v>5018</v>
      </c>
    </row>
    <row r="3020" spans="1:1">
      <c r="A3020" s="176">
        <v>5019</v>
      </c>
    </row>
    <row r="3021" spans="1:1">
      <c r="A3021" s="176">
        <v>5020</v>
      </c>
    </row>
    <row r="3022" spans="1:1">
      <c r="A3022" s="176">
        <v>5021</v>
      </c>
    </row>
    <row r="3023" spans="1:1">
      <c r="A3023" s="176">
        <v>5022</v>
      </c>
    </row>
    <row r="3024" spans="1:1">
      <c r="A3024" s="176">
        <v>5023</v>
      </c>
    </row>
    <row r="3025" spans="1:1">
      <c r="A3025" s="176">
        <v>5024</v>
      </c>
    </row>
    <row r="3026" spans="1:1">
      <c r="A3026" s="176">
        <v>5025</v>
      </c>
    </row>
    <row r="3027" spans="1:1">
      <c r="A3027" s="176">
        <v>5026</v>
      </c>
    </row>
    <row r="3028" spans="1:1">
      <c r="A3028" s="176">
        <v>5027</v>
      </c>
    </row>
    <row r="3029" spans="1:1">
      <c r="A3029" s="176">
        <v>5028</v>
      </c>
    </row>
    <row r="3030" spans="1:1">
      <c r="A3030" s="176">
        <v>5029</v>
      </c>
    </row>
    <row r="3031" spans="1:1">
      <c r="A3031" s="176">
        <v>5030</v>
      </c>
    </row>
    <row r="3032" spans="1:1">
      <c r="A3032" s="176">
        <v>5031</v>
      </c>
    </row>
    <row r="3033" spans="1:1">
      <c r="A3033" s="176">
        <v>5032</v>
      </c>
    </row>
    <row r="3034" spans="1:1">
      <c r="A3034" s="176">
        <v>5033</v>
      </c>
    </row>
    <row r="3035" spans="1:1">
      <c r="A3035" s="176">
        <v>5034</v>
      </c>
    </row>
    <row r="3036" spans="1:1">
      <c r="A3036" s="176">
        <v>5035</v>
      </c>
    </row>
    <row r="3037" spans="1:1">
      <c r="A3037" s="176">
        <v>5036</v>
      </c>
    </row>
    <row r="3038" spans="1:1">
      <c r="A3038" s="176">
        <v>5037</v>
      </c>
    </row>
    <row r="3039" spans="1:1">
      <c r="A3039" s="176">
        <v>5038</v>
      </c>
    </row>
    <row r="3040" spans="1:1">
      <c r="A3040" s="176">
        <v>5039</v>
      </c>
    </row>
    <row r="3041" spans="1:1">
      <c r="A3041" s="176">
        <v>5040</v>
      </c>
    </row>
    <row r="3042" spans="1:1">
      <c r="A3042" s="176">
        <v>5041</v>
      </c>
    </row>
    <row r="3043" spans="1:1">
      <c r="A3043" s="176">
        <v>5042</v>
      </c>
    </row>
    <row r="3044" spans="1:1">
      <c r="A3044" s="176">
        <v>5043</v>
      </c>
    </row>
    <row r="3045" spans="1:1">
      <c r="A3045" s="176">
        <v>5044</v>
      </c>
    </row>
    <row r="3046" spans="1:1">
      <c r="A3046" s="176">
        <v>5045</v>
      </c>
    </row>
    <row r="3047" spans="1:1">
      <c r="A3047" s="176">
        <v>5046</v>
      </c>
    </row>
    <row r="3048" spans="1:1">
      <c r="A3048" s="176">
        <v>5047</v>
      </c>
    </row>
    <row r="3049" spans="1:1">
      <c r="A3049" s="176">
        <v>5048</v>
      </c>
    </row>
    <row r="3050" spans="1:1">
      <c r="A3050" s="176">
        <v>5049</v>
      </c>
    </row>
    <row r="3051" spans="1:1">
      <c r="A3051" s="176">
        <v>5050</v>
      </c>
    </row>
    <row r="3052" spans="1:1">
      <c r="A3052" s="176">
        <v>5051</v>
      </c>
    </row>
    <row r="3053" spans="1:1">
      <c r="A3053" s="176">
        <v>5052</v>
      </c>
    </row>
    <row r="3054" spans="1:1">
      <c r="A3054" s="176">
        <v>5053</v>
      </c>
    </row>
    <row r="3055" spans="1:1">
      <c r="A3055" s="176">
        <v>5054</v>
      </c>
    </row>
    <row r="3056" spans="1:1">
      <c r="A3056" s="176">
        <v>5055</v>
      </c>
    </row>
    <row r="3057" spans="1:1">
      <c r="A3057" s="176">
        <v>5056</v>
      </c>
    </row>
    <row r="3058" spans="1:1">
      <c r="A3058" s="176">
        <v>5057</v>
      </c>
    </row>
    <row r="3059" spans="1:1">
      <c r="A3059" s="176">
        <v>5058</v>
      </c>
    </row>
    <row r="3060" spans="1:1">
      <c r="A3060" s="176">
        <v>5059</v>
      </c>
    </row>
    <row r="3061" spans="1:1">
      <c r="A3061" s="176">
        <v>5060</v>
      </c>
    </row>
    <row r="3062" spans="1:1">
      <c r="A3062" s="176">
        <v>5061</v>
      </c>
    </row>
    <row r="3063" spans="1:1">
      <c r="A3063" s="176">
        <v>5062</v>
      </c>
    </row>
    <row r="3064" spans="1:1">
      <c r="A3064" s="176">
        <v>5063</v>
      </c>
    </row>
    <row r="3065" spans="1:1">
      <c r="A3065" s="176">
        <v>5064</v>
      </c>
    </row>
    <row r="3066" spans="1:1">
      <c r="A3066" s="176">
        <v>5065</v>
      </c>
    </row>
    <row r="3067" spans="1:1">
      <c r="A3067" s="176">
        <v>5066</v>
      </c>
    </row>
    <row r="3068" spans="1:1">
      <c r="A3068" s="176">
        <v>5067</v>
      </c>
    </row>
    <row r="3069" spans="1:1">
      <c r="A3069" s="176">
        <v>5068</v>
      </c>
    </row>
    <row r="3070" spans="1:1">
      <c r="A3070" s="176">
        <v>5069</v>
      </c>
    </row>
    <row r="3071" spans="1:1">
      <c r="A3071" s="176">
        <v>5070</v>
      </c>
    </row>
    <row r="3072" spans="1:1">
      <c r="A3072" s="176">
        <v>5071</v>
      </c>
    </row>
    <row r="3073" spans="1:1">
      <c r="A3073" s="176">
        <v>5072</v>
      </c>
    </row>
    <row r="3074" spans="1:1">
      <c r="A3074" s="176">
        <v>5073</v>
      </c>
    </row>
    <row r="3075" spans="1:1">
      <c r="A3075" s="176">
        <v>5074</v>
      </c>
    </row>
    <row r="3076" spans="1:1">
      <c r="A3076" s="176">
        <v>5075</v>
      </c>
    </row>
    <row r="3077" spans="1:1">
      <c r="A3077" s="176">
        <v>5076</v>
      </c>
    </row>
    <row r="3078" spans="1:1">
      <c r="A3078" s="176">
        <v>5077</v>
      </c>
    </row>
    <row r="3079" spans="1:1">
      <c r="A3079" s="176">
        <v>5078</v>
      </c>
    </row>
    <row r="3080" spans="1:1">
      <c r="A3080" s="176">
        <v>5079</v>
      </c>
    </row>
    <row r="3081" spans="1:1">
      <c r="A3081" s="176">
        <v>5080</v>
      </c>
    </row>
    <row r="3082" spans="1:1">
      <c r="A3082" s="176">
        <v>5081</v>
      </c>
    </row>
    <row r="3083" spans="1:1">
      <c r="A3083" s="176">
        <v>5082</v>
      </c>
    </row>
    <row r="3084" spans="1:1">
      <c r="A3084" s="176">
        <v>5083</v>
      </c>
    </row>
    <row r="3085" spans="1:1">
      <c r="A3085" s="176">
        <v>5084</v>
      </c>
    </row>
    <row r="3086" spans="1:1">
      <c r="A3086" s="176">
        <v>5085</v>
      </c>
    </row>
    <row r="3087" spans="1:1">
      <c r="A3087" s="176">
        <v>5086</v>
      </c>
    </row>
    <row r="3088" spans="1:1">
      <c r="A3088" s="176">
        <v>5087</v>
      </c>
    </row>
    <row r="3089" spans="1:1">
      <c r="A3089" s="176">
        <v>5088</v>
      </c>
    </row>
    <row r="3090" spans="1:1">
      <c r="A3090" s="176">
        <v>5089</v>
      </c>
    </row>
    <row r="3091" spans="1:1">
      <c r="A3091" s="176">
        <v>5090</v>
      </c>
    </row>
    <row r="3092" spans="1:1">
      <c r="A3092" s="176">
        <v>5091</v>
      </c>
    </row>
    <row r="3093" spans="1:1">
      <c r="A3093" s="176">
        <v>5092</v>
      </c>
    </row>
    <row r="3094" spans="1:1">
      <c r="A3094" s="176">
        <v>5093</v>
      </c>
    </row>
    <row r="3095" spans="1:1">
      <c r="A3095" s="176">
        <v>5094</v>
      </c>
    </row>
    <row r="3096" spans="1:1">
      <c r="A3096" s="176">
        <v>5095</v>
      </c>
    </row>
    <row r="3097" spans="1:1">
      <c r="A3097" s="176">
        <v>5096</v>
      </c>
    </row>
    <row r="3098" spans="1:1">
      <c r="A3098" s="176">
        <v>5097</v>
      </c>
    </row>
    <row r="3099" spans="1:1">
      <c r="A3099" s="176">
        <v>5098</v>
      </c>
    </row>
    <row r="3100" spans="1:1">
      <c r="A3100" s="176">
        <v>5099</v>
      </c>
    </row>
    <row r="3101" spans="1:1">
      <c r="A3101" s="176">
        <v>5100</v>
      </c>
    </row>
    <row r="3102" spans="1:1">
      <c r="A3102" s="176">
        <v>5101</v>
      </c>
    </row>
    <row r="3103" spans="1:1">
      <c r="A3103" s="176">
        <v>5102</v>
      </c>
    </row>
    <row r="3104" spans="1:1">
      <c r="A3104" s="176">
        <v>5103</v>
      </c>
    </row>
    <row r="3105" spans="1:1">
      <c r="A3105" s="176">
        <v>5104</v>
      </c>
    </row>
    <row r="3106" spans="1:1">
      <c r="A3106" s="176">
        <v>5105</v>
      </c>
    </row>
    <row r="3107" spans="1:1">
      <c r="A3107" s="176">
        <v>5106</v>
      </c>
    </row>
    <row r="3108" spans="1:1">
      <c r="A3108" s="176">
        <v>5107</v>
      </c>
    </row>
    <row r="3109" spans="1:1">
      <c r="A3109" s="176">
        <v>5108</v>
      </c>
    </row>
    <row r="3110" spans="1:1">
      <c r="A3110" s="176">
        <v>5109</v>
      </c>
    </row>
    <row r="3111" spans="1:1">
      <c r="A3111" s="176">
        <v>5110</v>
      </c>
    </row>
    <row r="3112" spans="1:1">
      <c r="A3112" s="176">
        <v>5111</v>
      </c>
    </row>
    <row r="3113" spans="1:1">
      <c r="A3113" s="176">
        <v>5112</v>
      </c>
    </row>
    <row r="3114" spans="1:1">
      <c r="A3114" s="176">
        <v>5113</v>
      </c>
    </row>
    <row r="3115" spans="1:1">
      <c r="A3115" s="176">
        <v>5114</v>
      </c>
    </row>
    <row r="3116" spans="1:1">
      <c r="A3116" s="176">
        <v>5115</v>
      </c>
    </row>
    <row r="3117" spans="1:1">
      <c r="A3117" s="176">
        <v>5116</v>
      </c>
    </row>
    <row r="3118" spans="1:1">
      <c r="A3118" s="176">
        <v>5117</v>
      </c>
    </row>
    <row r="3119" spans="1:1">
      <c r="A3119" s="176">
        <v>5118</v>
      </c>
    </row>
    <row r="3120" spans="1:1">
      <c r="A3120" s="176">
        <v>5119</v>
      </c>
    </row>
    <row r="3121" spans="1:1">
      <c r="A3121" s="176">
        <v>5120</v>
      </c>
    </row>
    <row r="3122" spans="1:1">
      <c r="A3122" s="176">
        <v>5121</v>
      </c>
    </row>
    <row r="3123" spans="1:1">
      <c r="A3123" s="176">
        <v>5122</v>
      </c>
    </row>
    <row r="3124" spans="1:1">
      <c r="A3124" s="176">
        <v>5123</v>
      </c>
    </row>
    <row r="3125" spans="1:1">
      <c r="A3125" s="176">
        <v>5124</v>
      </c>
    </row>
    <row r="3126" spans="1:1">
      <c r="A3126" s="176">
        <v>5125</v>
      </c>
    </row>
    <row r="3127" spans="1:1">
      <c r="A3127" s="176">
        <v>5126</v>
      </c>
    </row>
    <row r="3128" spans="1:1">
      <c r="A3128" s="176">
        <v>5127</v>
      </c>
    </row>
    <row r="3129" spans="1:1">
      <c r="A3129" s="176">
        <v>5128</v>
      </c>
    </row>
    <row r="3130" spans="1:1">
      <c r="A3130" s="176">
        <v>5129</v>
      </c>
    </row>
    <row r="3131" spans="1:1">
      <c r="A3131" s="176">
        <v>5130</v>
      </c>
    </row>
    <row r="3132" spans="1:1">
      <c r="A3132" s="176">
        <v>5131</v>
      </c>
    </row>
    <row r="3133" spans="1:1">
      <c r="A3133" s="176">
        <v>5132</v>
      </c>
    </row>
    <row r="3134" spans="1:1">
      <c r="A3134" s="176">
        <v>5133</v>
      </c>
    </row>
    <row r="3135" spans="1:1">
      <c r="A3135" s="176">
        <v>5134</v>
      </c>
    </row>
    <row r="3136" spans="1:1">
      <c r="A3136" s="176">
        <v>5135</v>
      </c>
    </row>
    <row r="3137" spans="1:1">
      <c r="A3137" s="176">
        <v>5136</v>
      </c>
    </row>
    <row r="3138" spans="1:1">
      <c r="A3138" s="176">
        <v>5137</v>
      </c>
    </row>
    <row r="3139" spans="1:1">
      <c r="A3139" s="176">
        <v>5138</v>
      </c>
    </row>
    <row r="3140" spans="1:1">
      <c r="A3140" s="176">
        <v>5139</v>
      </c>
    </row>
    <row r="3141" spans="1:1">
      <c r="A3141" s="176">
        <v>5140</v>
      </c>
    </row>
    <row r="3142" spans="1:1">
      <c r="A3142" s="176">
        <v>5141</v>
      </c>
    </row>
    <row r="3143" spans="1:1">
      <c r="A3143" s="176">
        <v>5142</v>
      </c>
    </row>
    <row r="3144" spans="1:1">
      <c r="A3144" s="176">
        <v>5143</v>
      </c>
    </row>
    <row r="3145" spans="1:1">
      <c r="A3145" s="176">
        <v>5144</v>
      </c>
    </row>
    <row r="3146" spans="1:1">
      <c r="A3146" s="176">
        <v>5145</v>
      </c>
    </row>
    <row r="3147" spans="1:1">
      <c r="A3147" s="176">
        <v>5146</v>
      </c>
    </row>
    <row r="3148" spans="1:1">
      <c r="A3148" s="176">
        <v>5147</v>
      </c>
    </row>
    <row r="3149" spans="1:1">
      <c r="A3149" s="176">
        <v>5148</v>
      </c>
    </row>
    <row r="3150" spans="1:1">
      <c r="A3150" s="176">
        <v>5149</v>
      </c>
    </row>
    <row r="3151" spans="1:1">
      <c r="A3151" s="176">
        <v>5150</v>
      </c>
    </row>
    <row r="3152" spans="1:1">
      <c r="A3152" s="176">
        <v>5151</v>
      </c>
    </row>
    <row r="3153" spans="1:1">
      <c r="A3153" s="176">
        <v>5152</v>
      </c>
    </row>
    <row r="3154" spans="1:1">
      <c r="A3154" s="176">
        <v>5153</v>
      </c>
    </row>
    <row r="3155" spans="1:1">
      <c r="A3155" s="176">
        <v>5154</v>
      </c>
    </row>
    <row r="3156" spans="1:1">
      <c r="A3156" s="176">
        <v>5155</v>
      </c>
    </row>
    <row r="3157" spans="1:1">
      <c r="A3157" s="176">
        <v>5156</v>
      </c>
    </row>
    <row r="3158" spans="1:1">
      <c r="A3158" s="176">
        <v>5157</v>
      </c>
    </row>
    <row r="3159" spans="1:1">
      <c r="A3159" s="176">
        <v>5158</v>
      </c>
    </row>
    <row r="3160" spans="1:1">
      <c r="A3160" s="176">
        <v>5159</v>
      </c>
    </row>
    <row r="3161" spans="1:1">
      <c r="A3161" s="176">
        <v>5160</v>
      </c>
    </row>
    <row r="3162" spans="1:1">
      <c r="A3162" s="176">
        <v>5161</v>
      </c>
    </row>
    <row r="3163" spans="1:1">
      <c r="A3163" s="176">
        <v>5162</v>
      </c>
    </row>
    <row r="3164" spans="1:1">
      <c r="A3164" s="176">
        <v>5163</v>
      </c>
    </row>
    <row r="3165" spans="1:1">
      <c r="A3165" s="176">
        <v>5164</v>
      </c>
    </row>
    <row r="3166" spans="1:1">
      <c r="A3166" s="176">
        <v>5165</v>
      </c>
    </row>
    <row r="3167" spans="1:1">
      <c r="A3167" s="176">
        <v>5166</v>
      </c>
    </row>
    <row r="3168" spans="1:1">
      <c r="A3168" s="176">
        <v>5167</v>
      </c>
    </row>
    <row r="3169" spans="1:1">
      <c r="A3169" s="176">
        <v>5168</v>
      </c>
    </row>
    <row r="3170" spans="1:1">
      <c r="A3170" s="176">
        <v>5169</v>
      </c>
    </row>
    <row r="3171" spans="1:1">
      <c r="A3171" s="176">
        <v>5170</v>
      </c>
    </row>
    <row r="3172" spans="1:1">
      <c r="A3172" s="176">
        <v>5171</v>
      </c>
    </row>
    <row r="3173" spans="1:1">
      <c r="A3173" s="176">
        <v>5172</v>
      </c>
    </row>
    <row r="3174" spans="1:1">
      <c r="A3174" s="176">
        <v>5173</v>
      </c>
    </row>
    <row r="3175" spans="1:1">
      <c r="A3175" s="176">
        <v>5174</v>
      </c>
    </row>
    <row r="3176" spans="1:1">
      <c r="A3176" s="176">
        <v>5175</v>
      </c>
    </row>
    <row r="3177" spans="1:1">
      <c r="A3177" s="176">
        <v>5176</v>
      </c>
    </row>
    <row r="3178" spans="1:1">
      <c r="A3178" s="176">
        <v>5177</v>
      </c>
    </row>
    <row r="3179" spans="1:1">
      <c r="A3179" s="176">
        <v>5178</v>
      </c>
    </row>
    <row r="3180" spans="1:1">
      <c r="A3180" s="176">
        <v>5179</v>
      </c>
    </row>
    <row r="3181" spans="1:1">
      <c r="A3181" s="176">
        <v>5180</v>
      </c>
    </row>
    <row r="3182" spans="1:1">
      <c r="A3182" s="176">
        <v>5181</v>
      </c>
    </row>
    <row r="3183" spans="1:1">
      <c r="A3183" s="176">
        <v>5182</v>
      </c>
    </row>
    <row r="3184" spans="1:1">
      <c r="A3184" s="176">
        <v>5183</v>
      </c>
    </row>
    <row r="3185" spans="1:1">
      <c r="A3185" s="176">
        <v>5184</v>
      </c>
    </row>
    <row r="3186" spans="1:1">
      <c r="A3186" s="176">
        <v>5185</v>
      </c>
    </row>
    <row r="3187" spans="1:1">
      <c r="A3187" s="176">
        <v>5186</v>
      </c>
    </row>
    <row r="3188" spans="1:1">
      <c r="A3188" s="176">
        <v>5187</v>
      </c>
    </row>
    <row r="3189" spans="1:1">
      <c r="A3189" s="176">
        <v>5188</v>
      </c>
    </row>
    <row r="3190" spans="1:1">
      <c r="A3190" s="176">
        <v>5189</v>
      </c>
    </row>
    <row r="3191" spans="1:1">
      <c r="A3191" s="176">
        <v>5190</v>
      </c>
    </row>
    <row r="3192" spans="1:1">
      <c r="A3192" s="176">
        <v>5191</v>
      </c>
    </row>
    <row r="3193" spans="1:1">
      <c r="A3193" s="176">
        <v>5192</v>
      </c>
    </row>
    <row r="3194" spans="1:1">
      <c r="A3194" s="176">
        <v>5193</v>
      </c>
    </row>
    <row r="3195" spans="1:1">
      <c r="A3195" s="176">
        <v>5194</v>
      </c>
    </row>
    <row r="3196" spans="1:1">
      <c r="A3196" s="176">
        <v>5195</v>
      </c>
    </row>
    <row r="3197" spans="1:1">
      <c r="A3197" s="176">
        <v>5196</v>
      </c>
    </row>
    <row r="3198" spans="1:1">
      <c r="A3198" s="176">
        <v>5197</v>
      </c>
    </row>
    <row r="3199" spans="1:1">
      <c r="A3199" s="176">
        <v>5198</v>
      </c>
    </row>
    <row r="3200" spans="1:1">
      <c r="A3200" s="176">
        <v>5199</v>
      </c>
    </row>
    <row r="3201" spans="1:1">
      <c r="A3201" s="176">
        <v>5200</v>
      </c>
    </row>
    <row r="3202" spans="1:1">
      <c r="A3202" s="176">
        <v>5201</v>
      </c>
    </row>
    <row r="3203" spans="1:1">
      <c r="A3203" s="176">
        <v>5202</v>
      </c>
    </row>
    <row r="3204" spans="1:1">
      <c r="A3204" s="176">
        <v>5203</v>
      </c>
    </row>
    <row r="3205" spans="1:1">
      <c r="A3205" s="176">
        <v>5204</v>
      </c>
    </row>
    <row r="3206" spans="1:1">
      <c r="A3206" s="176">
        <v>5205</v>
      </c>
    </row>
    <row r="3207" spans="1:1">
      <c r="A3207" s="176">
        <v>5206</v>
      </c>
    </row>
    <row r="3208" spans="1:1">
      <c r="A3208" s="176">
        <v>5207</v>
      </c>
    </row>
    <row r="3209" spans="1:1">
      <c r="A3209" s="176">
        <v>5208</v>
      </c>
    </row>
    <row r="3210" spans="1:1">
      <c r="A3210" s="176">
        <v>5209</v>
      </c>
    </row>
    <row r="3211" spans="1:1">
      <c r="A3211" s="176">
        <v>5210</v>
      </c>
    </row>
    <row r="3212" spans="1:1">
      <c r="A3212" s="176">
        <v>5211</v>
      </c>
    </row>
    <row r="3213" spans="1:1">
      <c r="A3213" s="176">
        <v>5212</v>
      </c>
    </row>
    <row r="3214" spans="1:1">
      <c r="A3214" s="176">
        <v>5213</v>
      </c>
    </row>
    <row r="3215" spans="1:1">
      <c r="A3215" s="176">
        <v>5214</v>
      </c>
    </row>
    <row r="3216" spans="1:1">
      <c r="A3216" s="176">
        <v>5215</v>
      </c>
    </row>
    <row r="3217" spans="1:1">
      <c r="A3217" s="176">
        <v>5216</v>
      </c>
    </row>
    <row r="3218" spans="1:1">
      <c r="A3218" s="176">
        <v>5217</v>
      </c>
    </row>
    <row r="3219" spans="1:1">
      <c r="A3219" s="176">
        <v>5218</v>
      </c>
    </row>
    <row r="3220" spans="1:1">
      <c r="A3220" s="176">
        <v>5219</v>
      </c>
    </row>
    <row r="3221" spans="1:1">
      <c r="A3221" s="176">
        <v>5220</v>
      </c>
    </row>
    <row r="3222" spans="1:1">
      <c r="A3222" s="176">
        <v>5221</v>
      </c>
    </row>
    <row r="3223" spans="1:1">
      <c r="A3223" s="176">
        <v>5222</v>
      </c>
    </row>
    <row r="3224" spans="1:1">
      <c r="A3224" s="176">
        <v>5223</v>
      </c>
    </row>
    <row r="3225" spans="1:1">
      <c r="A3225" s="176">
        <v>5224</v>
      </c>
    </row>
    <row r="3226" spans="1:1">
      <c r="A3226" s="176">
        <v>5225</v>
      </c>
    </row>
    <row r="3227" spans="1:1">
      <c r="A3227" s="176">
        <v>5226</v>
      </c>
    </row>
    <row r="3228" spans="1:1">
      <c r="A3228" s="176">
        <v>5227</v>
      </c>
    </row>
    <row r="3229" spans="1:1">
      <c r="A3229" s="176">
        <v>5228</v>
      </c>
    </row>
    <row r="3230" spans="1:1">
      <c r="A3230" s="176">
        <v>5229</v>
      </c>
    </row>
    <row r="3231" spans="1:1">
      <c r="A3231" s="176">
        <v>5230</v>
      </c>
    </row>
    <row r="3232" spans="1:1">
      <c r="A3232" s="176">
        <v>5231</v>
      </c>
    </row>
    <row r="3233" spans="1:1">
      <c r="A3233" s="176">
        <v>5232</v>
      </c>
    </row>
    <row r="3234" spans="1:1">
      <c r="A3234" s="176">
        <v>5233</v>
      </c>
    </row>
    <row r="3235" spans="1:1">
      <c r="A3235" s="176">
        <v>5234</v>
      </c>
    </row>
    <row r="3236" spans="1:1">
      <c r="A3236" s="176">
        <v>5235</v>
      </c>
    </row>
    <row r="3237" spans="1:1">
      <c r="A3237" s="176">
        <v>5236</v>
      </c>
    </row>
    <row r="3238" spans="1:1">
      <c r="A3238" s="176">
        <v>5237</v>
      </c>
    </row>
    <row r="3239" spans="1:1">
      <c r="A3239" s="176">
        <v>5238</v>
      </c>
    </row>
    <row r="3240" spans="1:1">
      <c r="A3240" s="176">
        <v>5239</v>
      </c>
    </row>
    <row r="3241" spans="1:1">
      <c r="A3241" s="176">
        <v>5240</v>
      </c>
    </row>
    <row r="3242" spans="1:1">
      <c r="A3242" s="176">
        <v>5241</v>
      </c>
    </row>
    <row r="3243" spans="1:1">
      <c r="A3243" s="176">
        <v>5242</v>
      </c>
    </row>
    <row r="3244" spans="1:1">
      <c r="A3244" s="176">
        <v>5243</v>
      </c>
    </row>
    <row r="3245" spans="1:1">
      <c r="A3245" s="176">
        <v>5244</v>
      </c>
    </row>
    <row r="3246" spans="1:1">
      <c r="A3246" s="176">
        <v>5245</v>
      </c>
    </row>
    <row r="3247" spans="1:1">
      <c r="A3247" s="176">
        <v>5246</v>
      </c>
    </row>
    <row r="3248" spans="1:1">
      <c r="A3248" s="176">
        <v>5247</v>
      </c>
    </row>
    <row r="3249" spans="1:1">
      <c r="A3249" s="176">
        <v>5248</v>
      </c>
    </row>
    <row r="3250" spans="1:1">
      <c r="A3250" s="176">
        <v>5249</v>
      </c>
    </row>
    <row r="3251" spans="1:1">
      <c r="A3251" s="176">
        <v>5250</v>
      </c>
    </row>
    <row r="3252" spans="1:1">
      <c r="A3252" s="176">
        <v>5251</v>
      </c>
    </row>
    <row r="3253" spans="1:1">
      <c r="A3253" s="176">
        <v>5252</v>
      </c>
    </row>
    <row r="3254" spans="1:1">
      <c r="A3254" s="176">
        <v>5253</v>
      </c>
    </row>
    <row r="3255" spans="1:1">
      <c r="A3255" s="176">
        <v>5254</v>
      </c>
    </row>
    <row r="3256" spans="1:1">
      <c r="A3256" s="176">
        <v>5255</v>
      </c>
    </row>
    <row r="3257" spans="1:1">
      <c r="A3257" s="176">
        <v>5256</v>
      </c>
    </row>
    <row r="3258" spans="1:1">
      <c r="A3258" s="176">
        <v>5257</v>
      </c>
    </row>
    <row r="3259" spans="1:1">
      <c r="A3259" s="176">
        <v>5258</v>
      </c>
    </row>
    <row r="3260" spans="1:1">
      <c r="A3260" s="176">
        <v>5259</v>
      </c>
    </row>
    <row r="3261" spans="1:1">
      <c r="A3261" s="176">
        <v>5260</v>
      </c>
    </row>
    <row r="3262" spans="1:1">
      <c r="A3262" s="176">
        <v>5261</v>
      </c>
    </row>
    <row r="3263" spans="1:1">
      <c r="A3263" s="176">
        <v>5262</v>
      </c>
    </row>
    <row r="3264" spans="1:1">
      <c r="A3264" s="176">
        <v>5263</v>
      </c>
    </row>
    <row r="3265" spans="1:1">
      <c r="A3265" s="176">
        <v>5264</v>
      </c>
    </row>
    <row r="3266" spans="1:1">
      <c r="A3266" s="176">
        <v>5265</v>
      </c>
    </row>
    <row r="3267" spans="1:1">
      <c r="A3267" s="176">
        <v>5266</v>
      </c>
    </row>
    <row r="3268" spans="1:1">
      <c r="A3268" s="176">
        <v>5267</v>
      </c>
    </row>
    <row r="3269" spans="1:1">
      <c r="A3269" s="176">
        <v>5268</v>
      </c>
    </row>
    <row r="3270" spans="1:1">
      <c r="A3270" s="176">
        <v>5269</v>
      </c>
    </row>
    <row r="3271" spans="1:1">
      <c r="A3271" s="176">
        <v>5270</v>
      </c>
    </row>
    <row r="3272" spans="1:1">
      <c r="A3272" s="176">
        <v>5271</v>
      </c>
    </row>
    <row r="3273" spans="1:1">
      <c r="A3273" s="176">
        <v>5272</v>
      </c>
    </row>
    <row r="3274" spans="1:1">
      <c r="A3274" s="176">
        <v>5273</v>
      </c>
    </row>
    <row r="3275" spans="1:1">
      <c r="A3275" s="176">
        <v>5274</v>
      </c>
    </row>
    <row r="3276" spans="1:1">
      <c r="A3276" s="176">
        <v>5275</v>
      </c>
    </row>
    <row r="3277" spans="1:1">
      <c r="A3277" s="176">
        <v>5276</v>
      </c>
    </row>
    <row r="3278" spans="1:1">
      <c r="A3278" s="176">
        <v>5277</v>
      </c>
    </row>
    <row r="3279" spans="1:1">
      <c r="A3279" s="176">
        <v>5278</v>
      </c>
    </row>
    <row r="3280" spans="1:1">
      <c r="A3280" s="176">
        <v>5279</v>
      </c>
    </row>
    <row r="3281" spans="1:1">
      <c r="A3281" s="176">
        <v>5280</v>
      </c>
    </row>
    <row r="3282" spans="1:1">
      <c r="A3282" s="176">
        <v>5281</v>
      </c>
    </row>
    <row r="3283" spans="1:1">
      <c r="A3283" s="176">
        <v>5282</v>
      </c>
    </row>
    <row r="3284" spans="1:1">
      <c r="A3284" s="176">
        <v>5283</v>
      </c>
    </row>
    <row r="3285" spans="1:1">
      <c r="A3285" s="176">
        <v>5284</v>
      </c>
    </row>
    <row r="3286" spans="1:1">
      <c r="A3286" s="176">
        <v>5285</v>
      </c>
    </row>
    <row r="3287" spans="1:1">
      <c r="A3287" s="176">
        <v>5286</v>
      </c>
    </row>
    <row r="3288" spans="1:1">
      <c r="A3288" s="176">
        <v>5287</v>
      </c>
    </row>
    <row r="3289" spans="1:1">
      <c r="A3289" s="176">
        <v>5288</v>
      </c>
    </row>
    <row r="3290" spans="1:1">
      <c r="A3290" s="176">
        <v>5289</v>
      </c>
    </row>
    <row r="3291" spans="1:1">
      <c r="A3291" s="176">
        <v>5290</v>
      </c>
    </row>
    <row r="3292" spans="1:1">
      <c r="A3292" s="176">
        <v>5291</v>
      </c>
    </row>
    <row r="3293" spans="1:1">
      <c r="A3293" s="176">
        <v>5292</v>
      </c>
    </row>
    <row r="3294" spans="1:1">
      <c r="A3294" s="176">
        <v>5293</v>
      </c>
    </row>
    <row r="3295" spans="1:1">
      <c r="A3295" s="176">
        <v>5294</v>
      </c>
    </row>
    <row r="3296" spans="1:1">
      <c r="A3296" s="176">
        <v>5295</v>
      </c>
    </row>
    <row r="3297" spans="1:1">
      <c r="A3297" s="176">
        <v>5296</v>
      </c>
    </row>
    <row r="3298" spans="1:1">
      <c r="A3298" s="176">
        <v>5297</v>
      </c>
    </row>
    <row r="3299" spans="1:1">
      <c r="A3299" s="176">
        <v>5298</v>
      </c>
    </row>
    <row r="3300" spans="1:1">
      <c r="A3300" s="176">
        <v>5299</v>
      </c>
    </row>
    <row r="3301" spans="1:1">
      <c r="A3301" s="176">
        <v>5300</v>
      </c>
    </row>
    <row r="3302" spans="1:1">
      <c r="A3302" s="176">
        <v>5301</v>
      </c>
    </row>
    <row r="3303" spans="1:1">
      <c r="A3303" s="176">
        <v>5302</v>
      </c>
    </row>
    <row r="3304" spans="1:1">
      <c r="A3304" s="176">
        <v>5303</v>
      </c>
    </row>
    <row r="3305" spans="1:1">
      <c r="A3305" s="176">
        <v>5304</v>
      </c>
    </row>
    <row r="3306" spans="1:1">
      <c r="A3306" s="176">
        <v>5305</v>
      </c>
    </row>
    <row r="3307" spans="1:1">
      <c r="A3307" s="176">
        <v>5306</v>
      </c>
    </row>
    <row r="3308" spans="1:1">
      <c r="A3308" s="176">
        <v>5307</v>
      </c>
    </row>
    <row r="3309" spans="1:1">
      <c r="A3309" s="176">
        <v>5308</v>
      </c>
    </row>
    <row r="3310" spans="1:1">
      <c r="A3310" s="176">
        <v>5309</v>
      </c>
    </row>
    <row r="3311" spans="1:1">
      <c r="A3311" s="176">
        <v>5310</v>
      </c>
    </row>
    <row r="3312" spans="1:1">
      <c r="A3312" s="176">
        <v>5311</v>
      </c>
    </row>
    <row r="3313" spans="1:1">
      <c r="A3313" s="176">
        <v>5312</v>
      </c>
    </row>
    <row r="3314" spans="1:1">
      <c r="A3314" s="176">
        <v>5313</v>
      </c>
    </row>
    <row r="3315" spans="1:1">
      <c r="A3315" s="176">
        <v>5314</v>
      </c>
    </row>
    <row r="3316" spans="1:1">
      <c r="A3316" s="176">
        <v>5315</v>
      </c>
    </row>
    <row r="3317" spans="1:1">
      <c r="A3317" s="176">
        <v>5316</v>
      </c>
    </row>
    <row r="3318" spans="1:1">
      <c r="A3318" s="176">
        <v>5317</v>
      </c>
    </row>
    <row r="3319" spans="1:1">
      <c r="A3319" s="176">
        <v>5318</v>
      </c>
    </row>
    <row r="3320" spans="1:1">
      <c r="A3320" s="176">
        <v>5319</v>
      </c>
    </row>
    <row r="3321" spans="1:1">
      <c r="A3321" s="176">
        <v>5320</v>
      </c>
    </row>
    <row r="3322" spans="1:1">
      <c r="A3322" s="176">
        <v>5321</v>
      </c>
    </row>
    <row r="3323" spans="1:1">
      <c r="A3323" s="176">
        <v>5322</v>
      </c>
    </row>
    <row r="3324" spans="1:1">
      <c r="A3324" s="176">
        <v>5323</v>
      </c>
    </row>
    <row r="3325" spans="1:1">
      <c r="A3325" s="176">
        <v>5324</v>
      </c>
    </row>
    <row r="3326" spans="1:1">
      <c r="A3326" s="176">
        <v>5325</v>
      </c>
    </row>
    <row r="3327" spans="1:1">
      <c r="A3327" s="176">
        <v>5326</v>
      </c>
    </row>
    <row r="3328" spans="1:1">
      <c r="A3328" s="176">
        <v>5327</v>
      </c>
    </row>
    <row r="3329" spans="1:1">
      <c r="A3329" s="176">
        <v>5328</v>
      </c>
    </row>
    <row r="3330" spans="1:1">
      <c r="A3330" s="176">
        <v>5329</v>
      </c>
    </row>
    <row r="3331" spans="1:1">
      <c r="A3331" s="176">
        <v>5330</v>
      </c>
    </row>
    <row r="3332" spans="1:1">
      <c r="A3332" s="176">
        <v>5331</v>
      </c>
    </row>
    <row r="3333" spans="1:1">
      <c r="A3333" s="176">
        <v>5332</v>
      </c>
    </row>
    <row r="3334" spans="1:1">
      <c r="A3334" s="176">
        <v>5333</v>
      </c>
    </row>
    <row r="3335" spans="1:1">
      <c r="A3335" s="176">
        <v>5334</v>
      </c>
    </row>
    <row r="3336" spans="1:1">
      <c r="A3336" s="176">
        <v>5335</v>
      </c>
    </row>
    <row r="3337" spans="1:1">
      <c r="A3337" s="176">
        <v>5336</v>
      </c>
    </row>
    <row r="3338" spans="1:1">
      <c r="A3338" s="176">
        <v>5337</v>
      </c>
    </row>
    <row r="3339" spans="1:1">
      <c r="A3339" s="176">
        <v>5338</v>
      </c>
    </row>
    <row r="3340" spans="1:1">
      <c r="A3340" s="176">
        <v>5339</v>
      </c>
    </row>
    <row r="3341" spans="1:1">
      <c r="A3341" s="176">
        <v>5340</v>
      </c>
    </row>
    <row r="3342" spans="1:1">
      <c r="A3342" s="176">
        <v>5341</v>
      </c>
    </row>
    <row r="3343" spans="1:1">
      <c r="A3343" s="176">
        <v>5342</v>
      </c>
    </row>
    <row r="3344" spans="1:1">
      <c r="A3344" s="176">
        <v>5343</v>
      </c>
    </row>
    <row r="3345" spans="1:1">
      <c r="A3345" s="176">
        <v>5344</v>
      </c>
    </row>
    <row r="3346" spans="1:1">
      <c r="A3346" s="176">
        <v>5345</v>
      </c>
    </row>
    <row r="3347" spans="1:1">
      <c r="A3347" s="176">
        <v>5346</v>
      </c>
    </row>
    <row r="3348" spans="1:1">
      <c r="A3348" s="176">
        <v>5347</v>
      </c>
    </row>
    <row r="3349" spans="1:1">
      <c r="A3349" s="176">
        <v>5348</v>
      </c>
    </row>
    <row r="3350" spans="1:1">
      <c r="A3350" s="176">
        <v>5349</v>
      </c>
    </row>
    <row r="3351" spans="1:1">
      <c r="A3351" s="176">
        <v>5350</v>
      </c>
    </row>
    <row r="3352" spans="1:1">
      <c r="A3352" s="176">
        <v>5351</v>
      </c>
    </row>
    <row r="3353" spans="1:1">
      <c r="A3353" s="176">
        <v>5352</v>
      </c>
    </row>
    <row r="3354" spans="1:1">
      <c r="A3354" s="176">
        <v>5353</v>
      </c>
    </row>
    <row r="3355" spans="1:1">
      <c r="A3355" s="176">
        <v>5354</v>
      </c>
    </row>
    <row r="3356" spans="1:1">
      <c r="A3356" s="176">
        <v>5355</v>
      </c>
    </row>
    <row r="3357" spans="1:1">
      <c r="A3357" s="176">
        <v>5356</v>
      </c>
    </row>
    <row r="3358" spans="1:1">
      <c r="A3358" s="176">
        <v>5357</v>
      </c>
    </row>
    <row r="3359" spans="1:1">
      <c r="A3359" s="176">
        <v>5358</v>
      </c>
    </row>
    <row r="3360" spans="1:1">
      <c r="A3360" s="176">
        <v>5359</v>
      </c>
    </row>
    <row r="3361" spans="1:1">
      <c r="A3361" s="176">
        <v>5360</v>
      </c>
    </row>
    <row r="3362" spans="1:1">
      <c r="A3362" s="176">
        <v>5361</v>
      </c>
    </row>
    <row r="3363" spans="1:1">
      <c r="A3363" s="176">
        <v>5362</v>
      </c>
    </row>
    <row r="3364" spans="1:1">
      <c r="A3364" s="176">
        <v>5363</v>
      </c>
    </row>
    <row r="3365" spans="1:1">
      <c r="A3365" s="176">
        <v>5364</v>
      </c>
    </row>
    <row r="3366" spans="1:1">
      <c r="A3366" s="176">
        <v>5365</v>
      </c>
    </row>
    <row r="3367" spans="1:1">
      <c r="A3367" s="176">
        <v>5366</v>
      </c>
    </row>
    <row r="3368" spans="1:1">
      <c r="A3368" s="176">
        <v>5367</v>
      </c>
    </row>
    <row r="3369" spans="1:1">
      <c r="A3369" s="176">
        <v>5368</v>
      </c>
    </row>
    <row r="3370" spans="1:1">
      <c r="A3370" s="176">
        <v>5369</v>
      </c>
    </row>
    <row r="3371" spans="1:1">
      <c r="A3371" s="176">
        <v>5370</v>
      </c>
    </row>
    <row r="3372" spans="1:1">
      <c r="A3372" s="176">
        <v>5371</v>
      </c>
    </row>
    <row r="3373" spans="1:1">
      <c r="A3373" s="176">
        <v>5372</v>
      </c>
    </row>
    <row r="3374" spans="1:1">
      <c r="A3374" s="176">
        <v>5373</v>
      </c>
    </row>
    <row r="3375" spans="1:1">
      <c r="A3375" s="176">
        <v>5374</v>
      </c>
    </row>
    <row r="3376" spans="1:1">
      <c r="A3376" s="176">
        <v>5375</v>
      </c>
    </row>
    <row r="3377" spans="1:1">
      <c r="A3377" s="176">
        <v>5376</v>
      </c>
    </row>
    <row r="3378" spans="1:1">
      <c r="A3378" s="176">
        <v>5377</v>
      </c>
    </row>
    <row r="3379" spans="1:1">
      <c r="A3379" s="176">
        <v>5378</v>
      </c>
    </row>
    <row r="3380" spans="1:1">
      <c r="A3380" s="176">
        <v>5379</v>
      </c>
    </row>
    <row r="3381" spans="1:1">
      <c r="A3381" s="176">
        <v>5380</v>
      </c>
    </row>
    <row r="3382" spans="1:1">
      <c r="A3382" s="176">
        <v>5381</v>
      </c>
    </row>
    <row r="3383" spans="1:1">
      <c r="A3383" s="176">
        <v>5382</v>
      </c>
    </row>
    <row r="3384" spans="1:1">
      <c r="A3384" s="176">
        <v>5383</v>
      </c>
    </row>
    <row r="3385" spans="1:1">
      <c r="A3385" s="176">
        <v>5384</v>
      </c>
    </row>
    <row r="3386" spans="1:1">
      <c r="A3386" s="176">
        <v>5385</v>
      </c>
    </row>
    <row r="3387" spans="1:1">
      <c r="A3387" s="176">
        <v>5386</v>
      </c>
    </row>
    <row r="3388" spans="1:1">
      <c r="A3388" s="176">
        <v>5387</v>
      </c>
    </row>
    <row r="3389" spans="1:1">
      <c r="A3389" s="176">
        <v>5388</v>
      </c>
    </row>
    <row r="3390" spans="1:1">
      <c r="A3390" s="176">
        <v>5389</v>
      </c>
    </row>
    <row r="3391" spans="1:1">
      <c r="A3391" s="176">
        <v>5390</v>
      </c>
    </row>
    <row r="3392" spans="1:1">
      <c r="A3392" s="176">
        <v>5391</v>
      </c>
    </row>
    <row r="3393" spans="1:1">
      <c r="A3393" s="176">
        <v>5392</v>
      </c>
    </row>
    <row r="3394" spans="1:1">
      <c r="A3394" s="176">
        <v>5393</v>
      </c>
    </row>
    <row r="3395" spans="1:1">
      <c r="A3395" s="176">
        <v>5394</v>
      </c>
    </row>
    <row r="3396" spans="1:1">
      <c r="A3396" s="176">
        <v>5395</v>
      </c>
    </row>
    <row r="3397" spans="1:1">
      <c r="A3397" s="176">
        <v>5396</v>
      </c>
    </row>
    <row r="3398" spans="1:1">
      <c r="A3398" s="176">
        <v>5397</v>
      </c>
    </row>
    <row r="3399" spans="1:1">
      <c r="A3399" s="176">
        <v>5398</v>
      </c>
    </row>
    <row r="3400" spans="1:1">
      <c r="A3400" s="176">
        <v>5399</v>
      </c>
    </row>
    <row r="3401" spans="1:1">
      <c r="A3401" s="176">
        <v>5400</v>
      </c>
    </row>
    <row r="3402" spans="1:1">
      <c r="A3402" s="176">
        <v>5401</v>
      </c>
    </row>
    <row r="3403" spans="1:1">
      <c r="A3403" s="176">
        <v>5402</v>
      </c>
    </row>
    <row r="3404" spans="1:1">
      <c r="A3404" s="176">
        <v>5403</v>
      </c>
    </row>
    <row r="3405" spans="1:1">
      <c r="A3405" s="176">
        <v>5404</v>
      </c>
    </row>
    <row r="3406" spans="1:1">
      <c r="A3406" s="176">
        <v>5405</v>
      </c>
    </row>
    <row r="3407" spans="1:1">
      <c r="A3407" s="176">
        <v>5406</v>
      </c>
    </row>
    <row r="3408" spans="1:1">
      <c r="A3408" s="176">
        <v>5407</v>
      </c>
    </row>
    <row r="3409" spans="1:1">
      <c r="A3409" s="176">
        <v>5408</v>
      </c>
    </row>
    <row r="3410" spans="1:1">
      <c r="A3410" s="176">
        <v>5409</v>
      </c>
    </row>
    <row r="3411" spans="1:1">
      <c r="A3411" s="176">
        <v>5410</v>
      </c>
    </row>
    <row r="3412" spans="1:1">
      <c r="A3412" s="176">
        <v>5411</v>
      </c>
    </row>
    <row r="3413" spans="1:1">
      <c r="A3413" s="176">
        <v>5412</v>
      </c>
    </row>
    <row r="3414" spans="1:1">
      <c r="A3414" s="176">
        <v>5413</v>
      </c>
    </row>
    <row r="3415" spans="1:1">
      <c r="A3415" s="176">
        <v>5414</v>
      </c>
    </row>
    <row r="3416" spans="1:1">
      <c r="A3416" s="176">
        <v>5415</v>
      </c>
    </row>
    <row r="3417" spans="1:1">
      <c r="A3417" s="176">
        <v>5416</v>
      </c>
    </row>
    <row r="3418" spans="1:1">
      <c r="A3418" s="176">
        <v>5417</v>
      </c>
    </row>
    <row r="3419" spans="1:1">
      <c r="A3419" s="176">
        <v>5418</v>
      </c>
    </row>
    <row r="3420" spans="1:1">
      <c r="A3420" s="176">
        <v>5419</v>
      </c>
    </row>
    <row r="3421" spans="1:1">
      <c r="A3421" s="176">
        <v>5420</v>
      </c>
    </row>
    <row r="3422" spans="1:1">
      <c r="A3422" s="176">
        <v>5421</v>
      </c>
    </row>
    <row r="3423" spans="1:1">
      <c r="A3423" s="176">
        <v>5422</v>
      </c>
    </row>
    <row r="3424" spans="1:1">
      <c r="A3424" s="176">
        <v>5423</v>
      </c>
    </row>
    <row r="3425" spans="1:1">
      <c r="A3425" s="176">
        <v>5424</v>
      </c>
    </row>
    <row r="3426" spans="1:1">
      <c r="A3426" s="176">
        <v>5425</v>
      </c>
    </row>
    <row r="3427" spans="1:1">
      <c r="A3427" s="176">
        <v>5426</v>
      </c>
    </row>
    <row r="3428" spans="1:1">
      <c r="A3428" s="176">
        <v>5427</v>
      </c>
    </row>
    <row r="3429" spans="1:1">
      <c r="A3429" s="176">
        <v>5428</v>
      </c>
    </row>
    <row r="3430" spans="1:1">
      <c r="A3430" s="176">
        <v>5429</v>
      </c>
    </row>
    <row r="3431" spans="1:1">
      <c r="A3431" s="176">
        <v>5430</v>
      </c>
    </row>
    <row r="3432" spans="1:1">
      <c r="A3432" s="176">
        <v>5431</v>
      </c>
    </row>
    <row r="3433" spans="1:1">
      <c r="A3433" s="176">
        <v>5432</v>
      </c>
    </row>
    <row r="3434" spans="1:1">
      <c r="A3434" s="176">
        <v>5433</v>
      </c>
    </row>
    <row r="3435" spans="1:1">
      <c r="A3435" s="176">
        <v>5434</v>
      </c>
    </row>
    <row r="3436" spans="1:1">
      <c r="A3436" s="176">
        <v>5435</v>
      </c>
    </row>
    <row r="3437" spans="1:1">
      <c r="A3437" s="176">
        <v>5436</v>
      </c>
    </row>
    <row r="3438" spans="1:1">
      <c r="A3438" s="176">
        <v>5437</v>
      </c>
    </row>
    <row r="3439" spans="1:1">
      <c r="A3439" s="176">
        <v>5438</v>
      </c>
    </row>
    <row r="3440" spans="1:1">
      <c r="A3440" s="176">
        <v>5439</v>
      </c>
    </row>
    <row r="3441" spans="1:1">
      <c r="A3441" s="176">
        <v>5440</v>
      </c>
    </row>
    <row r="3442" spans="1:1">
      <c r="A3442" s="176">
        <v>5441</v>
      </c>
    </row>
    <row r="3443" spans="1:1">
      <c r="A3443" s="176">
        <v>5442</v>
      </c>
    </row>
    <row r="3444" spans="1:1">
      <c r="A3444" s="176">
        <v>5443</v>
      </c>
    </row>
    <row r="3445" spans="1:1">
      <c r="A3445" s="176">
        <v>5444</v>
      </c>
    </row>
    <row r="3446" spans="1:1">
      <c r="A3446" s="176">
        <v>5445</v>
      </c>
    </row>
    <row r="3447" spans="1:1">
      <c r="A3447" s="176">
        <v>5446</v>
      </c>
    </row>
    <row r="3448" spans="1:1">
      <c r="A3448" s="176">
        <v>5447</v>
      </c>
    </row>
    <row r="3449" spans="1:1">
      <c r="A3449" s="176">
        <v>5448</v>
      </c>
    </row>
    <row r="3450" spans="1:1">
      <c r="A3450" s="176">
        <v>5449</v>
      </c>
    </row>
    <row r="3451" spans="1:1">
      <c r="A3451" s="176">
        <v>5450</v>
      </c>
    </row>
    <row r="3452" spans="1:1">
      <c r="A3452" s="176">
        <v>5451</v>
      </c>
    </row>
    <row r="3453" spans="1:1">
      <c r="A3453" s="176">
        <v>5452</v>
      </c>
    </row>
    <row r="3454" spans="1:1">
      <c r="A3454" s="176">
        <v>5453</v>
      </c>
    </row>
    <row r="3455" spans="1:1">
      <c r="A3455" s="176">
        <v>5454</v>
      </c>
    </row>
    <row r="3456" spans="1:1">
      <c r="A3456" s="176">
        <v>5455</v>
      </c>
    </row>
    <row r="3457" spans="1:1">
      <c r="A3457" s="176">
        <v>5456</v>
      </c>
    </row>
    <row r="3458" spans="1:1">
      <c r="A3458" s="176">
        <v>5457</v>
      </c>
    </row>
    <row r="3459" spans="1:1">
      <c r="A3459" s="176">
        <v>5458</v>
      </c>
    </row>
    <row r="3460" spans="1:1">
      <c r="A3460" s="176">
        <v>5459</v>
      </c>
    </row>
    <row r="3461" spans="1:1">
      <c r="A3461" s="176">
        <v>5460</v>
      </c>
    </row>
    <row r="3462" spans="1:1">
      <c r="A3462" s="176">
        <v>5461</v>
      </c>
    </row>
    <row r="3463" spans="1:1">
      <c r="A3463" s="176">
        <v>5462</v>
      </c>
    </row>
    <row r="3464" spans="1:1">
      <c r="A3464" s="176">
        <v>5463</v>
      </c>
    </row>
    <row r="3465" spans="1:1">
      <c r="A3465" s="176">
        <v>5464</v>
      </c>
    </row>
    <row r="3466" spans="1:1">
      <c r="A3466" s="176">
        <v>5465</v>
      </c>
    </row>
    <row r="3467" spans="1:1">
      <c r="A3467" s="176">
        <v>5466</v>
      </c>
    </row>
    <row r="3468" spans="1:1">
      <c r="A3468" s="176">
        <v>5467</v>
      </c>
    </row>
    <row r="3469" spans="1:1">
      <c r="A3469" s="176">
        <v>5468</v>
      </c>
    </row>
    <row r="3470" spans="1:1">
      <c r="A3470" s="176">
        <v>5469</v>
      </c>
    </row>
    <row r="3471" spans="1:1">
      <c r="A3471" s="176">
        <v>5470</v>
      </c>
    </row>
    <row r="3472" spans="1:1">
      <c r="A3472" s="176">
        <v>5471</v>
      </c>
    </row>
    <row r="3473" spans="1:1">
      <c r="A3473" s="176">
        <v>5472</v>
      </c>
    </row>
    <row r="3474" spans="1:1">
      <c r="A3474" s="176">
        <v>5473</v>
      </c>
    </row>
    <row r="3475" spans="1:1">
      <c r="A3475" s="176">
        <v>5474</v>
      </c>
    </row>
    <row r="3476" spans="1:1">
      <c r="A3476" s="176">
        <v>5475</v>
      </c>
    </row>
    <row r="3477" spans="1:1">
      <c r="A3477" s="176">
        <v>5476</v>
      </c>
    </row>
    <row r="3478" spans="1:1">
      <c r="A3478" s="176">
        <v>5477</v>
      </c>
    </row>
    <row r="3479" spans="1:1">
      <c r="A3479" s="176">
        <v>5478</v>
      </c>
    </row>
    <row r="3480" spans="1:1">
      <c r="A3480" s="176">
        <v>5479</v>
      </c>
    </row>
    <row r="3481" spans="1:1">
      <c r="A3481" s="176">
        <v>5480</v>
      </c>
    </row>
    <row r="3482" spans="1:1">
      <c r="A3482" s="176">
        <v>5481</v>
      </c>
    </row>
    <row r="3483" spans="1:1">
      <c r="A3483" s="176">
        <v>5482</v>
      </c>
    </row>
    <row r="3484" spans="1:1">
      <c r="A3484" s="176">
        <v>5483</v>
      </c>
    </row>
    <row r="3485" spans="1:1">
      <c r="A3485" s="176">
        <v>5484</v>
      </c>
    </row>
    <row r="3486" spans="1:1">
      <c r="A3486" s="176">
        <v>5485</v>
      </c>
    </row>
    <row r="3487" spans="1:1">
      <c r="A3487" s="176">
        <v>5486</v>
      </c>
    </row>
    <row r="3488" spans="1:1">
      <c r="A3488" s="176">
        <v>5487</v>
      </c>
    </row>
    <row r="3489" spans="1:1">
      <c r="A3489" s="176">
        <v>5488</v>
      </c>
    </row>
    <row r="3490" spans="1:1">
      <c r="A3490" s="176">
        <v>5489</v>
      </c>
    </row>
    <row r="3491" spans="1:1">
      <c r="A3491" s="176">
        <v>5490</v>
      </c>
    </row>
    <row r="3492" spans="1:1">
      <c r="A3492" s="176">
        <v>5491</v>
      </c>
    </row>
    <row r="3493" spans="1:1">
      <c r="A3493" s="176">
        <v>5492</v>
      </c>
    </row>
    <row r="3494" spans="1:1">
      <c r="A3494" s="176">
        <v>5493</v>
      </c>
    </row>
    <row r="3495" spans="1:1">
      <c r="A3495" s="176">
        <v>5494</v>
      </c>
    </row>
    <row r="3496" spans="1:1">
      <c r="A3496" s="176">
        <v>5495</v>
      </c>
    </row>
    <row r="3497" spans="1:1">
      <c r="A3497" s="176">
        <v>5496</v>
      </c>
    </row>
    <row r="3498" spans="1:1">
      <c r="A3498" s="176">
        <v>5497</v>
      </c>
    </row>
    <row r="3499" spans="1:1">
      <c r="A3499" s="176">
        <v>5498</v>
      </c>
    </row>
    <row r="3500" spans="1:1">
      <c r="A3500" s="176">
        <v>5499</v>
      </c>
    </row>
    <row r="3501" spans="1:1">
      <c r="A3501" s="176">
        <v>5500</v>
      </c>
    </row>
    <row r="3502" spans="1:1">
      <c r="A3502" s="176">
        <v>5501</v>
      </c>
    </row>
    <row r="3503" spans="1:1">
      <c r="A3503" s="176">
        <v>5502</v>
      </c>
    </row>
    <row r="3504" spans="1:1">
      <c r="A3504" s="176">
        <v>5503</v>
      </c>
    </row>
    <row r="3505" spans="1:1">
      <c r="A3505" s="176">
        <v>5504</v>
      </c>
    </row>
    <row r="3506" spans="1:1">
      <c r="A3506" s="176">
        <v>5505</v>
      </c>
    </row>
    <row r="3507" spans="1:1">
      <c r="A3507" s="176">
        <v>5506</v>
      </c>
    </row>
    <row r="3508" spans="1:1">
      <c r="A3508" s="176">
        <v>5507</v>
      </c>
    </row>
    <row r="3509" spans="1:1">
      <c r="A3509" s="176">
        <v>5508</v>
      </c>
    </row>
    <row r="3510" spans="1:1">
      <c r="A3510" s="176">
        <v>5509</v>
      </c>
    </row>
    <row r="3511" spans="1:1">
      <c r="A3511" s="176">
        <v>5510</v>
      </c>
    </row>
    <row r="3512" spans="1:1">
      <c r="A3512" s="176">
        <v>5511</v>
      </c>
    </row>
    <row r="3513" spans="1:1">
      <c r="A3513" s="176">
        <v>5512</v>
      </c>
    </row>
    <row r="3514" spans="1:1">
      <c r="A3514" s="176">
        <v>5513</v>
      </c>
    </row>
    <row r="3515" spans="1:1">
      <c r="A3515" s="176">
        <v>5514</v>
      </c>
    </row>
    <row r="3516" spans="1:1">
      <c r="A3516" s="176">
        <v>5515</v>
      </c>
    </row>
    <row r="3517" spans="1:1">
      <c r="A3517" s="176">
        <v>5516</v>
      </c>
    </row>
    <row r="3518" spans="1:1">
      <c r="A3518" s="176">
        <v>5517</v>
      </c>
    </row>
    <row r="3519" spans="1:1">
      <c r="A3519" s="176">
        <v>5518</v>
      </c>
    </row>
    <row r="3520" spans="1:1">
      <c r="A3520" s="176">
        <v>5519</v>
      </c>
    </row>
    <row r="3521" spans="1:1">
      <c r="A3521" s="176">
        <v>5520</v>
      </c>
    </row>
    <row r="3522" spans="1:1">
      <c r="A3522" s="176">
        <v>5521</v>
      </c>
    </row>
    <row r="3523" spans="1:1">
      <c r="A3523" s="176">
        <v>5522</v>
      </c>
    </row>
    <row r="3524" spans="1:1">
      <c r="A3524" s="176">
        <v>5523</v>
      </c>
    </row>
    <row r="3525" spans="1:1">
      <c r="A3525" s="176">
        <v>5524</v>
      </c>
    </row>
    <row r="3526" spans="1:1">
      <c r="A3526" s="176">
        <v>5525</v>
      </c>
    </row>
    <row r="3527" spans="1:1">
      <c r="A3527" s="176">
        <v>5526</v>
      </c>
    </row>
    <row r="3528" spans="1:1">
      <c r="A3528" s="176">
        <v>5527</v>
      </c>
    </row>
    <row r="3529" spans="1:1">
      <c r="A3529" s="176">
        <v>5528</v>
      </c>
    </row>
    <row r="3530" spans="1:1">
      <c r="A3530" s="176">
        <v>5529</v>
      </c>
    </row>
    <row r="3531" spans="1:1">
      <c r="A3531" s="176">
        <v>5530</v>
      </c>
    </row>
    <row r="3532" spans="1:1">
      <c r="A3532" s="176">
        <v>5531</v>
      </c>
    </row>
    <row r="3533" spans="1:1">
      <c r="A3533" s="176">
        <v>5532</v>
      </c>
    </row>
    <row r="3534" spans="1:1">
      <c r="A3534" s="176">
        <v>5533</v>
      </c>
    </row>
    <row r="3535" spans="1:1">
      <c r="A3535" s="176">
        <v>5534</v>
      </c>
    </row>
    <row r="3536" spans="1:1">
      <c r="A3536" s="176">
        <v>5535</v>
      </c>
    </row>
    <row r="3537" spans="1:1">
      <c r="A3537" s="176">
        <v>5536</v>
      </c>
    </row>
    <row r="3538" spans="1:1">
      <c r="A3538" s="176">
        <v>5537</v>
      </c>
    </row>
    <row r="3539" spans="1:1">
      <c r="A3539" s="176">
        <v>5538</v>
      </c>
    </row>
    <row r="3540" spans="1:1">
      <c r="A3540" s="176">
        <v>5539</v>
      </c>
    </row>
    <row r="3541" spans="1:1">
      <c r="A3541" s="176">
        <v>5540</v>
      </c>
    </row>
    <row r="3542" spans="1:1">
      <c r="A3542" s="176">
        <v>5541</v>
      </c>
    </row>
    <row r="3543" spans="1:1">
      <c r="A3543" s="176">
        <v>5542</v>
      </c>
    </row>
    <row r="3544" spans="1:1">
      <c r="A3544" s="176">
        <v>5543</v>
      </c>
    </row>
    <row r="3545" spans="1:1">
      <c r="A3545" s="176">
        <v>5544</v>
      </c>
    </row>
    <row r="3546" spans="1:1">
      <c r="A3546" s="176">
        <v>5545</v>
      </c>
    </row>
    <row r="3547" spans="1:1">
      <c r="A3547" s="176">
        <v>5546</v>
      </c>
    </row>
    <row r="3548" spans="1:1">
      <c r="A3548" s="176">
        <v>5547</v>
      </c>
    </row>
    <row r="3549" spans="1:1">
      <c r="A3549" s="176">
        <v>5548</v>
      </c>
    </row>
    <row r="3550" spans="1:1">
      <c r="A3550" s="176">
        <v>5549</v>
      </c>
    </row>
    <row r="3551" spans="1:1">
      <c r="A3551" s="176">
        <v>5550</v>
      </c>
    </row>
    <row r="3552" spans="1:1">
      <c r="A3552" s="176">
        <v>5551</v>
      </c>
    </row>
    <row r="3553" spans="1:1">
      <c r="A3553" s="176">
        <v>5552</v>
      </c>
    </row>
    <row r="3554" spans="1:1">
      <c r="A3554" s="176">
        <v>5553</v>
      </c>
    </row>
    <row r="3555" spans="1:1">
      <c r="A3555" s="176">
        <v>5554</v>
      </c>
    </row>
    <row r="3556" spans="1:1">
      <c r="A3556" s="176">
        <v>5555</v>
      </c>
    </row>
    <row r="3557" spans="1:1">
      <c r="A3557" s="176">
        <v>5556</v>
      </c>
    </row>
    <row r="3558" spans="1:1">
      <c r="A3558" s="176">
        <v>5557</v>
      </c>
    </row>
    <row r="3559" spans="1:1">
      <c r="A3559" s="176">
        <v>5558</v>
      </c>
    </row>
    <row r="3560" spans="1:1">
      <c r="A3560" s="176">
        <v>5559</v>
      </c>
    </row>
    <row r="3561" spans="1:1">
      <c r="A3561" s="176">
        <v>5560</v>
      </c>
    </row>
    <row r="3562" spans="1:1">
      <c r="A3562" s="176">
        <v>5561</v>
      </c>
    </row>
    <row r="3563" spans="1:1">
      <c r="A3563" s="176">
        <v>5562</v>
      </c>
    </row>
    <row r="3564" spans="1:1">
      <c r="A3564" s="176">
        <v>5563</v>
      </c>
    </row>
    <row r="3565" spans="1:1">
      <c r="A3565" s="176">
        <v>5564</v>
      </c>
    </row>
    <row r="3566" spans="1:1">
      <c r="A3566" s="176">
        <v>5565</v>
      </c>
    </row>
    <row r="3567" spans="1:1">
      <c r="A3567" s="176">
        <v>5566</v>
      </c>
    </row>
    <row r="3568" spans="1:1">
      <c r="A3568" s="176">
        <v>5567</v>
      </c>
    </row>
    <row r="3569" spans="1:1">
      <c r="A3569" s="176">
        <v>5568</v>
      </c>
    </row>
    <row r="3570" spans="1:1">
      <c r="A3570" s="176">
        <v>5569</v>
      </c>
    </row>
    <row r="3571" spans="1:1">
      <c r="A3571" s="176">
        <v>5570</v>
      </c>
    </row>
    <row r="3572" spans="1:1">
      <c r="A3572" s="176">
        <v>5571</v>
      </c>
    </row>
    <row r="3573" spans="1:1">
      <c r="A3573" s="176">
        <v>5572</v>
      </c>
    </row>
    <row r="3574" spans="1:1">
      <c r="A3574" s="176">
        <v>5573</v>
      </c>
    </row>
    <row r="3575" spans="1:1">
      <c r="A3575" s="176">
        <v>5574</v>
      </c>
    </row>
    <row r="3576" spans="1:1">
      <c r="A3576" s="176">
        <v>5575</v>
      </c>
    </row>
    <row r="3577" spans="1:1">
      <c r="A3577" s="176">
        <v>5576</v>
      </c>
    </row>
    <row r="3578" spans="1:1">
      <c r="A3578" s="176">
        <v>5577</v>
      </c>
    </row>
    <row r="3579" spans="1:1">
      <c r="A3579" s="176">
        <v>5578</v>
      </c>
    </row>
    <row r="3580" spans="1:1">
      <c r="A3580" s="176">
        <v>5579</v>
      </c>
    </row>
    <row r="3581" spans="1:1">
      <c r="A3581" s="176">
        <v>5580</v>
      </c>
    </row>
    <row r="3582" spans="1:1">
      <c r="A3582" s="176">
        <v>5581</v>
      </c>
    </row>
    <row r="3583" spans="1:1">
      <c r="A3583" s="176">
        <v>5582</v>
      </c>
    </row>
    <row r="3584" spans="1:1">
      <c r="A3584" s="176">
        <v>5583</v>
      </c>
    </row>
    <row r="3585" spans="1:1">
      <c r="A3585" s="176">
        <v>5584</v>
      </c>
    </row>
    <row r="3586" spans="1:1">
      <c r="A3586" s="176">
        <v>5585</v>
      </c>
    </row>
    <row r="3587" spans="1:1">
      <c r="A3587" s="176">
        <v>5586</v>
      </c>
    </row>
    <row r="3588" spans="1:1">
      <c r="A3588" s="176">
        <v>5587</v>
      </c>
    </row>
    <row r="3589" spans="1:1">
      <c r="A3589" s="176">
        <v>5588</v>
      </c>
    </row>
    <row r="3590" spans="1:1">
      <c r="A3590" s="176">
        <v>5589</v>
      </c>
    </row>
    <row r="3591" spans="1:1">
      <c r="A3591" s="176">
        <v>5590</v>
      </c>
    </row>
    <row r="3592" spans="1:1">
      <c r="A3592" s="176">
        <v>5591</v>
      </c>
    </row>
    <row r="3593" spans="1:1">
      <c r="A3593" s="176">
        <v>5592</v>
      </c>
    </row>
    <row r="3594" spans="1:1">
      <c r="A3594" s="176">
        <v>5593</v>
      </c>
    </row>
    <row r="3595" spans="1:1">
      <c r="A3595" s="176">
        <v>5594</v>
      </c>
    </row>
    <row r="3596" spans="1:1">
      <c r="A3596" s="176">
        <v>5595</v>
      </c>
    </row>
    <row r="3597" spans="1:1">
      <c r="A3597" s="176">
        <v>5596</v>
      </c>
    </row>
    <row r="3598" spans="1:1">
      <c r="A3598" s="176">
        <v>5597</v>
      </c>
    </row>
    <row r="3599" spans="1:1">
      <c r="A3599" s="176">
        <v>5598</v>
      </c>
    </row>
    <row r="3600" spans="1:1">
      <c r="A3600" s="176">
        <v>5599</v>
      </c>
    </row>
    <row r="3601" spans="1:1">
      <c r="A3601" s="176">
        <v>5600</v>
      </c>
    </row>
    <row r="3602" spans="1:1">
      <c r="A3602" s="176">
        <v>5601</v>
      </c>
    </row>
    <row r="3603" spans="1:1">
      <c r="A3603" s="176">
        <v>5602</v>
      </c>
    </row>
    <row r="3604" spans="1:1">
      <c r="A3604" s="176">
        <v>5603</v>
      </c>
    </row>
    <row r="3605" spans="1:1">
      <c r="A3605" s="176">
        <v>5604</v>
      </c>
    </row>
    <row r="3606" spans="1:1">
      <c r="A3606" s="176">
        <v>5605</v>
      </c>
    </row>
    <row r="3607" spans="1:1">
      <c r="A3607" s="176">
        <v>5606</v>
      </c>
    </row>
    <row r="3608" spans="1:1">
      <c r="A3608" s="176">
        <v>5607</v>
      </c>
    </row>
    <row r="3609" spans="1:1">
      <c r="A3609" s="176">
        <v>5608</v>
      </c>
    </row>
    <row r="3610" spans="1:1">
      <c r="A3610" s="176">
        <v>5609</v>
      </c>
    </row>
    <row r="3611" spans="1:1">
      <c r="A3611" s="176">
        <v>5610</v>
      </c>
    </row>
    <row r="3612" spans="1:1">
      <c r="A3612" s="176">
        <v>5611</v>
      </c>
    </row>
    <row r="3613" spans="1:1">
      <c r="A3613" s="176">
        <v>5612</v>
      </c>
    </row>
    <row r="3614" spans="1:1">
      <c r="A3614" s="176">
        <v>5613</v>
      </c>
    </row>
    <row r="3615" spans="1:1">
      <c r="A3615" s="176">
        <v>5614</v>
      </c>
    </row>
    <row r="3616" spans="1:1">
      <c r="A3616" s="176">
        <v>5615</v>
      </c>
    </row>
    <row r="3617" spans="1:1">
      <c r="A3617" s="176">
        <v>5616</v>
      </c>
    </row>
    <row r="3618" spans="1:1">
      <c r="A3618" s="176">
        <v>5617</v>
      </c>
    </row>
    <row r="3619" spans="1:1">
      <c r="A3619" s="176">
        <v>5618</v>
      </c>
    </row>
    <row r="3620" spans="1:1">
      <c r="A3620" s="176">
        <v>5619</v>
      </c>
    </row>
    <row r="3621" spans="1:1">
      <c r="A3621" s="176">
        <v>5620</v>
      </c>
    </row>
    <row r="3622" spans="1:1">
      <c r="A3622" s="176">
        <v>5621</v>
      </c>
    </row>
    <row r="3623" spans="1:1">
      <c r="A3623" s="176">
        <v>5622</v>
      </c>
    </row>
    <row r="3624" spans="1:1">
      <c r="A3624" s="176">
        <v>5623</v>
      </c>
    </row>
    <row r="3625" spans="1:1">
      <c r="A3625" s="176">
        <v>5624</v>
      </c>
    </row>
    <row r="3626" spans="1:1">
      <c r="A3626" s="176">
        <v>5625</v>
      </c>
    </row>
    <row r="3627" spans="1:1">
      <c r="A3627" s="176">
        <v>5626</v>
      </c>
    </row>
    <row r="3628" spans="1:1">
      <c r="A3628" s="176">
        <v>5627</v>
      </c>
    </row>
    <row r="3629" spans="1:1">
      <c r="A3629" s="176">
        <v>5628</v>
      </c>
    </row>
    <row r="3630" spans="1:1">
      <c r="A3630" s="176">
        <v>5629</v>
      </c>
    </row>
    <row r="3631" spans="1:1">
      <c r="A3631" s="176">
        <v>5630</v>
      </c>
    </row>
    <row r="3632" spans="1:1">
      <c r="A3632" s="176">
        <v>5631</v>
      </c>
    </row>
    <row r="3633" spans="1:1">
      <c r="A3633" s="176">
        <v>5632</v>
      </c>
    </row>
    <row r="3634" spans="1:1">
      <c r="A3634" s="176">
        <v>5633</v>
      </c>
    </row>
    <row r="3635" spans="1:1">
      <c r="A3635" s="176">
        <v>5634</v>
      </c>
    </row>
    <row r="3636" spans="1:1">
      <c r="A3636" s="176">
        <v>5635</v>
      </c>
    </row>
    <row r="3637" spans="1:1">
      <c r="A3637" s="176">
        <v>5636</v>
      </c>
    </row>
    <row r="3638" spans="1:1">
      <c r="A3638" s="176">
        <v>5637</v>
      </c>
    </row>
    <row r="3639" spans="1:1">
      <c r="A3639" s="176">
        <v>5638</v>
      </c>
    </row>
    <row r="3640" spans="1:1">
      <c r="A3640" s="176">
        <v>5639</v>
      </c>
    </row>
    <row r="3641" spans="1:1">
      <c r="A3641" s="176">
        <v>5640</v>
      </c>
    </row>
    <row r="3642" spans="1:1">
      <c r="A3642" s="176">
        <v>5641</v>
      </c>
    </row>
    <row r="3643" spans="1:1">
      <c r="A3643" s="176">
        <v>5642</v>
      </c>
    </row>
    <row r="3644" spans="1:1">
      <c r="A3644" s="176">
        <v>5643</v>
      </c>
    </row>
    <row r="3645" spans="1:1">
      <c r="A3645" s="176">
        <v>5644</v>
      </c>
    </row>
    <row r="3646" spans="1:1">
      <c r="A3646" s="176">
        <v>5645</v>
      </c>
    </row>
    <row r="3647" spans="1:1">
      <c r="A3647" s="176">
        <v>5646</v>
      </c>
    </row>
    <row r="3648" spans="1:1">
      <c r="A3648" s="176">
        <v>5647</v>
      </c>
    </row>
    <row r="3649" spans="1:1">
      <c r="A3649" s="176">
        <v>5648</v>
      </c>
    </row>
    <row r="3650" spans="1:1">
      <c r="A3650" s="176">
        <v>5649</v>
      </c>
    </row>
    <row r="3651" spans="1:1">
      <c r="A3651" s="176">
        <v>5650</v>
      </c>
    </row>
    <row r="3652" spans="1:1">
      <c r="A3652" s="176">
        <v>5651</v>
      </c>
    </row>
    <row r="3653" spans="1:1">
      <c r="A3653" s="176">
        <v>5652</v>
      </c>
    </row>
    <row r="3654" spans="1:1">
      <c r="A3654" s="176">
        <v>5653</v>
      </c>
    </row>
    <row r="3655" spans="1:1">
      <c r="A3655" s="176">
        <v>5654</v>
      </c>
    </row>
    <row r="3656" spans="1:1">
      <c r="A3656" s="176">
        <v>5655</v>
      </c>
    </row>
    <row r="3657" spans="1:1">
      <c r="A3657" s="176">
        <v>5656</v>
      </c>
    </row>
    <row r="3658" spans="1:1">
      <c r="A3658" s="176">
        <v>5657</v>
      </c>
    </row>
    <row r="3659" spans="1:1">
      <c r="A3659" s="176">
        <v>5658</v>
      </c>
    </row>
    <row r="3660" spans="1:1">
      <c r="A3660" s="176">
        <v>5659</v>
      </c>
    </row>
    <row r="3661" spans="1:1">
      <c r="A3661" s="176">
        <v>5660</v>
      </c>
    </row>
    <row r="3662" spans="1:1">
      <c r="A3662" s="176">
        <v>5661</v>
      </c>
    </row>
    <row r="3663" spans="1:1">
      <c r="A3663" s="176">
        <v>5662</v>
      </c>
    </row>
    <row r="3664" spans="1:1">
      <c r="A3664" s="176">
        <v>5663</v>
      </c>
    </row>
    <row r="3665" spans="1:1">
      <c r="A3665" s="176">
        <v>5664</v>
      </c>
    </row>
    <row r="3666" spans="1:1">
      <c r="A3666" s="176">
        <v>5665</v>
      </c>
    </row>
    <row r="3667" spans="1:1">
      <c r="A3667" s="176">
        <v>5666</v>
      </c>
    </row>
    <row r="3668" spans="1:1">
      <c r="A3668" s="176">
        <v>5667</v>
      </c>
    </row>
    <row r="3669" spans="1:1">
      <c r="A3669" s="176">
        <v>5668</v>
      </c>
    </row>
    <row r="3670" spans="1:1">
      <c r="A3670" s="176">
        <v>5669</v>
      </c>
    </row>
    <row r="3671" spans="1:1">
      <c r="A3671" s="176">
        <v>5670</v>
      </c>
    </row>
    <row r="3672" spans="1:1">
      <c r="A3672" s="176">
        <v>5671</v>
      </c>
    </row>
    <row r="3673" spans="1:1">
      <c r="A3673" s="176">
        <v>5672</v>
      </c>
    </row>
    <row r="3674" spans="1:1">
      <c r="A3674" s="176">
        <v>5673</v>
      </c>
    </row>
    <row r="3675" spans="1:1">
      <c r="A3675" s="176">
        <v>5674</v>
      </c>
    </row>
    <row r="3676" spans="1:1">
      <c r="A3676" s="176">
        <v>5675</v>
      </c>
    </row>
    <row r="3677" spans="1:1">
      <c r="A3677" s="176">
        <v>5676</v>
      </c>
    </row>
    <row r="3678" spans="1:1">
      <c r="A3678" s="176">
        <v>5677</v>
      </c>
    </row>
    <row r="3679" spans="1:1">
      <c r="A3679" s="176">
        <v>5678</v>
      </c>
    </row>
    <row r="3680" spans="1:1">
      <c r="A3680" s="176">
        <v>5679</v>
      </c>
    </row>
    <row r="3681" spans="1:1">
      <c r="A3681" s="176">
        <v>5680</v>
      </c>
    </row>
    <row r="3682" spans="1:1">
      <c r="A3682" s="176">
        <v>5681</v>
      </c>
    </row>
    <row r="3683" spans="1:1">
      <c r="A3683" s="176">
        <v>5682</v>
      </c>
    </row>
    <row r="3684" spans="1:1">
      <c r="A3684" s="176">
        <v>5683</v>
      </c>
    </row>
    <row r="3685" spans="1:1">
      <c r="A3685" s="176">
        <v>5684</v>
      </c>
    </row>
    <row r="3686" spans="1:1">
      <c r="A3686" s="176">
        <v>5685</v>
      </c>
    </row>
    <row r="3687" spans="1:1">
      <c r="A3687" s="176">
        <v>5686</v>
      </c>
    </row>
    <row r="3688" spans="1:1">
      <c r="A3688" s="176">
        <v>5687</v>
      </c>
    </row>
    <row r="3689" spans="1:1">
      <c r="A3689" s="176">
        <v>5688</v>
      </c>
    </row>
    <row r="3690" spans="1:1">
      <c r="A3690" s="176">
        <v>5689</v>
      </c>
    </row>
    <row r="3691" spans="1:1">
      <c r="A3691" s="176">
        <v>5690</v>
      </c>
    </row>
    <row r="3692" spans="1:1">
      <c r="A3692" s="176">
        <v>5691</v>
      </c>
    </row>
    <row r="3693" spans="1:1">
      <c r="A3693" s="176">
        <v>5692</v>
      </c>
    </row>
    <row r="3694" spans="1:1">
      <c r="A3694" s="176">
        <v>5693</v>
      </c>
    </row>
    <row r="3695" spans="1:1">
      <c r="A3695" s="176">
        <v>5694</v>
      </c>
    </row>
    <row r="3696" spans="1:1">
      <c r="A3696" s="176">
        <v>5695</v>
      </c>
    </row>
    <row r="3697" spans="1:1">
      <c r="A3697" s="176">
        <v>5696</v>
      </c>
    </row>
    <row r="3698" spans="1:1">
      <c r="A3698" s="176">
        <v>5697</v>
      </c>
    </row>
    <row r="3699" spans="1:1">
      <c r="A3699" s="176">
        <v>5698</v>
      </c>
    </row>
    <row r="3700" spans="1:1">
      <c r="A3700" s="176">
        <v>5699</v>
      </c>
    </row>
    <row r="3701" spans="1:1">
      <c r="A3701" s="176">
        <v>5700</v>
      </c>
    </row>
    <row r="3702" spans="1:1">
      <c r="A3702" s="176">
        <v>5701</v>
      </c>
    </row>
    <row r="3703" spans="1:1">
      <c r="A3703" s="176">
        <v>5702</v>
      </c>
    </row>
    <row r="3704" spans="1:1">
      <c r="A3704" s="176">
        <v>5703</v>
      </c>
    </row>
    <row r="3705" spans="1:1">
      <c r="A3705" s="176">
        <v>5704</v>
      </c>
    </row>
    <row r="3706" spans="1:1">
      <c r="A3706" s="176">
        <v>5705</v>
      </c>
    </row>
    <row r="3707" spans="1:1">
      <c r="A3707" s="176">
        <v>5706</v>
      </c>
    </row>
    <row r="3708" spans="1:1">
      <c r="A3708" s="176">
        <v>5707</v>
      </c>
    </row>
    <row r="3709" spans="1:1">
      <c r="A3709" s="176">
        <v>5708</v>
      </c>
    </row>
    <row r="3710" spans="1:1">
      <c r="A3710" s="176">
        <v>5709</v>
      </c>
    </row>
    <row r="3711" spans="1:1">
      <c r="A3711" s="176">
        <v>5710</v>
      </c>
    </row>
    <row r="3712" spans="1:1">
      <c r="A3712" s="176">
        <v>5711</v>
      </c>
    </row>
    <row r="3713" spans="1:1">
      <c r="A3713" s="176">
        <v>5712</v>
      </c>
    </row>
    <row r="3714" spans="1:1">
      <c r="A3714" s="176">
        <v>5713</v>
      </c>
    </row>
    <row r="3715" spans="1:1">
      <c r="A3715" s="176">
        <v>5714</v>
      </c>
    </row>
    <row r="3716" spans="1:1">
      <c r="A3716" s="176">
        <v>5715</v>
      </c>
    </row>
    <row r="3717" spans="1:1">
      <c r="A3717" s="176">
        <v>5716</v>
      </c>
    </row>
    <row r="3718" spans="1:1">
      <c r="A3718" s="176">
        <v>5717</v>
      </c>
    </row>
    <row r="3719" spans="1:1">
      <c r="A3719" s="176">
        <v>5718</v>
      </c>
    </row>
    <row r="3720" spans="1:1">
      <c r="A3720" s="176">
        <v>5719</v>
      </c>
    </row>
    <row r="3721" spans="1:1">
      <c r="A3721" s="176">
        <v>5720</v>
      </c>
    </row>
    <row r="3722" spans="1:1">
      <c r="A3722" s="176">
        <v>5721</v>
      </c>
    </row>
    <row r="3723" spans="1:1">
      <c r="A3723" s="176">
        <v>5722</v>
      </c>
    </row>
    <row r="3724" spans="1:1">
      <c r="A3724" s="176">
        <v>5723</v>
      </c>
    </row>
    <row r="3725" spans="1:1">
      <c r="A3725" s="176">
        <v>5724</v>
      </c>
    </row>
    <row r="3726" spans="1:1">
      <c r="A3726" s="176">
        <v>5725</v>
      </c>
    </row>
    <row r="3727" spans="1:1">
      <c r="A3727" s="176">
        <v>5726</v>
      </c>
    </row>
    <row r="3728" spans="1:1">
      <c r="A3728" s="176">
        <v>5727</v>
      </c>
    </row>
    <row r="3729" spans="1:1">
      <c r="A3729" s="176">
        <v>5728</v>
      </c>
    </row>
    <row r="3730" spans="1:1">
      <c r="A3730" s="176">
        <v>5729</v>
      </c>
    </row>
    <row r="3731" spans="1:1">
      <c r="A3731" s="176">
        <v>5730</v>
      </c>
    </row>
    <row r="3732" spans="1:1">
      <c r="A3732" s="176">
        <v>5731</v>
      </c>
    </row>
    <row r="3733" spans="1:1">
      <c r="A3733" s="176">
        <v>5732</v>
      </c>
    </row>
    <row r="3734" spans="1:1">
      <c r="A3734" s="176">
        <v>5733</v>
      </c>
    </row>
    <row r="3735" spans="1:1">
      <c r="A3735" s="176">
        <v>5734</v>
      </c>
    </row>
    <row r="3736" spans="1:1">
      <c r="A3736" s="176">
        <v>5735</v>
      </c>
    </row>
    <row r="3737" spans="1:1">
      <c r="A3737" s="176">
        <v>5736</v>
      </c>
    </row>
    <row r="3738" spans="1:1">
      <c r="A3738" s="176">
        <v>5737</v>
      </c>
    </row>
    <row r="3739" spans="1:1">
      <c r="A3739" s="176">
        <v>5738</v>
      </c>
    </row>
    <row r="3740" spans="1:1">
      <c r="A3740" s="176">
        <v>5739</v>
      </c>
    </row>
    <row r="3741" spans="1:1">
      <c r="A3741" s="176">
        <v>5740</v>
      </c>
    </row>
    <row r="3742" spans="1:1">
      <c r="A3742" s="176">
        <v>5741</v>
      </c>
    </row>
    <row r="3743" spans="1:1">
      <c r="A3743" s="176">
        <v>5742</v>
      </c>
    </row>
    <row r="3744" spans="1:1">
      <c r="A3744" s="176">
        <v>5743</v>
      </c>
    </row>
    <row r="3745" spans="1:1">
      <c r="A3745" s="176">
        <v>5744</v>
      </c>
    </row>
    <row r="3746" spans="1:1">
      <c r="A3746" s="176">
        <v>5745</v>
      </c>
    </row>
    <row r="3747" spans="1:1">
      <c r="A3747" s="176">
        <v>5746</v>
      </c>
    </row>
    <row r="3748" spans="1:1">
      <c r="A3748" s="176">
        <v>5747</v>
      </c>
    </row>
    <row r="3749" spans="1:1">
      <c r="A3749" s="176">
        <v>5748</v>
      </c>
    </row>
    <row r="3750" spans="1:1">
      <c r="A3750" s="176">
        <v>5749</v>
      </c>
    </row>
    <row r="3751" spans="1:1">
      <c r="A3751" s="176">
        <v>5750</v>
      </c>
    </row>
    <row r="3752" spans="1:1">
      <c r="A3752" s="176">
        <v>5751</v>
      </c>
    </row>
    <row r="3753" spans="1:1">
      <c r="A3753" s="176">
        <v>5752</v>
      </c>
    </row>
    <row r="3754" spans="1:1">
      <c r="A3754" s="176">
        <v>5753</v>
      </c>
    </row>
    <row r="3755" spans="1:1">
      <c r="A3755" s="176">
        <v>5754</v>
      </c>
    </row>
    <row r="3756" spans="1:1">
      <c r="A3756" s="176">
        <v>5755</v>
      </c>
    </row>
    <row r="3757" spans="1:1">
      <c r="A3757" s="176">
        <v>5756</v>
      </c>
    </row>
    <row r="3758" spans="1:1">
      <c r="A3758" s="176">
        <v>5757</v>
      </c>
    </row>
    <row r="3759" spans="1:1">
      <c r="A3759" s="176">
        <v>5758</v>
      </c>
    </row>
    <row r="3760" spans="1:1">
      <c r="A3760" s="176">
        <v>5759</v>
      </c>
    </row>
    <row r="3761" spans="1:1">
      <c r="A3761" s="176">
        <v>5760</v>
      </c>
    </row>
    <row r="3762" spans="1:1">
      <c r="A3762" s="176">
        <v>5761</v>
      </c>
    </row>
    <row r="3763" spans="1:1">
      <c r="A3763" s="176">
        <v>5762</v>
      </c>
    </row>
    <row r="3764" spans="1:1">
      <c r="A3764" s="176">
        <v>5763</v>
      </c>
    </row>
    <row r="3765" spans="1:1">
      <c r="A3765" s="176">
        <v>5764</v>
      </c>
    </row>
    <row r="3766" spans="1:1">
      <c r="A3766" s="176">
        <v>5765</v>
      </c>
    </row>
    <row r="3767" spans="1:1">
      <c r="A3767" s="176">
        <v>5766</v>
      </c>
    </row>
    <row r="3768" spans="1:1">
      <c r="A3768" s="176">
        <v>5767</v>
      </c>
    </row>
    <row r="3769" spans="1:1">
      <c r="A3769" s="176">
        <v>5768</v>
      </c>
    </row>
    <row r="3770" spans="1:1">
      <c r="A3770" s="176">
        <v>5769</v>
      </c>
    </row>
    <row r="3771" spans="1:1">
      <c r="A3771" s="176">
        <v>5770</v>
      </c>
    </row>
    <row r="3772" spans="1:1">
      <c r="A3772" s="176">
        <v>5771</v>
      </c>
    </row>
    <row r="3773" spans="1:1">
      <c r="A3773" s="176">
        <v>5772</v>
      </c>
    </row>
    <row r="3774" spans="1:1">
      <c r="A3774" s="176">
        <v>5773</v>
      </c>
    </row>
    <row r="3775" spans="1:1">
      <c r="A3775" s="176">
        <v>5774</v>
      </c>
    </row>
    <row r="3776" spans="1:1">
      <c r="A3776" s="176">
        <v>5775</v>
      </c>
    </row>
    <row r="3777" spans="1:1">
      <c r="A3777" s="176">
        <v>5776</v>
      </c>
    </row>
    <row r="3778" spans="1:1">
      <c r="A3778" s="176">
        <v>5777</v>
      </c>
    </row>
    <row r="3779" spans="1:1">
      <c r="A3779" s="176">
        <v>5778</v>
      </c>
    </row>
    <row r="3780" spans="1:1">
      <c r="A3780" s="176">
        <v>5779</v>
      </c>
    </row>
    <row r="3781" spans="1:1">
      <c r="A3781" s="176">
        <v>5780</v>
      </c>
    </row>
    <row r="3782" spans="1:1">
      <c r="A3782" s="176">
        <v>5781</v>
      </c>
    </row>
    <row r="3783" spans="1:1">
      <c r="A3783" s="176">
        <v>5782</v>
      </c>
    </row>
    <row r="3784" spans="1:1">
      <c r="A3784" s="176">
        <v>5783</v>
      </c>
    </row>
    <row r="3785" spans="1:1">
      <c r="A3785" s="176">
        <v>5784</v>
      </c>
    </row>
    <row r="3786" spans="1:1">
      <c r="A3786" s="176">
        <v>5785</v>
      </c>
    </row>
    <row r="3787" spans="1:1">
      <c r="A3787" s="176">
        <v>5786</v>
      </c>
    </row>
    <row r="3788" spans="1:1">
      <c r="A3788" s="176">
        <v>5787</v>
      </c>
    </row>
    <row r="3789" spans="1:1">
      <c r="A3789" s="176">
        <v>5788</v>
      </c>
    </row>
    <row r="3790" spans="1:1">
      <c r="A3790" s="176">
        <v>5789</v>
      </c>
    </row>
    <row r="3791" spans="1:1">
      <c r="A3791" s="176">
        <v>5790</v>
      </c>
    </row>
    <row r="3792" spans="1:1">
      <c r="A3792" s="176">
        <v>5791</v>
      </c>
    </row>
    <row r="3793" spans="1:1">
      <c r="A3793" s="176">
        <v>5792</v>
      </c>
    </row>
    <row r="3794" spans="1:1">
      <c r="A3794" s="176">
        <v>5793</v>
      </c>
    </row>
    <row r="3795" spans="1:1">
      <c r="A3795" s="176">
        <v>5794</v>
      </c>
    </row>
    <row r="3796" spans="1:1">
      <c r="A3796" s="176">
        <v>5795</v>
      </c>
    </row>
    <row r="3797" spans="1:1">
      <c r="A3797" s="176">
        <v>5796</v>
      </c>
    </row>
    <row r="3798" spans="1:1">
      <c r="A3798" s="176">
        <v>5797</v>
      </c>
    </row>
    <row r="3799" spans="1:1">
      <c r="A3799" s="176">
        <v>5798</v>
      </c>
    </row>
    <row r="3800" spans="1:1">
      <c r="A3800" s="176">
        <v>5799</v>
      </c>
    </row>
    <row r="3801" spans="1:1">
      <c r="A3801" s="176">
        <v>5800</v>
      </c>
    </row>
    <row r="3802" spans="1:1">
      <c r="A3802" s="176">
        <v>5801</v>
      </c>
    </row>
    <row r="3803" spans="1:1">
      <c r="A3803" s="176">
        <v>5802</v>
      </c>
    </row>
    <row r="3804" spans="1:1">
      <c r="A3804" s="176">
        <v>5803</v>
      </c>
    </row>
    <row r="3805" spans="1:1">
      <c r="A3805" s="176">
        <v>5804</v>
      </c>
    </row>
    <row r="3806" spans="1:1">
      <c r="A3806" s="176">
        <v>5805</v>
      </c>
    </row>
    <row r="3807" spans="1:1">
      <c r="A3807" s="176">
        <v>5806</v>
      </c>
    </row>
    <row r="3808" spans="1:1">
      <c r="A3808" s="176">
        <v>5807</v>
      </c>
    </row>
    <row r="3809" spans="1:1">
      <c r="A3809" s="176">
        <v>5808</v>
      </c>
    </row>
    <row r="3810" spans="1:1">
      <c r="A3810" s="176">
        <v>5809</v>
      </c>
    </row>
    <row r="3811" spans="1:1">
      <c r="A3811" s="176">
        <v>5810</v>
      </c>
    </row>
    <row r="3812" spans="1:1">
      <c r="A3812" s="176">
        <v>5811</v>
      </c>
    </row>
    <row r="3813" spans="1:1">
      <c r="A3813" s="176">
        <v>5812</v>
      </c>
    </row>
    <row r="3814" spans="1:1">
      <c r="A3814" s="176">
        <v>5813</v>
      </c>
    </row>
    <row r="3815" spans="1:1">
      <c r="A3815" s="176">
        <v>5814</v>
      </c>
    </row>
    <row r="3816" spans="1:1">
      <c r="A3816" s="176">
        <v>5815</v>
      </c>
    </row>
    <row r="3817" spans="1:1">
      <c r="A3817" s="176">
        <v>5816</v>
      </c>
    </row>
    <row r="3818" spans="1:1">
      <c r="A3818" s="176">
        <v>5817</v>
      </c>
    </row>
    <row r="3819" spans="1:1">
      <c r="A3819" s="176">
        <v>5818</v>
      </c>
    </row>
    <row r="3820" spans="1:1">
      <c r="A3820" s="176">
        <v>5819</v>
      </c>
    </row>
    <row r="3821" spans="1:1">
      <c r="A3821" s="176">
        <v>5820</v>
      </c>
    </row>
    <row r="3822" spans="1:1">
      <c r="A3822" s="176">
        <v>5821</v>
      </c>
    </row>
    <row r="3823" spans="1:1">
      <c r="A3823" s="176">
        <v>5822</v>
      </c>
    </row>
    <row r="3824" spans="1:1">
      <c r="A3824" s="176">
        <v>5823</v>
      </c>
    </row>
    <row r="3825" spans="1:1">
      <c r="A3825" s="176">
        <v>5824</v>
      </c>
    </row>
    <row r="3826" spans="1:1">
      <c r="A3826" s="176">
        <v>5825</v>
      </c>
    </row>
    <row r="3827" spans="1:1">
      <c r="A3827" s="176">
        <v>5826</v>
      </c>
    </row>
    <row r="3828" spans="1:1">
      <c r="A3828" s="176">
        <v>5827</v>
      </c>
    </row>
    <row r="3829" spans="1:1">
      <c r="A3829" s="176">
        <v>5828</v>
      </c>
    </row>
    <row r="3830" spans="1:1">
      <c r="A3830" s="176">
        <v>5829</v>
      </c>
    </row>
    <row r="3831" spans="1:1">
      <c r="A3831" s="176">
        <v>5830</v>
      </c>
    </row>
    <row r="3832" spans="1:1">
      <c r="A3832" s="176">
        <v>5831</v>
      </c>
    </row>
    <row r="3833" spans="1:1">
      <c r="A3833" s="176">
        <v>5832</v>
      </c>
    </row>
    <row r="3834" spans="1:1">
      <c r="A3834" s="176">
        <v>5833</v>
      </c>
    </row>
    <row r="3835" spans="1:1">
      <c r="A3835" s="176">
        <v>5834</v>
      </c>
    </row>
    <row r="3836" spans="1:1">
      <c r="A3836" s="176">
        <v>5835</v>
      </c>
    </row>
    <row r="3837" spans="1:1">
      <c r="A3837" s="176">
        <v>5836</v>
      </c>
    </row>
    <row r="3838" spans="1:1">
      <c r="A3838" s="176">
        <v>5837</v>
      </c>
    </row>
    <row r="3839" spans="1:1">
      <c r="A3839" s="176">
        <v>5838</v>
      </c>
    </row>
    <row r="3840" spans="1:1">
      <c r="A3840" s="176">
        <v>5839</v>
      </c>
    </row>
    <row r="3841" spans="1:1">
      <c r="A3841" s="176">
        <v>5840</v>
      </c>
    </row>
    <row r="3842" spans="1:1">
      <c r="A3842" s="176">
        <v>5841</v>
      </c>
    </row>
    <row r="3843" spans="1:1">
      <c r="A3843" s="176">
        <v>5842</v>
      </c>
    </row>
    <row r="3844" spans="1:1">
      <c r="A3844" s="176">
        <v>5843</v>
      </c>
    </row>
    <row r="3845" spans="1:1">
      <c r="A3845" s="176">
        <v>5844</v>
      </c>
    </row>
    <row r="3846" spans="1:1">
      <c r="A3846" s="176">
        <v>5845</v>
      </c>
    </row>
    <row r="3847" spans="1:1">
      <c r="A3847" s="176">
        <v>5846</v>
      </c>
    </row>
    <row r="3848" spans="1:1">
      <c r="A3848" s="176">
        <v>5847</v>
      </c>
    </row>
    <row r="3849" spans="1:1">
      <c r="A3849" s="176">
        <v>5848</v>
      </c>
    </row>
    <row r="3850" spans="1:1">
      <c r="A3850" s="176">
        <v>5849</v>
      </c>
    </row>
    <row r="3851" spans="1:1">
      <c r="A3851" s="176">
        <v>5850</v>
      </c>
    </row>
    <row r="3852" spans="1:1">
      <c r="A3852" s="176">
        <v>5851</v>
      </c>
    </row>
    <row r="3853" spans="1:1">
      <c r="A3853" s="176">
        <v>5852</v>
      </c>
    </row>
    <row r="3854" spans="1:1">
      <c r="A3854" s="176">
        <v>5853</v>
      </c>
    </row>
    <row r="3855" spans="1:1">
      <c r="A3855" s="176">
        <v>5854</v>
      </c>
    </row>
    <row r="3856" spans="1:1">
      <c r="A3856" s="176">
        <v>5855</v>
      </c>
    </row>
    <row r="3857" spans="1:1">
      <c r="A3857" s="176">
        <v>5856</v>
      </c>
    </row>
    <row r="3858" spans="1:1">
      <c r="A3858" s="176">
        <v>5857</v>
      </c>
    </row>
    <row r="3859" spans="1:1">
      <c r="A3859" s="176">
        <v>5858</v>
      </c>
    </row>
    <row r="3860" spans="1:1">
      <c r="A3860" s="176">
        <v>5859</v>
      </c>
    </row>
    <row r="3861" spans="1:1">
      <c r="A3861" s="176">
        <v>5860</v>
      </c>
    </row>
    <row r="3862" spans="1:1">
      <c r="A3862" s="176">
        <v>5861</v>
      </c>
    </row>
    <row r="3863" spans="1:1">
      <c r="A3863" s="176">
        <v>5862</v>
      </c>
    </row>
    <row r="3864" spans="1:1">
      <c r="A3864" s="176">
        <v>5863</v>
      </c>
    </row>
    <row r="3865" spans="1:1">
      <c r="A3865" s="176">
        <v>5864</v>
      </c>
    </row>
    <row r="3866" spans="1:1">
      <c r="A3866" s="176">
        <v>5865</v>
      </c>
    </row>
    <row r="3867" spans="1:1">
      <c r="A3867" s="176">
        <v>5866</v>
      </c>
    </row>
    <row r="3868" spans="1:1">
      <c r="A3868" s="176">
        <v>5867</v>
      </c>
    </row>
    <row r="3869" spans="1:1">
      <c r="A3869" s="176">
        <v>5868</v>
      </c>
    </row>
    <row r="3870" spans="1:1">
      <c r="A3870" s="176">
        <v>5869</v>
      </c>
    </row>
    <row r="3871" spans="1:1">
      <c r="A3871" s="176">
        <v>5870</v>
      </c>
    </row>
    <row r="3872" spans="1:1">
      <c r="A3872" s="176">
        <v>5871</v>
      </c>
    </row>
    <row r="3873" spans="1:1">
      <c r="A3873" s="176">
        <v>5872</v>
      </c>
    </row>
    <row r="3874" spans="1:1">
      <c r="A3874" s="176">
        <v>5873</v>
      </c>
    </row>
    <row r="3875" spans="1:1">
      <c r="A3875" s="176">
        <v>5874</v>
      </c>
    </row>
    <row r="3876" spans="1:1">
      <c r="A3876" s="176">
        <v>5875</v>
      </c>
    </row>
    <row r="3877" spans="1:1">
      <c r="A3877" s="176">
        <v>5876</v>
      </c>
    </row>
    <row r="3878" spans="1:1">
      <c r="A3878" s="176">
        <v>5877</v>
      </c>
    </row>
    <row r="3879" spans="1:1">
      <c r="A3879" s="176">
        <v>5878</v>
      </c>
    </row>
    <row r="3880" spans="1:1">
      <c r="A3880" s="176">
        <v>5879</v>
      </c>
    </row>
    <row r="3881" spans="1:1">
      <c r="A3881" s="176">
        <v>5880</v>
      </c>
    </row>
    <row r="3882" spans="1:1">
      <c r="A3882" s="176">
        <v>5881</v>
      </c>
    </row>
    <row r="3883" spans="1:1">
      <c r="A3883" s="176">
        <v>5882</v>
      </c>
    </row>
    <row r="3884" spans="1:1">
      <c r="A3884" s="176">
        <v>5883</v>
      </c>
    </row>
    <row r="3885" spans="1:1">
      <c r="A3885" s="176">
        <v>5884</v>
      </c>
    </row>
    <row r="3886" spans="1:1">
      <c r="A3886" s="176">
        <v>5885</v>
      </c>
    </row>
    <row r="3887" spans="1:1">
      <c r="A3887" s="176">
        <v>5886</v>
      </c>
    </row>
    <row r="3888" spans="1:1">
      <c r="A3888" s="176">
        <v>5887</v>
      </c>
    </row>
    <row r="3889" spans="1:1">
      <c r="A3889" s="176">
        <v>5888</v>
      </c>
    </row>
    <row r="3890" spans="1:1">
      <c r="A3890" s="176">
        <v>5889</v>
      </c>
    </row>
    <row r="3891" spans="1:1">
      <c r="A3891" s="176">
        <v>5890</v>
      </c>
    </row>
    <row r="3892" spans="1:1">
      <c r="A3892" s="176">
        <v>5891</v>
      </c>
    </row>
    <row r="3893" spans="1:1">
      <c r="A3893" s="176">
        <v>5892</v>
      </c>
    </row>
    <row r="3894" spans="1:1">
      <c r="A3894" s="176">
        <v>5893</v>
      </c>
    </row>
    <row r="3895" spans="1:1">
      <c r="A3895" s="176">
        <v>5894</v>
      </c>
    </row>
    <row r="3896" spans="1:1">
      <c r="A3896" s="176">
        <v>5895</v>
      </c>
    </row>
    <row r="3897" spans="1:1">
      <c r="A3897" s="176">
        <v>5896</v>
      </c>
    </row>
    <row r="3898" spans="1:1">
      <c r="A3898" s="176">
        <v>5897</v>
      </c>
    </row>
    <row r="3899" spans="1:1">
      <c r="A3899" s="176">
        <v>5898</v>
      </c>
    </row>
    <row r="3900" spans="1:1">
      <c r="A3900" s="176">
        <v>5899</v>
      </c>
    </row>
    <row r="3901" spans="1:1">
      <c r="A3901" s="176">
        <v>5900</v>
      </c>
    </row>
    <row r="3902" spans="1:1">
      <c r="A3902" s="176">
        <v>5901</v>
      </c>
    </row>
    <row r="3903" spans="1:1">
      <c r="A3903" s="176">
        <v>5902</v>
      </c>
    </row>
    <row r="3904" spans="1:1">
      <c r="A3904" s="176">
        <v>5903</v>
      </c>
    </row>
    <row r="3905" spans="1:1">
      <c r="A3905" s="176">
        <v>5904</v>
      </c>
    </row>
    <row r="3906" spans="1:1">
      <c r="A3906" s="176">
        <v>5905</v>
      </c>
    </row>
    <row r="3907" spans="1:1">
      <c r="A3907" s="176">
        <v>5906</v>
      </c>
    </row>
    <row r="3908" spans="1:1">
      <c r="A3908" s="176">
        <v>5907</v>
      </c>
    </row>
    <row r="3909" spans="1:1">
      <c r="A3909" s="176">
        <v>5908</v>
      </c>
    </row>
    <row r="3910" spans="1:1">
      <c r="A3910" s="176">
        <v>5909</v>
      </c>
    </row>
    <row r="3911" spans="1:1">
      <c r="A3911" s="176">
        <v>5910</v>
      </c>
    </row>
    <row r="3912" spans="1:1">
      <c r="A3912" s="176">
        <v>5911</v>
      </c>
    </row>
    <row r="3913" spans="1:1">
      <c r="A3913" s="176">
        <v>5912</v>
      </c>
    </row>
    <row r="3914" spans="1:1">
      <c r="A3914" s="176">
        <v>5913</v>
      </c>
    </row>
    <row r="3915" spans="1:1">
      <c r="A3915" s="176">
        <v>5914</v>
      </c>
    </row>
    <row r="3916" spans="1:1">
      <c r="A3916" s="176">
        <v>5915</v>
      </c>
    </row>
    <row r="3917" spans="1:1">
      <c r="A3917" s="176">
        <v>5916</v>
      </c>
    </row>
    <row r="3918" spans="1:1">
      <c r="A3918" s="176">
        <v>5917</v>
      </c>
    </row>
    <row r="3919" spans="1:1">
      <c r="A3919" s="176">
        <v>5918</v>
      </c>
    </row>
    <row r="3920" spans="1:1">
      <c r="A3920" s="176">
        <v>5919</v>
      </c>
    </row>
    <row r="3921" spans="1:1">
      <c r="A3921" s="176">
        <v>5920</v>
      </c>
    </row>
    <row r="3922" spans="1:1">
      <c r="A3922" s="176">
        <v>5921</v>
      </c>
    </row>
    <row r="3923" spans="1:1">
      <c r="A3923" s="176">
        <v>5922</v>
      </c>
    </row>
    <row r="3924" spans="1:1">
      <c r="A3924" s="176">
        <v>5923</v>
      </c>
    </row>
    <row r="3925" spans="1:1">
      <c r="A3925" s="176">
        <v>5924</v>
      </c>
    </row>
    <row r="3926" spans="1:1">
      <c r="A3926" s="176">
        <v>5925</v>
      </c>
    </row>
    <row r="3927" spans="1:1">
      <c r="A3927" s="176">
        <v>5926</v>
      </c>
    </row>
    <row r="3928" spans="1:1">
      <c r="A3928" s="176">
        <v>5927</v>
      </c>
    </row>
    <row r="3929" spans="1:1">
      <c r="A3929" s="176">
        <v>5928</v>
      </c>
    </row>
    <row r="3930" spans="1:1">
      <c r="A3930" s="176">
        <v>5929</v>
      </c>
    </row>
    <row r="3931" spans="1:1">
      <c r="A3931" s="176">
        <v>5930</v>
      </c>
    </row>
    <row r="3932" spans="1:1">
      <c r="A3932" s="176">
        <v>5931</v>
      </c>
    </row>
    <row r="3933" spans="1:1">
      <c r="A3933" s="176">
        <v>5932</v>
      </c>
    </row>
    <row r="3934" spans="1:1">
      <c r="A3934" s="176">
        <v>5933</v>
      </c>
    </row>
    <row r="3935" spans="1:1">
      <c r="A3935" s="176">
        <v>5934</v>
      </c>
    </row>
    <row r="3936" spans="1:1">
      <c r="A3936" s="176">
        <v>5935</v>
      </c>
    </row>
    <row r="3937" spans="1:1">
      <c r="A3937" s="176">
        <v>5936</v>
      </c>
    </row>
    <row r="3938" spans="1:1">
      <c r="A3938" s="176">
        <v>5937</v>
      </c>
    </row>
    <row r="3939" spans="1:1">
      <c r="A3939" s="176">
        <v>5938</v>
      </c>
    </row>
    <row r="3940" spans="1:1">
      <c r="A3940" s="176">
        <v>5939</v>
      </c>
    </row>
    <row r="3941" spans="1:1">
      <c r="A3941" s="176">
        <v>5940</v>
      </c>
    </row>
    <row r="3942" spans="1:1">
      <c r="A3942" s="176">
        <v>5941</v>
      </c>
    </row>
    <row r="3943" spans="1:1">
      <c r="A3943" s="176">
        <v>5942</v>
      </c>
    </row>
    <row r="3944" spans="1:1">
      <c r="A3944" s="176">
        <v>5943</v>
      </c>
    </row>
    <row r="3945" spans="1:1">
      <c r="A3945" s="176">
        <v>5944</v>
      </c>
    </row>
    <row r="3946" spans="1:1">
      <c r="A3946" s="176">
        <v>5945</v>
      </c>
    </row>
    <row r="3947" spans="1:1">
      <c r="A3947" s="176">
        <v>5946</v>
      </c>
    </row>
    <row r="3948" spans="1:1">
      <c r="A3948" s="176">
        <v>5947</v>
      </c>
    </row>
    <row r="3949" spans="1:1">
      <c r="A3949" s="176">
        <v>5948</v>
      </c>
    </row>
    <row r="3950" spans="1:1">
      <c r="A3950" s="176">
        <v>5949</v>
      </c>
    </row>
    <row r="3951" spans="1:1">
      <c r="A3951" s="176">
        <v>5950</v>
      </c>
    </row>
    <row r="3952" spans="1:1">
      <c r="A3952" s="176">
        <v>5951</v>
      </c>
    </row>
    <row r="3953" spans="1:1">
      <c r="A3953" s="176">
        <v>5952</v>
      </c>
    </row>
    <row r="3954" spans="1:1">
      <c r="A3954" s="176">
        <v>5953</v>
      </c>
    </row>
    <row r="3955" spans="1:1">
      <c r="A3955" s="176">
        <v>5954</v>
      </c>
    </row>
    <row r="3956" spans="1:1">
      <c r="A3956" s="176">
        <v>5955</v>
      </c>
    </row>
    <row r="3957" spans="1:1">
      <c r="A3957" s="176">
        <v>5956</v>
      </c>
    </row>
    <row r="3958" spans="1:1">
      <c r="A3958" s="176">
        <v>5957</v>
      </c>
    </row>
    <row r="3959" spans="1:1">
      <c r="A3959" s="176">
        <v>5958</v>
      </c>
    </row>
    <row r="3960" spans="1:1">
      <c r="A3960" s="176">
        <v>5959</v>
      </c>
    </row>
    <row r="3961" spans="1:1">
      <c r="A3961" s="176">
        <v>5960</v>
      </c>
    </row>
    <row r="3962" spans="1:1">
      <c r="A3962" s="176">
        <v>5961</v>
      </c>
    </row>
    <row r="3963" spans="1:1">
      <c r="A3963" s="176">
        <v>5962</v>
      </c>
    </row>
    <row r="3964" spans="1:1">
      <c r="A3964" s="176">
        <v>5963</v>
      </c>
    </row>
    <row r="3965" spans="1:1">
      <c r="A3965" s="176">
        <v>5964</v>
      </c>
    </row>
    <row r="3966" spans="1:1">
      <c r="A3966" s="176">
        <v>5965</v>
      </c>
    </row>
    <row r="3967" spans="1:1">
      <c r="A3967" s="176">
        <v>5966</v>
      </c>
    </row>
    <row r="3968" spans="1:1">
      <c r="A3968" s="176">
        <v>5967</v>
      </c>
    </row>
    <row r="3969" spans="1:1">
      <c r="A3969" s="176">
        <v>5968</v>
      </c>
    </row>
    <row r="3970" spans="1:1">
      <c r="A3970" s="176">
        <v>5969</v>
      </c>
    </row>
    <row r="3971" spans="1:1">
      <c r="A3971" s="176">
        <v>5970</v>
      </c>
    </row>
    <row r="3972" spans="1:1">
      <c r="A3972" s="176">
        <v>5971</v>
      </c>
    </row>
    <row r="3973" spans="1:1">
      <c r="A3973" s="176">
        <v>5972</v>
      </c>
    </row>
    <row r="3974" spans="1:1">
      <c r="A3974" s="176">
        <v>5973</v>
      </c>
    </row>
    <row r="3975" spans="1:1">
      <c r="A3975" s="176">
        <v>5974</v>
      </c>
    </row>
    <row r="3976" spans="1:1">
      <c r="A3976" s="176">
        <v>5975</v>
      </c>
    </row>
    <row r="3977" spans="1:1">
      <c r="A3977" s="176">
        <v>5976</v>
      </c>
    </row>
    <row r="3978" spans="1:1">
      <c r="A3978" s="176">
        <v>5977</v>
      </c>
    </row>
    <row r="3979" spans="1:1">
      <c r="A3979" s="176">
        <v>5978</v>
      </c>
    </row>
    <row r="3980" spans="1:1">
      <c r="A3980" s="176">
        <v>5979</v>
      </c>
    </row>
    <row r="3981" spans="1:1">
      <c r="A3981" s="176">
        <v>5980</v>
      </c>
    </row>
    <row r="3982" spans="1:1">
      <c r="A3982" s="176">
        <v>5981</v>
      </c>
    </row>
    <row r="3983" spans="1:1">
      <c r="A3983" s="176">
        <v>5982</v>
      </c>
    </row>
    <row r="3984" spans="1:1">
      <c r="A3984" s="176">
        <v>5983</v>
      </c>
    </row>
    <row r="3985" spans="1:1">
      <c r="A3985" s="176">
        <v>5984</v>
      </c>
    </row>
    <row r="3986" spans="1:1">
      <c r="A3986" s="176">
        <v>5985</v>
      </c>
    </row>
    <row r="3987" spans="1:1">
      <c r="A3987" s="176">
        <v>5986</v>
      </c>
    </row>
    <row r="3988" spans="1:1">
      <c r="A3988" s="176">
        <v>5987</v>
      </c>
    </row>
    <row r="3989" spans="1:1">
      <c r="A3989" s="176">
        <v>5988</v>
      </c>
    </row>
    <row r="3990" spans="1:1">
      <c r="A3990" s="176">
        <v>5989</v>
      </c>
    </row>
    <row r="3991" spans="1:1">
      <c r="A3991" s="176">
        <v>5990</v>
      </c>
    </row>
    <row r="3992" spans="1:1">
      <c r="A3992" s="176">
        <v>5991</v>
      </c>
    </row>
    <row r="3993" spans="1:1">
      <c r="A3993" s="176">
        <v>5992</v>
      </c>
    </row>
    <row r="3994" spans="1:1">
      <c r="A3994" s="176">
        <v>5993</v>
      </c>
    </row>
    <row r="3995" spans="1:1">
      <c r="A3995" s="176">
        <v>5994</v>
      </c>
    </row>
    <row r="3996" spans="1:1">
      <c r="A3996" s="176">
        <v>5995</v>
      </c>
    </row>
    <row r="3997" spans="1:1">
      <c r="A3997" s="176">
        <v>5996</v>
      </c>
    </row>
    <row r="3998" spans="1:1">
      <c r="A3998" s="176">
        <v>5997</v>
      </c>
    </row>
    <row r="3999" spans="1:1">
      <c r="A3999" s="176">
        <v>5998</v>
      </c>
    </row>
    <row r="4000" spans="1:1">
      <c r="A4000" s="176">
        <v>5999</v>
      </c>
    </row>
    <row r="4001" spans="1:1">
      <c r="A4001" s="176">
        <v>6000</v>
      </c>
    </row>
    <row r="4002" spans="1:1">
      <c r="A4002" s="176">
        <v>6001</v>
      </c>
    </row>
    <row r="4003" spans="1:1">
      <c r="A4003" s="176">
        <v>6002</v>
      </c>
    </row>
    <row r="4004" spans="1:1">
      <c r="A4004" s="176">
        <v>6003</v>
      </c>
    </row>
    <row r="4005" spans="1:1">
      <c r="A4005" s="176">
        <v>6004</v>
      </c>
    </row>
    <row r="4006" spans="1:1">
      <c r="A4006" s="176">
        <v>6005</v>
      </c>
    </row>
    <row r="4007" spans="1:1">
      <c r="A4007" s="176">
        <v>6006</v>
      </c>
    </row>
    <row r="4008" spans="1:1">
      <c r="A4008" s="176">
        <v>6007</v>
      </c>
    </row>
    <row r="4009" spans="1:1">
      <c r="A4009" s="176">
        <v>6008</v>
      </c>
    </row>
    <row r="4010" spans="1:1">
      <c r="A4010" s="176">
        <v>6009</v>
      </c>
    </row>
    <row r="4011" spans="1:1">
      <c r="A4011" s="176">
        <v>6010</v>
      </c>
    </row>
    <row r="4012" spans="1:1">
      <c r="A4012" s="176">
        <v>6011</v>
      </c>
    </row>
    <row r="4013" spans="1:1">
      <c r="A4013" s="176">
        <v>6012</v>
      </c>
    </row>
    <row r="4014" spans="1:1">
      <c r="A4014" s="176">
        <v>6013</v>
      </c>
    </row>
    <row r="4015" spans="1:1">
      <c r="A4015" s="176">
        <v>6014</v>
      </c>
    </row>
    <row r="4016" spans="1:1">
      <c r="A4016" s="176">
        <v>6015</v>
      </c>
    </row>
    <row r="4017" spans="1:1">
      <c r="A4017" s="176">
        <v>6016</v>
      </c>
    </row>
    <row r="4018" spans="1:1">
      <c r="A4018" s="176">
        <v>6017</v>
      </c>
    </row>
    <row r="4019" spans="1:1">
      <c r="A4019" s="176">
        <v>6018</v>
      </c>
    </row>
    <row r="4020" spans="1:1">
      <c r="A4020" s="176">
        <v>6019</v>
      </c>
    </row>
    <row r="4021" spans="1:1">
      <c r="A4021" s="176">
        <v>6020</v>
      </c>
    </row>
    <row r="4022" spans="1:1">
      <c r="A4022" s="176">
        <v>6021</v>
      </c>
    </row>
    <row r="4023" spans="1:1">
      <c r="A4023" s="176">
        <v>6022</v>
      </c>
    </row>
    <row r="4024" spans="1:1">
      <c r="A4024" s="176">
        <v>6023</v>
      </c>
    </row>
    <row r="4025" spans="1:1">
      <c r="A4025" s="176">
        <v>6024</v>
      </c>
    </row>
    <row r="4026" spans="1:1">
      <c r="A4026" s="176">
        <v>6025</v>
      </c>
    </row>
    <row r="4027" spans="1:1">
      <c r="A4027" s="176">
        <v>6026</v>
      </c>
    </row>
    <row r="4028" spans="1:1">
      <c r="A4028" s="176">
        <v>6027</v>
      </c>
    </row>
    <row r="4029" spans="1:1">
      <c r="A4029" s="176">
        <v>6028</v>
      </c>
    </row>
    <row r="4030" spans="1:1">
      <c r="A4030" s="176">
        <v>6029</v>
      </c>
    </row>
    <row r="4031" spans="1:1">
      <c r="A4031" s="176">
        <v>6030</v>
      </c>
    </row>
    <row r="4032" spans="1:1">
      <c r="A4032" s="176">
        <v>6031</v>
      </c>
    </row>
    <row r="4033" spans="1:1">
      <c r="A4033" s="176">
        <v>6032</v>
      </c>
    </row>
    <row r="4034" spans="1:1">
      <c r="A4034" s="176">
        <v>6033</v>
      </c>
    </row>
    <row r="4035" spans="1:1">
      <c r="A4035" s="176">
        <v>6034</v>
      </c>
    </row>
    <row r="4036" spans="1:1">
      <c r="A4036" s="176">
        <v>6035</v>
      </c>
    </row>
    <row r="4037" spans="1:1">
      <c r="A4037" s="176">
        <v>6036</v>
      </c>
    </row>
    <row r="4038" spans="1:1">
      <c r="A4038" s="176">
        <v>6037</v>
      </c>
    </row>
    <row r="4039" spans="1:1">
      <c r="A4039" s="176">
        <v>6038</v>
      </c>
    </row>
    <row r="4040" spans="1:1">
      <c r="A4040" s="176">
        <v>6039</v>
      </c>
    </row>
    <row r="4041" spans="1:1">
      <c r="A4041" s="176">
        <v>6040</v>
      </c>
    </row>
    <row r="4042" spans="1:1">
      <c r="A4042" s="176">
        <v>6041</v>
      </c>
    </row>
    <row r="4043" spans="1:1">
      <c r="A4043" s="176">
        <v>6042</v>
      </c>
    </row>
    <row r="4044" spans="1:1">
      <c r="A4044" s="176">
        <v>6043</v>
      </c>
    </row>
    <row r="4045" spans="1:1">
      <c r="A4045" s="176">
        <v>6044</v>
      </c>
    </row>
    <row r="4046" spans="1:1">
      <c r="A4046" s="176">
        <v>6045</v>
      </c>
    </row>
    <row r="4047" spans="1:1">
      <c r="A4047" s="176">
        <v>6046</v>
      </c>
    </row>
    <row r="4048" spans="1:1">
      <c r="A4048" s="176">
        <v>6047</v>
      </c>
    </row>
    <row r="4049" spans="1:1">
      <c r="A4049" s="176">
        <v>6048</v>
      </c>
    </row>
    <row r="4050" spans="1:1">
      <c r="A4050" s="176">
        <v>6049</v>
      </c>
    </row>
    <row r="4051" spans="1:1">
      <c r="A4051" s="176">
        <v>6050</v>
      </c>
    </row>
    <row r="4052" spans="1:1">
      <c r="A4052" s="176">
        <v>6051</v>
      </c>
    </row>
    <row r="4053" spans="1:1">
      <c r="A4053" s="176">
        <v>6052</v>
      </c>
    </row>
    <row r="4054" spans="1:1">
      <c r="A4054" s="176">
        <v>6053</v>
      </c>
    </row>
    <row r="4055" spans="1:1">
      <c r="A4055" s="176">
        <v>6054</v>
      </c>
    </row>
    <row r="4056" spans="1:1">
      <c r="A4056" s="176">
        <v>6055</v>
      </c>
    </row>
    <row r="4057" spans="1:1">
      <c r="A4057" s="176">
        <v>6056</v>
      </c>
    </row>
    <row r="4058" spans="1:1">
      <c r="A4058" s="176">
        <v>6057</v>
      </c>
    </row>
    <row r="4059" spans="1:1">
      <c r="A4059" s="176">
        <v>6058</v>
      </c>
    </row>
    <row r="4060" spans="1:1">
      <c r="A4060" s="176">
        <v>6059</v>
      </c>
    </row>
    <row r="4061" spans="1:1">
      <c r="A4061" s="176">
        <v>6060</v>
      </c>
    </row>
    <row r="4062" spans="1:1">
      <c r="A4062" s="176">
        <v>6061</v>
      </c>
    </row>
    <row r="4063" spans="1:1">
      <c r="A4063" s="176">
        <v>6062</v>
      </c>
    </row>
    <row r="4064" spans="1:1">
      <c r="A4064" s="176">
        <v>6063</v>
      </c>
    </row>
    <row r="4065" spans="1:1">
      <c r="A4065" s="176">
        <v>6064</v>
      </c>
    </row>
    <row r="4066" spans="1:1">
      <c r="A4066" s="176">
        <v>6065</v>
      </c>
    </row>
    <row r="4067" spans="1:1">
      <c r="A4067" s="176">
        <v>6066</v>
      </c>
    </row>
    <row r="4068" spans="1:1">
      <c r="A4068" s="176">
        <v>6067</v>
      </c>
    </row>
    <row r="4069" spans="1:1">
      <c r="A4069" s="176">
        <v>6068</v>
      </c>
    </row>
    <row r="4070" spans="1:1">
      <c r="A4070" s="176">
        <v>6069</v>
      </c>
    </row>
    <row r="4071" spans="1:1">
      <c r="A4071" s="176">
        <v>6070</v>
      </c>
    </row>
    <row r="4072" spans="1:1">
      <c r="A4072" s="176">
        <v>6071</v>
      </c>
    </row>
    <row r="4073" spans="1:1">
      <c r="A4073" s="176">
        <v>6072</v>
      </c>
    </row>
    <row r="4074" spans="1:1">
      <c r="A4074" s="176">
        <v>6073</v>
      </c>
    </row>
    <row r="4075" spans="1:1">
      <c r="A4075" s="176">
        <v>6074</v>
      </c>
    </row>
    <row r="4076" spans="1:1">
      <c r="A4076" s="176">
        <v>6075</v>
      </c>
    </row>
    <row r="4077" spans="1:1">
      <c r="A4077" s="176">
        <v>6076</v>
      </c>
    </row>
    <row r="4078" spans="1:1">
      <c r="A4078" s="176">
        <v>6077</v>
      </c>
    </row>
    <row r="4079" spans="1:1">
      <c r="A4079" s="176">
        <v>6078</v>
      </c>
    </row>
    <row r="4080" spans="1:1">
      <c r="A4080" s="176">
        <v>6079</v>
      </c>
    </row>
    <row r="4081" spans="1:1">
      <c r="A4081" s="176">
        <v>6080</v>
      </c>
    </row>
    <row r="4082" spans="1:1">
      <c r="A4082" s="176">
        <v>6081</v>
      </c>
    </row>
    <row r="4083" spans="1:1">
      <c r="A4083" s="176">
        <v>6082</v>
      </c>
    </row>
    <row r="4084" spans="1:1">
      <c r="A4084" s="176">
        <v>6083</v>
      </c>
    </row>
    <row r="4085" spans="1:1">
      <c r="A4085" s="176">
        <v>6084</v>
      </c>
    </row>
    <row r="4086" spans="1:1">
      <c r="A4086" s="176">
        <v>6085</v>
      </c>
    </row>
    <row r="4087" spans="1:1">
      <c r="A4087" s="176">
        <v>6086</v>
      </c>
    </row>
    <row r="4088" spans="1:1">
      <c r="A4088" s="176">
        <v>6087</v>
      </c>
    </row>
    <row r="4089" spans="1:1">
      <c r="A4089" s="176">
        <v>6088</v>
      </c>
    </row>
    <row r="4090" spans="1:1">
      <c r="A4090" s="176">
        <v>6089</v>
      </c>
    </row>
    <row r="4091" spans="1:1">
      <c r="A4091" s="176">
        <v>6090</v>
      </c>
    </row>
    <row r="4092" spans="1:1">
      <c r="A4092" s="176">
        <v>6091</v>
      </c>
    </row>
    <row r="4093" spans="1:1">
      <c r="A4093" s="176">
        <v>6092</v>
      </c>
    </row>
    <row r="4094" spans="1:1">
      <c r="A4094" s="176">
        <v>6093</v>
      </c>
    </row>
    <row r="4095" spans="1:1">
      <c r="A4095" s="176">
        <v>6094</v>
      </c>
    </row>
    <row r="4096" spans="1:1">
      <c r="A4096" s="176">
        <v>6095</v>
      </c>
    </row>
    <row r="4097" spans="1:1">
      <c r="A4097" s="176">
        <v>6096</v>
      </c>
    </row>
    <row r="4098" spans="1:1">
      <c r="A4098" s="176">
        <v>6097</v>
      </c>
    </row>
    <row r="4099" spans="1:1">
      <c r="A4099" s="176">
        <v>6098</v>
      </c>
    </row>
    <row r="4100" spans="1:1">
      <c r="A4100" s="176">
        <v>6099</v>
      </c>
    </row>
    <row r="4101" spans="1:1">
      <c r="A4101" s="176">
        <v>6100</v>
      </c>
    </row>
    <row r="4102" spans="1:1">
      <c r="A4102" s="176">
        <v>6101</v>
      </c>
    </row>
    <row r="4103" spans="1:1">
      <c r="A4103" s="176">
        <v>6102</v>
      </c>
    </row>
    <row r="4104" spans="1:1">
      <c r="A4104" s="176">
        <v>6103</v>
      </c>
    </row>
    <row r="4105" spans="1:1">
      <c r="A4105" s="176">
        <v>6104</v>
      </c>
    </row>
    <row r="4106" spans="1:1">
      <c r="A4106" s="176">
        <v>6105</v>
      </c>
    </row>
    <row r="4107" spans="1:1">
      <c r="A4107" s="176">
        <v>6106</v>
      </c>
    </row>
    <row r="4108" spans="1:1">
      <c r="A4108" s="176">
        <v>6107</v>
      </c>
    </row>
    <row r="4109" spans="1:1">
      <c r="A4109" s="176">
        <v>6108</v>
      </c>
    </row>
    <row r="4110" spans="1:1">
      <c r="A4110" s="176">
        <v>6109</v>
      </c>
    </row>
    <row r="4111" spans="1:1">
      <c r="A4111" s="176">
        <v>6110</v>
      </c>
    </row>
    <row r="4112" spans="1:1">
      <c r="A4112" s="176">
        <v>6111</v>
      </c>
    </row>
    <row r="4113" spans="1:1">
      <c r="A4113" s="176">
        <v>6112</v>
      </c>
    </row>
    <row r="4114" spans="1:1">
      <c r="A4114" s="176">
        <v>6113</v>
      </c>
    </row>
    <row r="4115" spans="1:1">
      <c r="A4115" s="176">
        <v>6114</v>
      </c>
    </row>
    <row r="4116" spans="1:1">
      <c r="A4116" s="176">
        <v>6115</v>
      </c>
    </row>
    <row r="4117" spans="1:1">
      <c r="A4117" s="176">
        <v>6116</v>
      </c>
    </row>
    <row r="4118" spans="1:1">
      <c r="A4118" s="176">
        <v>6117</v>
      </c>
    </row>
    <row r="4119" spans="1:1">
      <c r="A4119" s="176">
        <v>6118</v>
      </c>
    </row>
    <row r="4120" spans="1:1">
      <c r="A4120" s="176">
        <v>6119</v>
      </c>
    </row>
    <row r="4121" spans="1:1">
      <c r="A4121" s="176">
        <v>6120</v>
      </c>
    </row>
    <row r="4122" spans="1:1">
      <c r="A4122" s="176">
        <v>6121</v>
      </c>
    </row>
    <row r="4123" spans="1:1">
      <c r="A4123" s="176">
        <v>6122</v>
      </c>
    </row>
    <row r="4124" spans="1:1">
      <c r="A4124" s="176">
        <v>6123</v>
      </c>
    </row>
    <row r="4125" spans="1:1">
      <c r="A4125" s="176">
        <v>6124</v>
      </c>
    </row>
    <row r="4126" spans="1:1">
      <c r="A4126" s="176">
        <v>6125</v>
      </c>
    </row>
    <row r="4127" spans="1:1">
      <c r="A4127" s="176">
        <v>6126</v>
      </c>
    </row>
    <row r="4128" spans="1:1">
      <c r="A4128" s="176">
        <v>6127</v>
      </c>
    </row>
    <row r="4129" spans="1:1">
      <c r="A4129" s="176">
        <v>6128</v>
      </c>
    </row>
    <row r="4130" spans="1:1">
      <c r="A4130" s="176">
        <v>6129</v>
      </c>
    </row>
    <row r="4131" spans="1:1">
      <c r="A4131" s="176">
        <v>6130</v>
      </c>
    </row>
    <row r="4132" spans="1:1">
      <c r="A4132" s="176">
        <v>6131</v>
      </c>
    </row>
    <row r="4133" spans="1:1">
      <c r="A4133" s="176">
        <v>6132</v>
      </c>
    </row>
    <row r="4134" spans="1:1">
      <c r="A4134" s="176">
        <v>6133</v>
      </c>
    </row>
    <row r="4135" spans="1:1">
      <c r="A4135" s="176">
        <v>6134</v>
      </c>
    </row>
    <row r="4136" spans="1:1">
      <c r="A4136" s="176">
        <v>6135</v>
      </c>
    </row>
    <row r="4137" spans="1:1">
      <c r="A4137" s="176">
        <v>6136</v>
      </c>
    </row>
    <row r="4138" spans="1:1">
      <c r="A4138" s="176">
        <v>6137</v>
      </c>
    </row>
    <row r="4139" spans="1:1">
      <c r="A4139" s="176">
        <v>6138</v>
      </c>
    </row>
    <row r="4140" spans="1:1">
      <c r="A4140" s="176">
        <v>6139</v>
      </c>
    </row>
    <row r="4141" spans="1:1">
      <c r="A4141" s="176">
        <v>6140</v>
      </c>
    </row>
    <row r="4142" spans="1:1">
      <c r="A4142" s="176">
        <v>6141</v>
      </c>
    </row>
    <row r="4143" spans="1:1">
      <c r="A4143" s="176">
        <v>6142</v>
      </c>
    </row>
    <row r="4144" spans="1:1">
      <c r="A4144" s="176">
        <v>6143</v>
      </c>
    </row>
    <row r="4145" spans="1:1">
      <c r="A4145" s="176">
        <v>6144</v>
      </c>
    </row>
    <row r="4146" spans="1:1">
      <c r="A4146" s="176">
        <v>6145</v>
      </c>
    </row>
    <row r="4147" spans="1:1">
      <c r="A4147" s="176">
        <v>6146</v>
      </c>
    </row>
    <row r="4148" spans="1:1">
      <c r="A4148" s="176">
        <v>6147</v>
      </c>
    </row>
    <row r="4149" spans="1:1">
      <c r="A4149" s="176">
        <v>6148</v>
      </c>
    </row>
    <row r="4150" spans="1:1">
      <c r="A4150" s="176">
        <v>6149</v>
      </c>
    </row>
    <row r="4151" spans="1:1">
      <c r="A4151" s="176">
        <v>6150</v>
      </c>
    </row>
    <row r="4152" spans="1:1">
      <c r="A4152" s="176">
        <v>6151</v>
      </c>
    </row>
    <row r="4153" spans="1:1">
      <c r="A4153" s="176">
        <v>6152</v>
      </c>
    </row>
    <row r="4154" spans="1:1">
      <c r="A4154" s="176">
        <v>6153</v>
      </c>
    </row>
    <row r="4155" spans="1:1">
      <c r="A4155" s="176">
        <v>6154</v>
      </c>
    </row>
    <row r="4156" spans="1:1">
      <c r="A4156" s="176">
        <v>6155</v>
      </c>
    </row>
    <row r="4157" spans="1:1">
      <c r="A4157" s="176">
        <v>6156</v>
      </c>
    </row>
    <row r="4158" spans="1:1">
      <c r="A4158" s="176">
        <v>6157</v>
      </c>
    </row>
    <row r="4159" spans="1:1">
      <c r="A4159" s="176">
        <v>6158</v>
      </c>
    </row>
    <row r="4160" spans="1:1">
      <c r="A4160" s="176">
        <v>6159</v>
      </c>
    </row>
    <row r="4161" spans="1:1">
      <c r="A4161" s="176">
        <v>6160</v>
      </c>
    </row>
    <row r="4162" spans="1:1">
      <c r="A4162" s="176">
        <v>6161</v>
      </c>
    </row>
    <row r="4163" spans="1:1">
      <c r="A4163" s="176">
        <v>6162</v>
      </c>
    </row>
    <row r="4164" spans="1:1">
      <c r="A4164" s="176">
        <v>6163</v>
      </c>
    </row>
    <row r="4165" spans="1:1">
      <c r="A4165" s="176">
        <v>6164</v>
      </c>
    </row>
    <row r="4166" spans="1:1">
      <c r="A4166" s="176">
        <v>6165</v>
      </c>
    </row>
    <row r="4167" spans="1:1">
      <c r="A4167" s="176">
        <v>6166</v>
      </c>
    </row>
    <row r="4168" spans="1:1">
      <c r="A4168" s="176">
        <v>6167</v>
      </c>
    </row>
    <row r="4169" spans="1:1">
      <c r="A4169" s="176">
        <v>6168</v>
      </c>
    </row>
    <row r="4170" spans="1:1">
      <c r="A4170" s="176">
        <v>6169</v>
      </c>
    </row>
    <row r="4171" spans="1:1">
      <c r="A4171" s="176">
        <v>6170</v>
      </c>
    </row>
    <row r="4172" spans="1:1">
      <c r="A4172" s="176">
        <v>6171</v>
      </c>
    </row>
    <row r="4173" spans="1:1">
      <c r="A4173" s="176">
        <v>6172</v>
      </c>
    </row>
    <row r="4174" spans="1:1">
      <c r="A4174" s="176">
        <v>6173</v>
      </c>
    </row>
    <row r="4175" spans="1:1">
      <c r="A4175" s="176">
        <v>6174</v>
      </c>
    </row>
    <row r="4176" spans="1:1">
      <c r="A4176" s="176">
        <v>6175</v>
      </c>
    </row>
    <row r="4177" spans="1:1">
      <c r="A4177" s="176">
        <v>6176</v>
      </c>
    </row>
    <row r="4178" spans="1:1">
      <c r="A4178" s="176">
        <v>6177</v>
      </c>
    </row>
    <row r="4179" spans="1:1">
      <c r="A4179" s="176">
        <v>6178</v>
      </c>
    </row>
    <row r="4180" spans="1:1">
      <c r="A4180" s="176">
        <v>6179</v>
      </c>
    </row>
    <row r="4181" spans="1:1">
      <c r="A4181" s="176">
        <v>6180</v>
      </c>
    </row>
    <row r="4182" spans="1:1">
      <c r="A4182" s="176">
        <v>6181</v>
      </c>
    </row>
    <row r="4183" spans="1:1">
      <c r="A4183" s="176">
        <v>6182</v>
      </c>
    </row>
    <row r="4184" spans="1:1">
      <c r="A4184" s="176">
        <v>6183</v>
      </c>
    </row>
    <row r="4185" spans="1:1">
      <c r="A4185" s="176">
        <v>6184</v>
      </c>
    </row>
    <row r="4186" spans="1:1">
      <c r="A4186" s="176">
        <v>6185</v>
      </c>
    </row>
    <row r="4187" spans="1:1">
      <c r="A4187" s="176">
        <v>6186</v>
      </c>
    </row>
    <row r="4188" spans="1:1">
      <c r="A4188" s="176">
        <v>6187</v>
      </c>
    </row>
    <row r="4189" spans="1:1">
      <c r="A4189" s="176">
        <v>6188</v>
      </c>
    </row>
    <row r="4190" spans="1:1">
      <c r="A4190" s="176">
        <v>6189</v>
      </c>
    </row>
    <row r="4191" spans="1:1">
      <c r="A4191" s="176">
        <v>6190</v>
      </c>
    </row>
    <row r="4192" spans="1:1">
      <c r="A4192" s="176">
        <v>6191</v>
      </c>
    </row>
    <row r="4193" spans="1:1">
      <c r="A4193" s="176">
        <v>6192</v>
      </c>
    </row>
    <row r="4194" spans="1:1">
      <c r="A4194" s="176">
        <v>6193</v>
      </c>
    </row>
    <row r="4195" spans="1:1">
      <c r="A4195" s="176">
        <v>6194</v>
      </c>
    </row>
    <row r="4196" spans="1:1">
      <c r="A4196" s="176">
        <v>6195</v>
      </c>
    </row>
    <row r="4197" spans="1:1">
      <c r="A4197" s="176">
        <v>6196</v>
      </c>
    </row>
    <row r="4198" spans="1:1">
      <c r="A4198" s="176">
        <v>6197</v>
      </c>
    </row>
    <row r="4199" spans="1:1">
      <c r="A4199" s="176">
        <v>6198</v>
      </c>
    </row>
    <row r="4200" spans="1:1">
      <c r="A4200" s="176">
        <v>6199</v>
      </c>
    </row>
    <row r="4201" spans="1:1">
      <c r="A4201" s="176">
        <v>6200</v>
      </c>
    </row>
    <row r="4202" spans="1:1">
      <c r="A4202" s="176">
        <v>6201</v>
      </c>
    </row>
    <row r="4203" spans="1:1">
      <c r="A4203" s="176">
        <v>6202</v>
      </c>
    </row>
    <row r="4204" spans="1:1">
      <c r="A4204" s="176">
        <v>6203</v>
      </c>
    </row>
    <row r="4205" spans="1:1">
      <c r="A4205" s="176">
        <v>6204</v>
      </c>
    </row>
    <row r="4206" spans="1:1">
      <c r="A4206" s="176">
        <v>6205</v>
      </c>
    </row>
    <row r="4207" spans="1:1">
      <c r="A4207" s="176">
        <v>6206</v>
      </c>
    </row>
    <row r="4208" spans="1:1">
      <c r="A4208" s="176">
        <v>6207</v>
      </c>
    </row>
    <row r="4209" spans="1:1">
      <c r="A4209" s="176">
        <v>6208</v>
      </c>
    </row>
    <row r="4210" spans="1:1">
      <c r="A4210" s="176">
        <v>6209</v>
      </c>
    </row>
    <row r="4211" spans="1:1">
      <c r="A4211" s="176">
        <v>6210</v>
      </c>
    </row>
    <row r="4212" spans="1:1">
      <c r="A4212" s="176">
        <v>6211</v>
      </c>
    </row>
    <row r="4213" spans="1:1">
      <c r="A4213" s="176">
        <v>6212</v>
      </c>
    </row>
    <row r="4214" spans="1:1">
      <c r="A4214" s="176">
        <v>6213</v>
      </c>
    </row>
    <row r="4215" spans="1:1">
      <c r="A4215" s="176">
        <v>6214</v>
      </c>
    </row>
    <row r="4216" spans="1:1">
      <c r="A4216" s="176">
        <v>6215</v>
      </c>
    </row>
    <row r="4217" spans="1:1">
      <c r="A4217" s="176">
        <v>6216</v>
      </c>
    </row>
    <row r="4218" spans="1:1">
      <c r="A4218" s="176">
        <v>6217</v>
      </c>
    </row>
    <row r="4219" spans="1:1">
      <c r="A4219" s="176">
        <v>6218</v>
      </c>
    </row>
    <row r="4220" spans="1:1">
      <c r="A4220" s="176">
        <v>6219</v>
      </c>
    </row>
    <row r="4221" spans="1:1">
      <c r="A4221" s="176">
        <v>6220</v>
      </c>
    </row>
    <row r="4222" spans="1:1">
      <c r="A4222" s="176">
        <v>6221</v>
      </c>
    </row>
    <row r="4223" spans="1:1">
      <c r="A4223" s="176">
        <v>6222</v>
      </c>
    </row>
    <row r="4224" spans="1:1">
      <c r="A4224" s="176">
        <v>6223</v>
      </c>
    </row>
    <row r="4225" spans="1:1">
      <c r="A4225" s="176">
        <v>6224</v>
      </c>
    </row>
    <row r="4226" spans="1:1">
      <c r="A4226" s="176">
        <v>6225</v>
      </c>
    </row>
    <row r="4227" spans="1:1">
      <c r="A4227" s="176">
        <v>6226</v>
      </c>
    </row>
    <row r="4228" spans="1:1">
      <c r="A4228" s="176">
        <v>6227</v>
      </c>
    </row>
    <row r="4229" spans="1:1">
      <c r="A4229" s="176">
        <v>6228</v>
      </c>
    </row>
    <row r="4230" spans="1:1">
      <c r="A4230" s="176">
        <v>6229</v>
      </c>
    </row>
    <row r="4231" spans="1:1">
      <c r="A4231" s="176">
        <v>6230</v>
      </c>
    </row>
    <row r="4232" spans="1:1">
      <c r="A4232" s="176">
        <v>6231</v>
      </c>
    </row>
    <row r="4233" spans="1:1">
      <c r="A4233" s="176">
        <v>6232</v>
      </c>
    </row>
    <row r="4234" spans="1:1">
      <c r="A4234" s="176">
        <v>6233</v>
      </c>
    </row>
    <row r="4235" spans="1:1">
      <c r="A4235" s="176">
        <v>6234</v>
      </c>
    </row>
    <row r="4236" spans="1:1">
      <c r="A4236" s="176">
        <v>6235</v>
      </c>
    </row>
    <row r="4237" spans="1:1">
      <c r="A4237" s="176">
        <v>6236</v>
      </c>
    </row>
    <row r="4238" spans="1:1">
      <c r="A4238" s="176">
        <v>6237</v>
      </c>
    </row>
    <row r="4239" spans="1:1">
      <c r="A4239" s="176">
        <v>6238</v>
      </c>
    </row>
    <row r="4240" spans="1:1">
      <c r="A4240" s="176">
        <v>6239</v>
      </c>
    </row>
    <row r="4241" spans="1:1">
      <c r="A4241" s="176">
        <v>6240</v>
      </c>
    </row>
    <row r="4242" spans="1:1">
      <c r="A4242" s="176">
        <v>6241</v>
      </c>
    </row>
    <row r="4243" spans="1:1">
      <c r="A4243" s="176">
        <v>6242</v>
      </c>
    </row>
    <row r="4244" spans="1:1">
      <c r="A4244" s="176">
        <v>6243</v>
      </c>
    </row>
    <row r="4245" spans="1:1">
      <c r="A4245" s="176">
        <v>6244</v>
      </c>
    </row>
    <row r="4246" spans="1:1">
      <c r="A4246" s="176">
        <v>6245</v>
      </c>
    </row>
    <row r="4247" spans="1:1">
      <c r="A4247" s="176">
        <v>6246</v>
      </c>
    </row>
    <row r="4248" spans="1:1">
      <c r="A4248" s="176">
        <v>6247</v>
      </c>
    </row>
    <row r="4249" spans="1:1">
      <c r="A4249" s="176">
        <v>6248</v>
      </c>
    </row>
    <row r="4250" spans="1:1">
      <c r="A4250" s="176">
        <v>6249</v>
      </c>
    </row>
    <row r="4251" spans="1:1">
      <c r="A4251" s="176">
        <v>6250</v>
      </c>
    </row>
    <row r="4252" spans="1:1">
      <c r="A4252" s="176">
        <v>6251</v>
      </c>
    </row>
    <row r="4253" spans="1:1">
      <c r="A4253" s="176">
        <v>6252</v>
      </c>
    </row>
    <row r="4254" spans="1:1">
      <c r="A4254" s="176">
        <v>6253</v>
      </c>
    </row>
    <row r="4255" spans="1:1">
      <c r="A4255" s="176">
        <v>6254</v>
      </c>
    </row>
    <row r="4256" spans="1:1">
      <c r="A4256" s="176">
        <v>6255</v>
      </c>
    </row>
    <row r="4257" spans="1:1">
      <c r="A4257" s="176">
        <v>6256</v>
      </c>
    </row>
    <row r="4258" spans="1:1">
      <c r="A4258" s="176">
        <v>6257</v>
      </c>
    </row>
    <row r="4259" spans="1:1">
      <c r="A4259" s="176">
        <v>6258</v>
      </c>
    </row>
    <row r="4260" spans="1:1">
      <c r="A4260" s="176">
        <v>6259</v>
      </c>
    </row>
    <row r="4261" spans="1:1">
      <c r="A4261" s="176">
        <v>6260</v>
      </c>
    </row>
    <row r="4262" spans="1:1">
      <c r="A4262" s="176">
        <v>6261</v>
      </c>
    </row>
    <row r="4263" spans="1:1">
      <c r="A4263" s="176">
        <v>6262</v>
      </c>
    </row>
    <row r="4264" spans="1:1">
      <c r="A4264" s="176">
        <v>6263</v>
      </c>
    </row>
    <row r="4265" spans="1:1">
      <c r="A4265" s="176">
        <v>6264</v>
      </c>
    </row>
    <row r="4266" spans="1:1">
      <c r="A4266" s="176">
        <v>6265</v>
      </c>
    </row>
    <row r="4267" spans="1:1">
      <c r="A4267" s="176">
        <v>6266</v>
      </c>
    </row>
    <row r="4268" spans="1:1">
      <c r="A4268" s="176">
        <v>6267</v>
      </c>
    </row>
    <row r="4269" spans="1:1">
      <c r="A4269" s="176">
        <v>6268</v>
      </c>
    </row>
    <row r="4270" spans="1:1">
      <c r="A4270" s="176">
        <v>6269</v>
      </c>
    </row>
    <row r="4271" spans="1:1">
      <c r="A4271" s="176">
        <v>6270</v>
      </c>
    </row>
    <row r="4272" spans="1:1">
      <c r="A4272" s="176">
        <v>6271</v>
      </c>
    </row>
    <row r="4273" spans="1:1">
      <c r="A4273" s="176">
        <v>6272</v>
      </c>
    </row>
    <row r="4274" spans="1:1">
      <c r="A4274" s="176">
        <v>6273</v>
      </c>
    </row>
    <row r="4275" spans="1:1">
      <c r="A4275" s="176">
        <v>6274</v>
      </c>
    </row>
    <row r="4276" spans="1:1">
      <c r="A4276" s="176">
        <v>6275</v>
      </c>
    </row>
    <row r="4277" spans="1:1">
      <c r="A4277" s="176">
        <v>6276</v>
      </c>
    </row>
    <row r="4278" spans="1:1">
      <c r="A4278" s="176">
        <v>6277</v>
      </c>
    </row>
    <row r="4279" spans="1:1">
      <c r="A4279" s="176">
        <v>6278</v>
      </c>
    </row>
    <row r="4280" spans="1:1">
      <c r="A4280" s="176">
        <v>6279</v>
      </c>
    </row>
    <row r="4281" spans="1:1">
      <c r="A4281" s="176">
        <v>6280</v>
      </c>
    </row>
    <row r="4282" spans="1:1">
      <c r="A4282" s="176">
        <v>6281</v>
      </c>
    </row>
    <row r="4283" spans="1:1">
      <c r="A4283" s="176">
        <v>6282</v>
      </c>
    </row>
    <row r="4284" spans="1:1">
      <c r="A4284" s="176">
        <v>6283</v>
      </c>
    </row>
    <row r="4285" spans="1:1">
      <c r="A4285" s="176">
        <v>6284</v>
      </c>
    </row>
    <row r="4286" spans="1:1">
      <c r="A4286" s="176">
        <v>6285</v>
      </c>
    </row>
    <row r="4287" spans="1:1">
      <c r="A4287" s="176">
        <v>6286</v>
      </c>
    </row>
    <row r="4288" spans="1:1">
      <c r="A4288" s="176">
        <v>6287</v>
      </c>
    </row>
    <row r="4289" spans="1:1">
      <c r="A4289" s="176">
        <v>6288</v>
      </c>
    </row>
    <row r="4290" spans="1:1">
      <c r="A4290" s="176">
        <v>6289</v>
      </c>
    </row>
    <row r="4291" spans="1:1">
      <c r="A4291" s="176">
        <v>6290</v>
      </c>
    </row>
    <row r="4292" spans="1:1">
      <c r="A4292" s="176">
        <v>6291</v>
      </c>
    </row>
    <row r="4293" spans="1:1">
      <c r="A4293" s="176">
        <v>6292</v>
      </c>
    </row>
    <row r="4294" spans="1:1">
      <c r="A4294" s="176">
        <v>6293</v>
      </c>
    </row>
    <row r="4295" spans="1:1">
      <c r="A4295" s="176">
        <v>6294</v>
      </c>
    </row>
    <row r="4296" spans="1:1">
      <c r="A4296" s="176">
        <v>6295</v>
      </c>
    </row>
    <row r="4297" spans="1:1">
      <c r="A4297" s="176">
        <v>6296</v>
      </c>
    </row>
    <row r="4298" spans="1:1">
      <c r="A4298" s="176">
        <v>6297</v>
      </c>
    </row>
    <row r="4299" spans="1:1">
      <c r="A4299" s="176">
        <v>6298</v>
      </c>
    </row>
    <row r="4300" spans="1:1">
      <c r="A4300" s="176">
        <v>6299</v>
      </c>
    </row>
    <row r="4301" spans="1:1">
      <c r="A4301" s="176">
        <v>6300</v>
      </c>
    </row>
    <row r="4302" spans="1:1">
      <c r="A4302" s="176">
        <v>6301</v>
      </c>
    </row>
    <row r="4303" spans="1:1">
      <c r="A4303" s="176">
        <v>6302</v>
      </c>
    </row>
    <row r="4304" spans="1:1">
      <c r="A4304" s="176">
        <v>6303</v>
      </c>
    </row>
    <row r="4305" spans="1:1">
      <c r="A4305" s="176">
        <v>6304</v>
      </c>
    </row>
    <row r="4306" spans="1:1">
      <c r="A4306" s="176">
        <v>6305</v>
      </c>
    </row>
    <row r="4307" spans="1:1">
      <c r="A4307" s="176">
        <v>6306</v>
      </c>
    </row>
    <row r="4308" spans="1:1">
      <c r="A4308" s="176">
        <v>6307</v>
      </c>
    </row>
    <row r="4309" spans="1:1">
      <c r="A4309" s="176">
        <v>6308</v>
      </c>
    </row>
    <row r="4310" spans="1:1">
      <c r="A4310" s="176">
        <v>6309</v>
      </c>
    </row>
    <row r="4311" spans="1:1">
      <c r="A4311" s="176">
        <v>6310</v>
      </c>
    </row>
    <row r="4312" spans="1:1">
      <c r="A4312" s="176">
        <v>6311</v>
      </c>
    </row>
    <row r="4313" spans="1:1">
      <c r="A4313" s="176">
        <v>6312</v>
      </c>
    </row>
    <row r="4314" spans="1:1">
      <c r="A4314" s="176">
        <v>6313</v>
      </c>
    </row>
    <row r="4315" spans="1:1">
      <c r="A4315" s="176">
        <v>6314</v>
      </c>
    </row>
    <row r="4316" spans="1:1">
      <c r="A4316" s="176">
        <v>6315</v>
      </c>
    </row>
    <row r="4317" spans="1:1">
      <c r="A4317" s="176">
        <v>6316</v>
      </c>
    </row>
    <row r="4318" spans="1:1">
      <c r="A4318" s="176">
        <v>6317</v>
      </c>
    </row>
    <row r="4319" spans="1:1">
      <c r="A4319" s="176">
        <v>6318</v>
      </c>
    </row>
    <row r="4320" spans="1:1">
      <c r="A4320" s="176">
        <v>6319</v>
      </c>
    </row>
    <row r="4321" spans="1:1">
      <c r="A4321" s="176">
        <v>6320</v>
      </c>
    </row>
    <row r="4322" spans="1:1">
      <c r="A4322" s="176">
        <v>6321</v>
      </c>
    </row>
    <row r="4323" spans="1:1">
      <c r="A4323" s="176">
        <v>6322</v>
      </c>
    </row>
    <row r="4324" spans="1:1">
      <c r="A4324" s="176">
        <v>6323</v>
      </c>
    </row>
    <row r="4325" spans="1:1">
      <c r="A4325" s="176">
        <v>6324</v>
      </c>
    </row>
    <row r="4326" spans="1:1">
      <c r="A4326" s="176">
        <v>6325</v>
      </c>
    </row>
    <row r="4327" spans="1:1">
      <c r="A4327" s="176">
        <v>6326</v>
      </c>
    </row>
    <row r="4328" spans="1:1">
      <c r="A4328" s="176">
        <v>6327</v>
      </c>
    </row>
    <row r="4329" spans="1:1">
      <c r="A4329" s="176">
        <v>6328</v>
      </c>
    </row>
    <row r="4330" spans="1:1">
      <c r="A4330" s="176">
        <v>6329</v>
      </c>
    </row>
    <row r="4331" spans="1:1">
      <c r="A4331" s="176">
        <v>6330</v>
      </c>
    </row>
    <row r="4332" spans="1:1">
      <c r="A4332" s="176">
        <v>6331</v>
      </c>
    </row>
    <row r="4333" spans="1:1">
      <c r="A4333" s="176">
        <v>6332</v>
      </c>
    </row>
    <row r="4334" spans="1:1">
      <c r="A4334" s="176">
        <v>6333</v>
      </c>
    </row>
    <row r="4335" spans="1:1">
      <c r="A4335" s="176">
        <v>6334</v>
      </c>
    </row>
    <row r="4336" spans="1:1">
      <c r="A4336" s="176">
        <v>6335</v>
      </c>
    </row>
    <row r="4337" spans="1:1">
      <c r="A4337" s="176">
        <v>6336</v>
      </c>
    </row>
    <row r="4338" spans="1:1">
      <c r="A4338" s="176">
        <v>6337</v>
      </c>
    </row>
    <row r="4339" spans="1:1">
      <c r="A4339" s="176">
        <v>6338</v>
      </c>
    </row>
    <row r="4340" spans="1:1">
      <c r="A4340" s="176">
        <v>6339</v>
      </c>
    </row>
    <row r="4341" spans="1:1">
      <c r="A4341" s="176">
        <v>6340</v>
      </c>
    </row>
    <row r="4342" spans="1:1">
      <c r="A4342" s="176">
        <v>6341</v>
      </c>
    </row>
    <row r="4343" spans="1:1">
      <c r="A4343" s="176">
        <v>6342</v>
      </c>
    </row>
    <row r="4344" spans="1:1">
      <c r="A4344" s="176">
        <v>6343</v>
      </c>
    </row>
    <row r="4345" spans="1:1">
      <c r="A4345" s="176">
        <v>6344</v>
      </c>
    </row>
    <row r="4346" spans="1:1">
      <c r="A4346" s="176">
        <v>6345</v>
      </c>
    </row>
    <row r="4347" spans="1:1">
      <c r="A4347" s="176">
        <v>6346</v>
      </c>
    </row>
    <row r="4348" spans="1:1">
      <c r="A4348" s="176">
        <v>6347</v>
      </c>
    </row>
    <row r="4349" spans="1:1">
      <c r="A4349" s="176">
        <v>6348</v>
      </c>
    </row>
    <row r="4350" spans="1:1">
      <c r="A4350" s="176">
        <v>6349</v>
      </c>
    </row>
    <row r="4351" spans="1:1">
      <c r="A4351" s="176">
        <v>6350</v>
      </c>
    </row>
    <row r="4352" spans="1:1">
      <c r="A4352" s="176">
        <v>6351</v>
      </c>
    </row>
    <row r="4353" spans="1:1">
      <c r="A4353" s="176">
        <v>6352</v>
      </c>
    </row>
    <row r="4354" spans="1:1">
      <c r="A4354" s="176">
        <v>6353</v>
      </c>
    </row>
    <row r="4355" spans="1:1">
      <c r="A4355" s="176">
        <v>6354</v>
      </c>
    </row>
    <row r="4356" spans="1:1">
      <c r="A4356" s="176">
        <v>6355</v>
      </c>
    </row>
    <row r="4357" spans="1:1">
      <c r="A4357" s="176">
        <v>6356</v>
      </c>
    </row>
    <row r="4358" spans="1:1">
      <c r="A4358" s="176">
        <v>6357</v>
      </c>
    </row>
    <row r="4359" spans="1:1">
      <c r="A4359" s="176">
        <v>6358</v>
      </c>
    </row>
    <row r="4360" spans="1:1">
      <c r="A4360" s="176">
        <v>6359</v>
      </c>
    </row>
    <row r="4361" spans="1:1">
      <c r="A4361" s="176">
        <v>6360</v>
      </c>
    </row>
    <row r="4362" spans="1:1">
      <c r="A4362" s="176">
        <v>6361</v>
      </c>
    </row>
    <row r="4363" spans="1:1">
      <c r="A4363" s="176">
        <v>6362</v>
      </c>
    </row>
    <row r="4364" spans="1:1">
      <c r="A4364" s="176">
        <v>6363</v>
      </c>
    </row>
    <row r="4365" spans="1:1">
      <c r="A4365" s="176">
        <v>6364</v>
      </c>
    </row>
    <row r="4366" spans="1:1">
      <c r="A4366" s="176">
        <v>6365</v>
      </c>
    </row>
    <row r="4367" spans="1:1">
      <c r="A4367" s="176">
        <v>6366</v>
      </c>
    </row>
    <row r="4368" spans="1:1">
      <c r="A4368" s="176">
        <v>6367</v>
      </c>
    </row>
    <row r="4369" spans="1:1">
      <c r="A4369" s="176">
        <v>6368</v>
      </c>
    </row>
    <row r="4370" spans="1:1">
      <c r="A4370" s="176">
        <v>6369</v>
      </c>
    </row>
    <row r="4371" spans="1:1">
      <c r="A4371" s="176">
        <v>6370</v>
      </c>
    </row>
    <row r="4372" spans="1:1">
      <c r="A4372" s="176">
        <v>6371</v>
      </c>
    </row>
    <row r="4373" spans="1:1">
      <c r="A4373" s="176">
        <v>6372</v>
      </c>
    </row>
    <row r="4374" spans="1:1">
      <c r="A4374" s="176">
        <v>6373</v>
      </c>
    </row>
    <row r="4375" spans="1:1">
      <c r="A4375" s="176">
        <v>6374</v>
      </c>
    </row>
    <row r="4376" spans="1:1">
      <c r="A4376" s="176">
        <v>6375</v>
      </c>
    </row>
    <row r="4377" spans="1:1">
      <c r="A4377" s="176">
        <v>6376</v>
      </c>
    </row>
    <row r="4378" spans="1:1">
      <c r="A4378" s="176">
        <v>6377</v>
      </c>
    </row>
    <row r="4379" spans="1:1">
      <c r="A4379" s="176">
        <v>6378</v>
      </c>
    </row>
    <row r="4380" spans="1:1">
      <c r="A4380" s="176">
        <v>6379</v>
      </c>
    </row>
    <row r="4381" spans="1:1">
      <c r="A4381" s="176">
        <v>6380</v>
      </c>
    </row>
    <row r="4382" spans="1:1">
      <c r="A4382" s="176">
        <v>6381</v>
      </c>
    </row>
    <row r="4383" spans="1:1">
      <c r="A4383" s="176">
        <v>6382</v>
      </c>
    </row>
    <row r="4384" spans="1:1">
      <c r="A4384" s="176">
        <v>6383</v>
      </c>
    </row>
    <row r="4385" spans="1:1">
      <c r="A4385" s="176">
        <v>6384</v>
      </c>
    </row>
    <row r="4386" spans="1:1">
      <c r="A4386" s="176">
        <v>6385</v>
      </c>
    </row>
    <row r="4387" spans="1:1">
      <c r="A4387" s="176">
        <v>6386</v>
      </c>
    </row>
    <row r="4388" spans="1:1">
      <c r="A4388" s="176">
        <v>6387</v>
      </c>
    </row>
    <row r="4389" spans="1:1">
      <c r="A4389" s="176">
        <v>6388</v>
      </c>
    </row>
    <row r="4390" spans="1:1">
      <c r="A4390" s="176">
        <v>6389</v>
      </c>
    </row>
    <row r="4391" spans="1:1">
      <c r="A4391" s="176">
        <v>6390</v>
      </c>
    </row>
    <row r="4392" spans="1:1">
      <c r="A4392" s="176">
        <v>6391</v>
      </c>
    </row>
    <row r="4393" spans="1:1">
      <c r="A4393" s="176">
        <v>6392</v>
      </c>
    </row>
    <row r="4394" spans="1:1">
      <c r="A4394" s="176">
        <v>6393</v>
      </c>
    </row>
    <row r="4395" spans="1:1">
      <c r="A4395" s="176">
        <v>6394</v>
      </c>
    </row>
    <row r="4396" spans="1:1">
      <c r="A4396" s="176">
        <v>6395</v>
      </c>
    </row>
    <row r="4397" spans="1:1">
      <c r="A4397" s="176">
        <v>6396</v>
      </c>
    </row>
    <row r="4398" spans="1:1">
      <c r="A4398" s="176">
        <v>6397</v>
      </c>
    </row>
    <row r="4399" spans="1:1">
      <c r="A4399" s="176">
        <v>6398</v>
      </c>
    </row>
    <row r="4400" spans="1:1">
      <c r="A4400" s="176">
        <v>6399</v>
      </c>
    </row>
    <row r="4401" spans="1:1">
      <c r="A4401" s="176">
        <v>6400</v>
      </c>
    </row>
    <row r="4402" spans="1:1">
      <c r="A4402" s="176">
        <v>6401</v>
      </c>
    </row>
    <row r="4403" spans="1:1">
      <c r="A4403" s="176">
        <v>6402</v>
      </c>
    </row>
    <row r="4404" spans="1:1">
      <c r="A4404" s="176">
        <v>6403</v>
      </c>
    </row>
    <row r="4405" spans="1:1">
      <c r="A4405" s="176">
        <v>6404</v>
      </c>
    </row>
    <row r="4406" spans="1:1">
      <c r="A4406" s="176">
        <v>6405</v>
      </c>
    </row>
    <row r="4407" spans="1:1">
      <c r="A4407" s="176">
        <v>6406</v>
      </c>
    </row>
    <row r="4408" spans="1:1">
      <c r="A4408" s="176">
        <v>6407</v>
      </c>
    </row>
    <row r="4409" spans="1:1">
      <c r="A4409" s="176">
        <v>6408</v>
      </c>
    </row>
    <row r="4410" spans="1:1">
      <c r="A4410" s="176">
        <v>6409</v>
      </c>
    </row>
    <row r="4411" spans="1:1">
      <c r="A4411" s="176">
        <v>6410</v>
      </c>
    </row>
    <row r="4412" spans="1:1">
      <c r="A4412" s="176">
        <v>6411</v>
      </c>
    </row>
    <row r="4413" spans="1:1">
      <c r="A4413" s="176">
        <v>6412</v>
      </c>
    </row>
    <row r="4414" spans="1:1">
      <c r="A4414" s="176">
        <v>6413</v>
      </c>
    </row>
    <row r="4415" spans="1:1">
      <c r="A4415" s="176">
        <v>6414</v>
      </c>
    </row>
    <row r="4416" spans="1:1">
      <c r="A4416" s="176">
        <v>6415</v>
      </c>
    </row>
    <row r="4417" spans="1:1">
      <c r="A4417" s="176">
        <v>6416</v>
      </c>
    </row>
    <row r="4418" spans="1:1">
      <c r="A4418" s="176">
        <v>6417</v>
      </c>
    </row>
    <row r="4419" spans="1:1">
      <c r="A4419" s="176">
        <v>6418</v>
      </c>
    </row>
    <row r="4420" spans="1:1">
      <c r="A4420" s="176">
        <v>6419</v>
      </c>
    </row>
    <row r="4421" spans="1:1">
      <c r="A4421" s="176">
        <v>6420</v>
      </c>
    </row>
    <row r="4422" spans="1:1">
      <c r="A4422" s="176">
        <v>6421</v>
      </c>
    </row>
    <row r="4423" spans="1:1">
      <c r="A4423" s="176">
        <v>6422</v>
      </c>
    </row>
    <row r="4424" spans="1:1">
      <c r="A4424" s="176">
        <v>6423</v>
      </c>
    </row>
    <row r="4425" spans="1:1">
      <c r="A4425" s="176">
        <v>6424</v>
      </c>
    </row>
    <row r="4426" spans="1:1">
      <c r="A4426" s="176">
        <v>6425</v>
      </c>
    </row>
    <row r="4427" spans="1:1">
      <c r="A4427" s="176">
        <v>6426</v>
      </c>
    </row>
    <row r="4428" spans="1:1">
      <c r="A4428" s="176">
        <v>6427</v>
      </c>
    </row>
    <row r="4429" spans="1:1">
      <c r="A4429" s="176">
        <v>6428</v>
      </c>
    </row>
    <row r="4430" spans="1:1">
      <c r="A4430" s="176">
        <v>6429</v>
      </c>
    </row>
    <row r="4431" spans="1:1">
      <c r="A4431" s="176">
        <v>6430</v>
      </c>
    </row>
    <row r="4432" spans="1:1">
      <c r="A4432" s="176">
        <v>6431</v>
      </c>
    </row>
    <row r="4433" spans="1:1">
      <c r="A4433" s="176">
        <v>6432</v>
      </c>
    </row>
    <row r="4434" spans="1:1">
      <c r="A4434" s="176">
        <v>6433</v>
      </c>
    </row>
    <row r="4435" spans="1:1">
      <c r="A4435" s="176">
        <v>6434</v>
      </c>
    </row>
    <row r="4436" spans="1:1">
      <c r="A4436" s="176">
        <v>6435</v>
      </c>
    </row>
    <row r="4437" spans="1:1">
      <c r="A4437" s="176">
        <v>6436</v>
      </c>
    </row>
    <row r="4438" spans="1:1">
      <c r="A4438" s="176">
        <v>6437</v>
      </c>
    </row>
    <row r="4439" spans="1:1">
      <c r="A4439" s="176">
        <v>6438</v>
      </c>
    </row>
    <row r="4440" spans="1:1">
      <c r="A4440" s="176">
        <v>6439</v>
      </c>
    </row>
    <row r="4441" spans="1:1">
      <c r="A4441" s="176">
        <v>6440</v>
      </c>
    </row>
    <row r="4442" spans="1:1">
      <c r="A4442" s="176">
        <v>6441</v>
      </c>
    </row>
    <row r="4443" spans="1:1">
      <c r="A4443" s="176">
        <v>6442</v>
      </c>
    </row>
    <row r="4444" spans="1:1">
      <c r="A4444" s="176">
        <v>6443</v>
      </c>
    </row>
    <row r="4445" spans="1:1">
      <c r="A4445" s="176">
        <v>6444</v>
      </c>
    </row>
    <row r="4446" spans="1:1">
      <c r="A4446" s="176">
        <v>6445</v>
      </c>
    </row>
    <row r="4447" spans="1:1">
      <c r="A4447" s="176">
        <v>6446</v>
      </c>
    </row>
    <row r="4448" spans="1:1">
      <c r="A4448" s="176">
        <v>6447</v>
      </c>
    </row>
    <row r="4449" spans="1:1">
      <c r="A4449" s="176">
        <v>6448</v>
      </c>
    </row>
    <row r="4450" spans="1:1">
      <c r="A4450" s="176">
        <v>6449</v>
      </c>
    </row>
    <row r="4451" spans="1:1">
      <c r="A4451" s="176">
        <v>6450</v>
      </c>
    </row>
    <row r="4452" spans="1:1">
      <c r="A4452" s="176">
        <v>6451</v>
      </c>
    </row>
    <row r="4453" spans="1:1">
      <c r="A4453" s="176">
        <v>6452</v>
      </c>
    </row>
    <row r="4454" spans="1:1">
      <c r="A4454" s="176">
        <v>6453</v>
      </c>
    </row>
    <row r="4455" spans="1:1">
      <c r="A4455" s="176">
        <v>6454</v>
      </c>
    </row>
    <row r="4456" spans="1:1">
      <c r="A4456" s="176">
        <v>6455</v>
      </c>
    </row>
    <row r="4457" spans="1:1">
      <c r="A4457" s="176">
        <v>6456</v>
      </c>
    </row>
    <row r="4458" spans="1:1">
      <c r="A4458" s="176">
        <v>6457</v>
      </c>
    </row>
    <row r="4459" spans="1:1">
      <c r="A4459" s="176">
        <v>6458</v>
      </c>
    </row>
    <row r="4460" spans="1:1">
      <c r="A4460" s="176">
        <v>6459</v>
      </c>
    </row>
    <row r="4461" spans="1:1">
      <c r="A4461" s="176">
        <v>6460</v>
      </c>
    </row>
    <row r="4462" spans="1:1">
      <c r="A4462" s="176">
        <v>6461</v>
      </c>
    </row>
    <row r="4463" spans="1:1">
      <c r="A4463" s="176">
        <v>6462</v>
      </c>
    </row>
    <row r="4464" spans="1:1">
      <c r="A4464" s="176">
        <v>6463</v>
      </c>
    </row>
    <row r="4465" spans="1:1">
      <c r="A4465" s="176">
        <v>6464</v>
      </c>
    </row>
    <row r="4466" spans="1:1">
      <c r="A4466" s="176">
        <v>6465</v>
      </c>
    </row>
    <row r="4467" spans="1:1">
      <c r="A4467" s="176">
        <v>6466</v>
      </c>
    </row>
    <row r="4468" spans="1:1">
      <c r="A4468" s="176">
        <v>6467</v>
      </c>
    </row>
    <row r="4469" spans="1:1">
      <c r="A4469" s="176">
        <v>6468</v>
      </c>
    </row>
    <row r="4470" spans="1:1">
      <c r="A4470" s="176">
        <v>6469</v>
      </c>
    </row>
    <row r="4471" spans="1:1">
      <c r="A4471" s="176">
        <v>6470</v>
      </c>
    </row>
    <row r="4472" spans="1:1">
      <c r="A4472" s="176">
        <v>6471</v>
      </c>
    </row>
    <row r="4473" spans="1:1">
      <c r="A4473" s="176">
        <v>6472</v>
      </c>
    </row>
    <row r="4474" spans="1:1">
      <c r="A4474" s="176">
        <v>6473</v>
      </c>
    </row>
    <row r="4475" spans="1:1">
      <c r="A4475" s="176">
        <v>6474</v>
      </c>
    </row>
    <row r="4476" spans="1:1">
      <c r="A4476" s="176">
        <v>6475</v>
      </c>
    </row>
    <row r="4477" spans="1:1">
      <c r="A4477" s="176">
        <v>6476</v>
      </c>
    </row>
    <row r="4478" spans="1:1">
      <c r="A4478" s="176">
        <v>6477</v>
      </c>
    </row>
    <row r="4479" spans="1:1">
      <c r="A4479" s="176">
        <v>6478</v>
      </c>
    </row>
    <row r="4480" spans="1:1">
      <c r="A4480" s="176">
        <v>6479</v>
      </c>
    </row>
    <row r="4481" spans="1:1">
      <c r="A4481" s="176">
        <v>6480</v>
      </c>
    </row>
    <row r="4482" spans="1:1">
      <c r="A4482" s="176">
        <v>6481</v>
      </c>
    </row>
    <row r="4483" spans="1:1">
      <c r="A4483" s="176">
        <v>6482</v>
      </c>
    </row>
    <row r="4484" spans="1:1">
      <c r="A4484" s="176">
        <v>6483</v>
      </c>
    </row>
    <row r="4485" spans="1:1">
      <c r="A4485" s="176">
        <v>6484</v>
      </c>
    </row>
    <row r="4486" spans="1:1">
      <c r="A4486" s="176">
        <v>6485</v>
      </c>
    </row>
    <row r="4487" spans="1:1">
      <c r="A4487" s="176">
        <v>6486</v>
      </c>
    </row>
    <row r="4488" spans="1:1">
      <c r="A4488" s="176">
        <v>6487</v>
      </c>
    </row>
    <row r="4489" spans="1:1">
      <c r="A4489" s="176">
        <v>6488</v>
      </c>
    </row>
    <row r="4490" spans="1:1">
      <c r="A4490" s="176">
        <v>6489</v>
      </c>
    </row>
    <row r="4491" spans="1:1">
      <c r="A4491" s="176">
        <v>6490</v>
      </c>
    </row>
    <row r="4492" spans="1:1">
      <c r="A4492" s="176">
        <v>6491</v>
      </c>
    </row>
    <row r="4493" spans="1:1">
      <c r="A4493" s="176">
        <v>6492</v>
      </c>
    </row>
    <row r="4494" spans="1:1">
      <c r="A4494" s="176">
        <v>6493</v>
      </c>
    </row>
    <row r="4495" spans="1:1">
      <c r="A4495" s="176">
        <v>6494</v>
      </c>
    </row>
    <row r="4496" spans="1:1">
      <c r="A4496" s="176">
        <v>6495</v>
      </c>
    </row>
    <row r="4497" spans="1:1">
      <c r="A4497" s="176">
        <v>6496</v>
      </c>
    </row>
    <row r="4498" spans="1:1">
      <c r="A4498" s="176">
        <v>6497</v>
      </c>
    </row>
    <row r="4499" spans="1:1">
      <c r="A4499" s="176">
        <v>6498</v>
      </c>
    </row>
    <row r="4500" spans="1:1">
      <c r="A4500" s="176">
        <v>6499</v>
      </c>
    </row>
    <row r="4501" spans="1:1">
      <c r="A4501" s="176">
        <v>6500</v>
      </c>
    </row>
    <row r="4502" spans="1:1">
      <c r="A4502" s="176">
        <v>6501</v>
      </c>
    </row>
    <row r="4503" spans="1:1">
      <c r="A4503" s="176">
        <v>6502</v>
      </c>
    </row>
    <row r="4504" spans="1:1">
      <c r="A4504" s="176">
        <v>6503</v>
      </c>
    </row>
    <row r="4505" spans="1:1">
      <c r="A4505" s="176">
        <v>6504</v>
      </c>
    </row>
    <row r="4506" spans="1:1">
      <c r="A4506" s="176">
        <v>6505</v>
      </c>
    </row>
    <row r="4507" spans="1:1">
      <c r="A4507" s="176">
        <v>6506</v>
      </c>
    </row>
    <row r="4508" spans="1:1">
      <c r="A4508" s="176">
        <v>6507</v>
      </c>
    </row>
    <row r="4509" spans="1:1">
      <c r="A4509" s="176">
        <v>6508</v>
      </c>
    </row>
    <row r="4510" spans="1:1">
      <c r="A4510" s="176">
        <v>6509</v>
      </c>
    </row>
    <row r="4511" spans="1:1">
      <c r="A4511" s="176">
        <v>6510</v>
      </c>
    </row>
    <row r="4512" spans="1:1">
      <c r="A4512" s="176">
        <v>6511</v>
      </c>
    </row>
    <row r="4513" spans="1:1">
      <c r="A4513" s="176">
        <v>6512</v>
      </c>
    </row>
    <row r="4514" spans="1:1">
      <c r="A4514" s="176">
        <v>6513</v>
      </c>
    </row>
    <row r="4515" spans="1:1">
      <c r="A4515" s="176">
        <v>6514</v>
      </c>
    </row>
    <row r="4516" spans="1:1">
      <c r="A4516" s="176">
        <v>6515</v>
      </c>
    </row>
    <row r="4517" spans="1:1">
      <c r="A4517" s="176">
        <v>6516</v>
      </c>
    </row>
    <row r="4518" spans="1:1">
      <c r="A4518" s="176">
        <v>6517</v>
      </c>
    </row>
    <row r="4519" spans="1:1">
      <c r="A4519" s="176">
        <v>6518</v>
      </c>
    </row>
    <row r="4520" spans="1:1">
      <c r="A4520" s="176">
        <v>6519</v>
      </c>
    </row>
    <row r="4521" spans="1:1">
      <c r="A4521" s="176">
        <v>6520</v>
      </c>
    </row>
    <row r="4522" spans="1:1">
      <c r="A4522" s="176">
        <v>6521</v>
      </c>
    </row>
    <row r="4523" spans="1:1">
      <c r="A4523" s="176">
        <v>6522</v>
      </c>
    </row>
    <row r="4524" spans="1:1">
      <c r="A4524" s="176">
        <v>6523</v>
      </c>
    </row>
    <row r="4525" spans="1:1">
      <c r="A4525" s="176">
        <v>6524</v>
      </c>
    </row>
    <row r="4526" spans="1:1">
      <c r="A4526" s="176">
        <v>6525</v>
      </c>
    </row>
    <row r="4527" spans="1:1">
      <c r="A4527" s="176">
        <v>6526</v>
      </c>
    </row>
    <row r="4528" spans="1:1">
      <c r="A4528" s="176">
        <v>6527</v>
      </c>
    </row>
    <row r="4529" spans="1:1">
      <c r="A4529" s="176">
        <v>6528</v>
      </c>
    </row>
    <row r="4530" spans="1:1">
      <c r="A4530" s="176">
        <v>6529</v>
      </c>
    </row>
    <row r="4531" spans="1:1">
      <c r="A4531" s="176">
        <v>6530</v>
      </c>
    </row>
    <row r="4532" spans="1:1">
      <c r="A4532" s="176">
        <v>6531</v>
      </c>
    </row>
    <row r="4533" spans="1:1">
      <c r="A4533" s="176">
        <v>6532</v>
      </c>
    </row>
    <row r="4534" spans="1:1">
      <c r="A4534" s="176">
        <v>6533</v>
      </c>
    </row>
    <row r="4535" spans="1:1">
      <c r="A4535" s="176">
        <v>6534</v>
      </c>
    </row>
    <row r="4536" spans="1:1">
      <c r="A4536" s="176">
        <v>6535</v>
      </c>
    </row>
    <row r="4537" spans="1:1">
      <c r="A4537" s="176">
        <v>6536</v>
      </c>
    </row>
    <row r="4538" spans="1:1">
      <c r="A4538" s="176">
        <v>6537</v>
      </c>
    </row>
    <row r="4539" spans="1:1">
      <c r="A4539" s="176">
        <v>6538</v>
      </c>
    </row>
    <row r="4540" spans="1:1">
      <c r="A4540" s="176">
        <v>6539</v>
      </c>
    </row>
    <row r="4541" spans="1:1">
      <c r="A4541" s="176">
        <v>6540</v>
      </c>
    </row>
    <row r="4542" spans="1:1">
      <c r="A4542" s="176">
        <v>6541</v>
      </c>
    </row>
    <row r="4543" spans="1:1">
      <c r="A4543" s="176">
        <v>6542</v>
      </c>
    </row>
    <row r="4544" spans="1:1">
      <c r="A4544" s="176">
        <v>6543</v>
      </c>
    </row>
    <row r="4545" spans="1:1">
      <c r="A4545" s="176">
        <v>6544</v>
      </c>
    </row>
    <row r="4546" spans="1:1">
      <c r="A4546" s="176">
        <v>6545</v>
      </c>
    </row>
    <row r="4547" spans="1:1">
      <c r="A4547" s="176">
        <v>6546</v>
      </c>
    </row>
    <row r="4548" spans="1:1">
      <c r="A4548" s="176">
        <v>6547</v>
      </c>
    </row>
    <row r="4549" spans="1:1">
      <c r="A4549" s="176">
        <v>6548</v>
      </c>
    </row>
    <row r="4550" spans="1:1">
      <c r="A4550" s="176">
        <v>6549</v>
      </c>
    </row>
    <row r="4551" spans="1:1">
      <c r="A4551" s="176">
        <v>6550</v>
      </c>
    </row>
    <row r="4552" spans="1:1">
      <c r="A4552" s="176">
        <v>6551</v>
      </c>
    </row>
    <row r="4553" spans="1:1">
      <c r="A4553" s="176">
        <v>6552</v>
      </c>
    </row>
    <row r="4554" spans="1:1">
      <c r="A4554" s="176">
        <v>6553</v>
      </c>
    </row>
    <row r="4555" spans="1:1">
      <c r="A4555" s="176">
        <v>6554</v>
      </c>
    </row>
    <row r="4556" spans="1:1">
      <c r="A4556" s="176">
        <v>6555</v>
      </c>
    </row>
    <row r="4557" spans="1:1">
      <c r="A4557" s="176">
        <v>6556</v>
      </c>
    </row>
    <row r="4558" spans="1:1">
      <c r="A4558" s="176">
        <v>6557</v>
      </c>
    </row>
    <row r="4559" spans="1:1">
      <c r="A4559" s="176">
        <v>6558</v>
      </c>
    </row>
    <row r="4560" spans="1:1">
      <c r="A4560" s="176">
        <v>6559</v>
      </c>
    </row>
    <row r="4561" spans="1:1">
      <c r="A4561" s="176">
        <v>6560</v>
      </c>
    </row>
    <row r="4562" spans="1:1">
      <c r="A4562" s="176">
        <v>6561</v>
      </c>
    </row>
    <row r="4563" spans="1:1">
      <c r="A4563" s="176">
        <v>6562</v>
      </c>
    </row>
    <row r="4564" spans="1:1">
      <c r="A4564" s="176">
        <v>6563</v>
      </c>
    </row>
    <row r="4565" spans="1:1">
      <c r="A4565" s="176">
        <v>6564</v>
      </c>
    </row>
    <row r="4566" spans="1:1">
      <c r="A4566" s="176">
        <v>6565</v>
      </c>
    </row>
    <row r="4567" spans="1:1">
      <c r="A4567" s="176">
        <v>6566</v>
      </c>
    </row>
    <row r="4568" spans="1:1">
      <c r="A4568" s="176">
        <v>6567</v>
      </c>
    </row>
    <row r="4569" spans="1:1">
      <c r="A4569" s="176">
        <v>6568</v>
      </c>
    </row>
    <row r="4570" spans="1:1">
      <c r="A4570" s="176">
        <v>6569</v>
      </c>
    </row>
    <row r="4571" spans="1:1">
      <c r="A4571" s="176">
        <v>6570</v>
      </c>
    </row>
    <row r="4572" spans="1:1">
      <c r="A4572" s="176">
        <v>6571</v>
      </c>
    </row>
    <row r="4573" spans="1:1">
      <c r="A4573" s="176">
        <v>6572</v>
      </c>
    </row>
    <row r="4574" spans="1:1">
      <c r="A4574" s="176">
        <v>6573</v>
      </c>
    </row>
    <row r="4575" spans="1:1">
      <c r="A4575" s="176">
        <v>6574</v>
      </c>
    </row>
    <row r="4576" spans="1:1">
      <c r="A4576" s="176">
        <v>6575</v>
      </c>
    </row>
    <row r="4577" spans="1:1">
      <c r="A4577" s="176">
        <v>6576</v>
      </c>
    </row>
    <row r="4578" spans="1:1">
      <c r="A4578" s="176">
        <v>6577</v>
      </c>
    </row>
    <row r="4579" spans="1:1">
      <c r="A4579" s="176">
        <v>6578</v>
      </c>
    </row>
    <row r="4580" spans="1:1">
      <c r="A4580" s="176">
        <v>6579</v>
      </c>
    </row>
    <row r="4581" spans="1:1">
      <c r="A4581" s="176">
        <v>6580</v>
      </c>
    </row>
    <row r="4582" spans="1:1">
      <c r="A4582" s="176">
        <v>6581</v>
      </c>
    </row>
    <row r="4583" spans="1:1">
      <c r="A4583" s="176">
        <v>6582</v>
      </c>
    </row>
    <row r="4584" spans="1:1">
      <c r="A4584" s="176">
        <v>6583</v>
      </c>
    </row>
    <row r="4585" spans="1:1">
      <c r="A4585" s="176">
        <v>6584</v>
      </c>
    </row>
    <row r="4586" spans="1:1">
      <c r="A4586" s="176">
        <v>6585</v>
      </c>
    </row>
    <row r="4587" spans="1:1">
      <c r="A4587" s="176">
        <v>6586</v>
      </c>
    </row>
    <row r="4588" spans="1:1">
      <c r="A4588" s="176">
        <v>6587</v>
      </c>
    </row>
    <row r="4589" spans="1:1">
      <c r="A4589" s="176">
        <v>6588</v>
      </c>
    </row>
    <row r="4590" spans="1:1">
      <c r="A4590" s="176">
        <v>6589</v>
      </c>
    </row>
    <row r="4591" spans="1:1">
      <c r="A4591" s="176">
        <v>6590</v>
      </c>
    </row>
    <row r="4592" spans="1:1">
      <c r="A4592" s="176">
        <v>6591</v>
      </c>
    </row>
    <row r="4593" spans="1:1">
      <c r="A4593" s="176">
        <v>6592</v>
      </c>
    </row>
    <row r="4594" spans="1:1">
      <c r="A4594" s="176">
        <v>6593</v>
      </c>
    </row>
    <row r="4595" spans="1:1">
      <c r="A4595" s="176">
        <v>6594</v>
      </c>
    </row>
    <row r="4596" spans="1:1">
      <c r="A4596" s="176">
        <v>6595</v>
      </c>
    </row>
    <row r="4597" spans="1:1">
      <c r="A4597" s="176">
        <v>6596</v>
      </c>
    </row>
    <row r="4598" spans="1:1">
      <c r="A4598" s="176">
        <v>6597</v>
      </c>
    </row>
    <row r="4599" spans="1:1">
      <c r="A4599" s="176">
        <v>6598</v>
      </c>
    </row>
    <row r="4600" spans="1:1">
      <c r="A4600" s="176">
        <v>6599</v>
      </c>
    </row>
    <row r="4601" spans="1:1">
      <c r="A4601" s="176">
        <v>6600</v>
      </c>
    </row>
    <row r="4602" spans="1:1">
      <c r="A4602" s="176">
        <v>6601</v>
      </c>
    </row>
    <row r="4603" spans="1:1">
      <c r="A4603" s="176">
        <v>6602</v>
      </c>
    </row>
    <row r="4604" spans="1:1">
      <c r="A4604" s="176">
        <v>6603</v>
      </c>
    </row>
    <row r="4605" spans="1:1">
      <c r="A4605" s="176">
        <v>6604</v>
      </c>
    </row>
    <row r="4606" spans="1:1">
      <c r="A4606" s="176">
        <v>6605</v>
      </c>
    </row>
    <row r="4607" spans="1:1">
      <c r="A4607" s="176">
        <v>6606</v>
      </c>
    </row>
    <row r="4608" spans="1:1">
      <c r="A4608" s="176">
        <v>6607</v>
      </c>
    </row>
    <row r="4609" spans="1:1">
      <c r="A4609" s="176">
        <v>6608</v>
      </c>
    </row>
    <row r="4610" spans="1:1">
      <c r="A4610" s="176">
        <v>6609</v>
      </c>
    </row>
    <row r="4611" spans="1:1">
      <c r="A4611" s="176">
        <v>6610</v>
      </c>
    </row>
    <row r="4612" spans="1:1">
      <c r="A4612" s="176">
        <v>6611</v>
      </c>
    </row>
    <row r="4613" spans="1:1">
      <c r="A4613" s="176">
        <v>6612</v>
      </c>
    </row>
    <row r="4614" spans="1:1">
      <c r="A4614" s="176">
        <v>6613</v>
      </c>
    </row>
    <row r="4615" spans="1:1">
      <c r="A4615" s="176">
        <v>6614</v>
      </c>
    </row>
    <row r="4616" spans="1:1">
      <c r="A4616" s="176">
        <v>6615</v>
      </c>
    </row>
    <row r="4617" spans="1:1">
      <c r="A4617" s="176">
        <v>6616</v>
      </c>
    </row>
    <row r="4618" spans="1:1">
      <c r="A4618" s="176">
        <v>6617</v>
      </c>
    </row>
    <row r="4619" spans="1:1">
      <c r="A4619" s="176">
        <v>6618</v>
      </c>
    </row>
    <row r="4620" spans="1:1">
      <c r="A4620" s="176">
        <v>6619</v>
      </c>
    </row>
    <row r="4621" spans="1:1">
      <c r="A4621" s="176">
        <v>6620</v>
      </c>
    </row>
    <row r="4622" spans="1:1">
      <c r="A4622" s="176">
        <v>6621</v>
      </c>
    </row>
    <row r="4623" spans="1:1">
      <c r="A4623" s="176">
        <v>6622</v>
      </c>
    </row>
    <row r="4624" spans="1:1">
      <c r="A4624" s="176">
        <v>6623</v>
      </c>
    </row>
    <row r="4625" spans="1:1">
      <c r="A4625" s="176">
        <v>6624</v>
      </c>
    </row>
    <row r="4626" spans="1:1">
      <c r="A4626" s="176">
        <v>6625</v>
      </c>
    </row>
    <row r="4627" spans="1:1">
      <c r="A4627" s="176">
        <v>6626</v>
      </c>
    </row>
    <row r="4628" spans="1:1">
      <c r="A4628" s="176">
        <v>6627</v>
      </c>
    </row>
    <row r="4629" spans="1:1">
      <c r="A4629" s="176">
        <v>6628</v>
      </c>
    </row>
    <row r="4630" spans="1:1">
      <c r="A4630" s="176">
        <v>6629</v>
      </c>
    </row>
    <row r="4631" spans="1:1">
      <c r="A4631" s="176">
        <v>6630</v>
      </c>
    </row>
    <row r="4632" spans="1:1">
      <c r="A4632" s="176">
        <v>6631</v>
      </c>
    </row>
    <row r="4633" spans="1:1">
      <c r="A4633" s="176">
        <v>6632</v>
      </c>
    </row>
    <row r="4634" spans="1:1">
      <c r="A4634" s="176">
        <v>6633</v>
      </c>
    </row>
    <row r="4635" spans="1:1">
      <c r="A4635" s="176">
        <v>6634</v>
      </c>
    </row>
    <row r="4636" spans="1:1">
      <c r="A4636" s="176">
        <v>6635</v>
      </c>
    </row>
    <row r="4637" spans="1:1">
      <c r="A4637" s="176">
        <v>6636</v>
      </c>
    </row>
    <row r="4638" spans="1:1">
      <c r="A4638" s="176">
        <v>6637</v>
      </c>
    </row>
    <row r="4639" spans="1:1">
      <c r="A4639" s="176">
        <v>6638</v>
      </c>
    </row>
    <row r="4640" spans="1:1">
      <c r="A4640" s="176">
        <v>6639</v>
      </c>
    </row>
    <row r="4641" spans="1:1">
      <c r="A4641" s="176">
        <v>6640</v>
      </c>
    </row>
    <row r="4642" spans="1:1">
      <c r="A4642" s="176">
        <v>6641</v>
      </c>
    </row>
    <row r="4643" spans="1:1">
      <c r="A4643" s="176">
        <v>6642</v>
      </c>
    </row>
    <row r="4644" spans="1:1">
      <c r="A4644" s="176">
        <v>6643</v>
      </c>
    </row>
    <row r="4645" spans="1:1">
      <c r="A4645" s="176">
        <v>6644</v>
      </c>
    </row>
    <row r="4646" spans="1:1">
      <c r="A4646" s="176">
        <v>6645</v>
      </c>
    </row>
    <row r="4647" spans="1:1">
      <c r="A4647" s="176">
        <v>6646</v>
      </c>
    </row>
    <row r="4648" spans="1:1">
      <c r="A4648" s="176">
        <v>6647</v>
      </c>
    </row>
    <row r="4649" spans="1:1">
      <c r="A4649" s="176">
        <v>6648</v>
      </c>
    </row>
    <row r="4650" spans="1:1">
      <c r="A4650" s="176">
        <v>6649</v>
      </c>
    </row>
    <row r="4651" spans="1:1">
      <c r="A4651" s="176">
        <v>6650</v>
      </c>
    </row>
    <row r="4652" spans="1:1">
      <c r="A4652" s="176">
        <v>6651</v>
      </c>
    </row>
    <row r="4653" spans="1:1">
      <c r="A4653" s="176">
        <v>6652</v>
      </c>
    </row>
    <row r="4654" spans="1:1">
      <c r="A4654" s="176">
        <v>6653</v>
      </c>
    </row>
    <row r="4655" spans="1:1">
      <c r="A4655" s="176">
        <v>6654</v>
      </c>
    </row>
    <row r="4656" spans="1:1">
      <c r="A4656" s="176">
        <v>6655</v>
      </c>
    </row>
    <row r="4657" spans="1:1">
      <c r="A4657" s="176">
        <v>6656</v>
      </c>
    </row>
    <row r="4658" spans="1:1">
      <c r="A4658" s="176">
        <v>6657</v>
      </c>
    </row>
    <row r="4659" spans="1:1">
      <c r="A4659" s="176">
        <v>6658</v>
      </c>
    </row>
    <row r="4660" spans="1:1">
      <c r="A4660" s="176">
        <v>6659</v>
      </c>
    </row>
    <row r="4661" spans="1:1">
      <c r="A4661" s="176">
        <v>6660</v>
      </c>
    </row>
    <row r="4662" spans="1:1">
      <c r="A4662" s="176">
        <v>6661</v>
      </c>
    </row>
    <row r="4663" spans="1:1">
      <c r="A4663" s="176">
        <v>6662</v>
      </c>
    </row>
    <row r="4664" spans="1:1">
      <c r="A4664" s="176">
        <v>6663</v>
      </c>
    </row>
    <row r="4665" spans="1:1">
      <c r="A4665" s="176">
        <v>6664</v>
      </c>
    </row>
    <row r="4666" spans="1:1">
      <c r="A4666" s="176">
        <v>6665</v>
      </c>
    </row>
    <row r="4667" spans="1:1">
      <c r="A4667" s="176">
        <v>6666</v>
      </c>
    </row>
    <row r="4668" spans="1:1">
      <c r="A4668" s="176">
        <v>6667</v>
      </c>
    </row>
  </sheetData>
  <phoneticPr fontId="1"/>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horizontalDpi="4294967292" verticalDpi="0" copies="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CC"/>
    <pageSetUpPr fitToPage="1"/>
  </sheetPr>
  <dimension ref="A1:AG463"/>
  <sheetViews>
    <sheetView showGridLines="0" zoomScaleNormal="100" zoomScaleSheetLayoutView="120" workbookViewId="0">
      <selection activeCell="C14" sqref="C14:C15"/>
    </sheetView>
  </sheetViews>
  <sheetFormatPr defaultRowHeight="13.5"/>
  <cols>
    <col min="1" max="1" width="9.125" bestFit="1" customWidth="1"/>
    <col min="2" max="2" width="3.625" customWidth="1"/>
    <col min="4" max="4" width="15.25" bestFit="1" customWidth="1"/>
    <col min="5" max="5" width="15.25" customWidth="1"/>
    <col min="6" max="6" width="12.75" bestFit="1" customWidth="1"/>
    <col min="7" max="7" width="12.125" hidden="1" customWidth="1"/>
    <col min="8" max="8" width="17.375" hidden="1" customWidth="1"/>
    <col min="9" max="9" width="9" hidden="1" customWidth="1"/>
    <col min="10" max="10" width="11.5" hidden="1" customWidth="1"/>
    <col min="11" max="11" width="10.625" hidden="1" customWidth="1"/>
    <col min="12" max="12" width="3.125" hidden="1" customWidth="1"/>
    <col min="13" max="13" width="9" hidden="1" customWidth="1"/>
    <col min="14" max="15" width="10.625" hidden="1" customWidth="1"/>
    <col min="16" max="16" width="9" hidden="1" customWidth="1"/>
    <col min="17" max="17" width="9.125" hidden="1" customWidth="1"/>
    <col min="18" max="18" width="13.25" hidden="1" customWidth="1"/>
    <col min="19" max="20" width="10.5" hidden="1" customWidth="1"/>
    <col min="22" max="22" width="9" hidden="1" customWidth="1"/>
    <col min="23" max="24" width="0" hidden="1" customWidth="1"/>
    <col min="26" max="26" width="0" hidden="1" customWidth="1"/>
  </cols>
  <sheetData>
    <row r="1" spans="1:33" s="66" customFormat="1" ht="18" customHeight="1">
      <c r="A1" s="299" t="str">
        <f>CONCATENATE('加盟校情報&amp;大会設定'!G5,'加盟校情報&amp;大会設定'!H5,'加盟校情報&amp;大会設定'!I5,'加盟校情報&amp;大会設定'!J5)&amp;"　女子様式Ⅰ"</f>
        <v>第36回全日本大学女子駅伝東海地区選考会　女子様式Ⅰ</v>
      </c>
      <c r="B1" s="299"/>
      <c r="C1" s="299"/>
      <c r="D1" s="299"/>
      <c r="E1" s="299"/>
      <c r="F1" s="299"/>
      <c r="G1" s="299"/>
      <c r="H1" s="299"/>
      <c r="I1" s="299"/>
      <c r="J1" s="299"/>
      <c r="K1" s="299"/>
      <c r="L1" s="299"/>
      <c r="M1" s="299"/>
      <c r="N1" s="299"/>
      <c r="O1" s="299"/>
      <c r="P1" s="299"/>
      <c r="Q1" s="299"/>
      <c r="R1" s="299"/>
      <c r="S1" s="299"/>
      <c r="T1" s="299"/>
    </row>
    <row r="2" spans="1:33" s="66" customFormat="1" ht="18" customHeight="1">
      <c r="A2" s="299"/>
      <c r="B2" s="299"/>
      <c r="C2" s="299"/>
      <c r="D2" s="299"/>
      <c r="E2" s="299"/>
      <c r="F2" s="299"/>
      <c r="G2" s="299"/>
      <c r="H2" s="299"/>
      <c r="I2" s="299"/>
      <c r="J2" s="299"/>
      <c r="K2" s="299"/>
      <c r="L2" s="299"/>
      <c r="M2" s="299"/>
      <c r="N2" s="299"/>
      <c r="O2" s="299"/>
      <c r="P2" s="299"/>
      <c r="Q2" s="299"/>
      <c r="R2" s="299"/>
      <c r="S2" s="299"/>
      <c r="T2" s="299"/>
    </row>
    <row r="3" spans="1:33" s="66" customFormat="1" ht="18" customHeight="1">
      <c r="A3" s="299"/>
      <c r="B3" s="299"/>
      <c r="C3" s="299"/>
      <c r="D3" s="299"/>
      <c r="E3" s="299"/>
      <c r="F3" s="299"/>
      <c r="G3" s="299"/>
      <c r="H3" s="299"/>
      <c r="I3" s="299"/>
      <c r="J3" s="299"/>
      <c r="K3" s="299"/>
      <c r="L3" s="299"/>
      <c r="M3" s="299"/>
      <c r="N3" s="299"/>
      <c r="O3" s="299"/>
      <c r="P3" s="299"/>
      <c r="Q3" s="299"/>
      <c r="R3" s="299"/>
      <c r="S3" s="299"/>
      <c r="T3" s="299"/>
    </row>
    <row r="4" spans="1:33" s="66" customFormat="1" ht="18" customHeight="1" thickBot="1">
      <c r="A4" s="70"/>
      <c r="B4" s="70"/>
      <c r="C4" s="70"/>
      <c r="D4" s="70"/>
      <c r="E4" s="70"/>
      <c r="F4" s="70"/>
      <c r="G4" s="71"/>
      <c r="H4" s="71"/>
      <c r="I4" s="72"/>
      <c r="J4" s="70"/>
      <c r="K4" s="70"/>
      <c r="L4" s="70"/>
      <c r="M4" s="70"/>
      <c r="N4" s="70"/>
      <c r="O4" s="70"/>
      <c r="P4" s="70"/>
      <c r="Q4" s="70"/>
      <c r="R4" s="70"/>
      <c r="S4" s="70"/>
      <c r="T4" s="70"/>
    </row>
    <row r="5" spans="1:33" s="66" customFormat="1" ht="18" customHeight="1">
      <c r="A5" s="70"/>
      <c r="B5" s="70"/>
      <c r="C5" s="73" t="str">
        <f>基本情報登録!B8</f>
        <v>大学名</v>
      </c>
      <c r="D5" s="274" t="str">
        <f>IF(基本情報登録!D8&gt;0,基本情報登録!D8,"")</f>
        <v/>
      </c>
      <c r="E5" s="274"/>
      <c r="F5" s="70"/>
      <c r="G5" s="70"/>
      <c r="H5" s="70"/>
      <c r="I5" s="70"/>
      <c r="J5" s="73" t="str">
        <f>基本情報登録!B20</f>
        <v>監督名</v>
      </c>
      <c r="K5" s="73"/>
      <c r="L5" s="73"/>
      <c r="M5" s="274" t="str">
        <f>IF(基本情報登録!D20&gt;0,基本情報登録!D20,"")</f>
        <v/>
      </c>
      <c r="N5" s="274"/>
      <c r="O5" s="274"/>
      <c r="P5" s="274"/>
      <c r="Q5" s="74" t="s">
        <v>11</v>
      </c>
      <c r="R5" s="300" t="s">
        <v>12</v>
      </c>
      <c r="S5" s="302" t="s">
        <v>13</v>
      </c>
      <c r="T5" s="303"/>
    </row>
    <row r="6" spans="1:33" s="66" customFormat="1" ht="18" customHeight="1" thickBot="1">
      <c r="A6" s="70"/>
      <c r="B6" s="70"/>
      <c r="C6" s="73"/>
      <c r="D6" s="70"/>
      <c r="E6" s="70"/>
      <c r="F6" s="70"/>
      <c r="G6" s="70"/>
      <c r="H6" s="70"/>
      <c r="I6" s="70"/>
      <c r="J6" s="70"/>
      <c r="K6" s="70" t="s">
        <v>14</v>
      </c>
      <c r="L6" s="70"/>
      <c r="M6" s="70"/>
      <c r="N6" s="70"/>
      <c r="O6" s="70"/>
      <c r="P6" s="70"/>
      <c r="R6" s="301"/>
      <c r="S6" s="304"/>
      <c r="T6" s="305"/>
    </row>
    <row r="7" spans="1:33" s="66" customFormat="1" ht="18" customHeight="1" thickTop="1">
      <c r="A7" s="70"/>
      <c r="B7" s="70"/>
      <c r="C7" s="73" t="str">
        <f>基本情報登録!B16</f>
        <v>マネージャー名</v>
      </c>
      <c r="D7" s="274" t="str">
        <f>IF(基本情報登録!D16&gt;0,基本情報登録!D16,"")</f>
        <v/>
      </c>
      <c r="E7" s="274"/>
      <c r="F7" s="75" t="s">
        <v>11</v>
      </c>
      <c r="G7" s="70"/>
      <c r="H7" s="70"/>
      <c r="I7" s="70"/>
      <c r="J7" s="73" t="str">
        <f>基本情報登録!B18</f>
        <v>緊急連絡先</v>
      </c>
      <c r="K7" s="73"/>
      <c r="L7" s="73"/>
      <c r="M7" s="274" t="str">
        <f>IF(基本情報登録!D18&gt;0,基本情報登録!D18,"")</f>
        <v/>
      </c>
      <c r="N7" s="274"/>
      <c r="O7" s="274"/>
      <c r="P7" s="274"/>
      <c r="R7" s="306">
        <f>COUNTA(C14:C463)</f>
        <v>0</v>
      </c>
      <c r="S7" s="308">
        <f>R7*1500</f>
        <v>0</v>
      </c>
      <c r="T7" s="309"/>
    </row>
    <row r="8" spans="1:33" s="66" customFormat="1" ht="18" customHeight="1" thickBot="1">
      <c r="A8" s="70"/>
      <c r="B8" s="70"/>
      <c r="C8" s="73"/>
      <c r="D8" s="70"/>
      <c r="E8" s="70"/>
      <c r="F8" s="70"/>
      <c r="G8" s="70"/>
      <c r="H8" s="70"/>
      <c r="I8" s="70"/>
      <c r="J8" s="70"/>
      <c r="K8" s="70" t="s">
        <v>14</v>
      </c>
      <c r="L8" s="70"/>
      <c r="M8" s="70"/>
      <c r="N8" s="70"/>
      <c r="O8" s="70"/>
      <c r="P8" s="70"/>
      <c r="R8" s="307"/>
      <c r="S8" s="310"/>
      <c r="T8" s="311"/>
      <c r="AA8" s="157"/>
      <c r="AB8" s="157"/>
      <c r="AC8" s="157"/>
      <c r="AD8" s="157"/>
      <c r="AE8" s="157"/>
      <c r="AF8" s="157"/>
      <c r="AG8" s="157"/>
    </row>
    <row r="9" spans="1:33" s="66" customFormat="1" ht="18" customHeight="1">
      <c r="A9" s="70"/>
      <c r="B9" s="70"/>
      <c r="C9" s="73" t="str">
        <f>基本情報登録!B25</f>
        <v>申込責任者氏名</v>
      </c>
      <c r="D9" s="274" t="str">
        <f>IF(基本情報登録!D25&gt;0,基本情報登録!D25,"")</f>
        <v/>
      </c>
      <c r="E9" s="274"/>
      <c r="F9" s="76" t="s">
        <v>11</v>
      </c>
      <c r="G9" s="70"/>
      <c r="H9" s="70"/>
      <c r="I9" s="70"/>
      <c r="J9" s="155" t="str">
        <f>基本情報登録!B27</f>
        <v>電話番号</v>
      </c>
      <c r="K9" s="73"/>
      <c r="L9" s="73"/>
      <c r="M9" s="274" t="str">
        <f>IF(基本情報登録!D27&gt;0,基本情報登録!D27,"")</f>
        <v/>
      </c>
      <c r="N9" s="274"/>
      <c r="O9" s="274"/>
      <c r="P9" s="274"/>
      <c r="Q9" s="70"/>
      <c r="R9" s="70"/>
      <c r="S9" s="70"/>
      <c r="T9" s="70"/>
      <c r="AA9" s="157"/>
      <c r="AB9" s="157"/>
      <c r="AC9" s="157"/>
      <c r="AD9" s="157"/>
      <c r="AE9" s="157"/>
      <c r="AF9" s="157"/>
      <c r="AG9" s="157"/>
    </row>
    <row r="10" spans="1:33" s="66" customFormat="1" ht="18" customHeight="1">
      <c r="A10" s="70"/>
      <c r="B10" s="70"/>
      <c r="C10" s="73"/>
      <c r="D10" s="77"/>
      <c r="E10" s="77"/>
      <c r="F10" s="70"/>
      <c r="G10" s="70"/>
      <c r="H10" s="70"/>
      <c r="I10" s="70"/>
      <c r="J10" s="73"/>
      <c r="K10" s="73"/>
      <c r="L10" s="73"/>
      <c r="M10" s="77"/>
      <c r="N10" s="77"/>
      <c r="O10" s="77"/>
      <c r="P10" s="70"/>
      <c r="Q10" s="70"/>
      <c r="R10" s="70"/>
      <c r="S10" s="70"/>
      <c r="T10" s="70"/>
    </row>
    <row r="11" spans="1:33" s="66" customFormat="1" ht="18" customHeight="1" thickBot="1">
      <c r="A11" s="70"/>
      <c r="B11" s="70"/>
      <c r="C11" s="70"/>
      <c r="D11" s="70"/>
      <c r="E11" s="70"/>
      <c r="G11" s="70"/>
      <c r="H11" s="70"/>
      <c r="I11" s="70"/>
      <c r="J11" s="70"/>
      <c r="K11" s="70"/>
      <c r="L11" s="70"/>
      <c r="M11" s="70"/>
      <c r="N11" s="70"/>
      <c r="O11" s="70"/>
      <c r="P11" s="70"/>
      <c r="Q11" s="70"/>
      <c r="R11" s="70"/>
      <c r="S11" s="70"/>
      <c r="T11" s="70"/>
    </row>
    <row r="12" spans="1:33" s="66" customFormat="1" ht="18" customHeight="1" thickBot="1">
      <c r="A12" s="275" t="s">
        <v>15</v>
      </c>
      <c r="B12" s="276" t="s">
        <v>16</v>
      </c>
      <c r="C12" s="277"/>
      <c r="D12" s="280" t="s">
        <v>17</v>
      </c>
      <c r="E12" s="280" t="s">
        <v>18</v>
      </c>
      <c r="F12" s="280" t="s">
        <v>19</v>
      </c>
      <c r="G12" s="100" t="s">
        <v>4</v>
      </c>
      <c r="H12" s="100" t="s">
        <v>20</v>
      </c>
      <c r="I12" s="276" t="s">
        <v>21</v>
      </c>
      <c r="J12" s="277"/>
      <c r="K12" s="280" t="s">
        <v>23</v>
      </c>
      <c r="L12" s="282"/>
      <c r="M12" s="283"/>
      <c r="N12" s="283"/>
      <c r="O12" s="283"/>
      <c r="P12" s="283"/>
      <c r="Q12" s="283"/>
      <c r="R12" s="284"/>
      <c r="S12" s="312" t="s">
        <v>22</v>
      </c>
      <c r="T12" s="313"/>
      <c r="V12" s="66">
        <f>COUNTA(C14,C17,C20,C23,C26,C29,C32,C35,C38,C41,C44,C47,C50,C53,C56,C59,C62,C65,C68,C71,C74,C77,C80,C83,C86,C89,C92,C95,C98,C101,C104,C107,C110,C113,C116,C119,C122,C125,C128,C131,C134,C137,C140,C143,C146,C149,C152,C155,C158,C161,C164,C167,C170,C173,C176,C179,C182,C185,C188,C191,C194,C197,C200,C203,C206,C209,C212,C215,C218,C221,C224,C227,C230,C233,C236,C239,C242,C245,C248,C251,C254,C257,C260,C263,C266,C269,C272,C275,C278,C281,C284,C287,C290,C293,C296,C299,C302,C305,C308,C311,C314,C317,C320,C323,C326,C329,C332,C335,C338,C341,C344,C347,C350,C353,C356,C359,C362,C365,C368,C371,C374,C377,C380,C383,C386,C389,C392,C395,C398,C401,C404,C407,C410,C413,C416,C419,C422,C425,C428,C431,C434,C437,C440,C443,C446,C449,C452,C455,C458,C461)</f>
        <v>0</v>
      </c>
    </row>
    <row r="13" spans="1:33" s="66" customFormat="1" ht="18" customHeight="1" thickBot="1">
      <c r="A13" s="256"/>
      <c r="B13" s="278"/>
      <c r="C13" s="279"/>
      <c r="D13" s="281"/>
      <c r="E13" s="281"/>
      <c r="F13" s="281"/>
      <c r="G13" s="101"/>
      <c r="H13" s="101"/>
      <c r="I13" s="278"/>
      <c r="J13" s="279"/>
      <c r="K13" s="281"/>
      <c r="L13" s="314" t="s">
        <v>24</v>
      </c>
      <c r="M13" s="315"/>
      <c r="N13" s="99" t="s">
        <v>25</v>
      </c>
      <c r="O13" s="99" t="s">
        <v>26</v>
      </c>
      <c r="P13" s="314" t="s">
        <v>27</v>
      </c>
      <c r="Q13" s="316"/>
      <c r="R13" s="317"/>
      <c r="S13" s="69" t="s">
        <v>28</v>
      </c>
      <c r="T13" s="69" t="s">
        <v>29</v>
      </c>
    </row>
    <row r="14" spans="1:33" s="21" customFormat="1" ht="18" customHeight="1" thickTop="1" thickBot="1">
      <c r="A14" s="254">
        <v>1</v>
      </c>
      <c r="B14" s="257" t="s">
        <v>1299</v>
      </c>
      <c r="C14" s="259"/>
      <c r="D14" s="259" t="str">
        <f>IF(C14&gt;0,VLOOKUP(C14,女子登録情報!$A$1:$H$2000,3,0),"")</f>
        <v/>
      </c>
      <c r="E14" s="259" t="str">
        <f>IF(C14&gt;0,VLOOKUP(C14,女子登録情報!$A$1:$H$2000,4,0),"")</f>
        <v/>
      </c>
      <c r="F14" s="104" t="str">
        <f>IF(C14&gt;0,VLOOKUP(C14,女子登録情報!$A$1:$H$2000,8,0),"")</f>
        <v/>
      </c>
      <c r="G14" s="269" t="e">
        <f>IF(F15&gt;0,VLOOKUP(F15,女子登録情報!$N$2:$P$48,2,0),"")</f>
        <v>#N/A</v>
      </c>
      <c r="H14" s="269" t="str">
        <f>IF(C14&gt;0,TEXT(C14,"100000000"),"")</f>
        <v/>
      </c>
      <c r="I14" s="262" t="s">
        <v>30</v>
      </c>
      <c r="J14" s="259" t="str">
        <f>IF(C14="","",$Z$14)</f>
        <v/>
      </c>
      <c r="K14" s="164" t="e">
        <f>IF(J14&gt;0,VLOOKUP(J14,女子登録情報!$J$1:$K$21,2,0),"")</f>
        <v>#N/A</v>
      </c>
      <c r="L14" s="262" t="s">
        <v>33</v>
      </c>
      <c r="M14" s="264"/>
      <c r="N14" s="109" t="e">
        <f t="shared" ref="N14:N77" si="0">IF(K14="","",LEFT(K14,5)&amp;" "&amp;IF(OR(LEFT(K14,3)*1&lt;70,LEFT(K14,3)*1&gt;100),REPT(0,7-LEN(M14)),REPT(0,5-LEN(M14)))&amp;M14)</f>
        <v>#N/A</v>
      </c>
      <c r="O14" s="272"/>
      <c r="P14" s="287"/>
      <c r="Q14" s="288"/>
      <c r="R14" s="289"/>
      <c r="S14" s="243"/>
      <c r="T14" s="243"/>
      <c r="Z14" s="21" t="s">
        <v>6299</v>
      </c>
    </row>
    <row r="15" spans="1:33" s="21" customFormat="1" ht="18" customHeight="1" thickBot="1">
      <c r="A15" s="255"/>
      <c r="B15" s="258"/>
      <c r="C15" s="260"/>
      <c r="D15" s="260"/>
      <c r="E15" s="260"/>
      <c r="F15" s="105" t="str">
        <f>IF(C14&gt;0,VLOOKUP(C14,女子登録情報!$A$1:$H$2000,5,0),"")</f>
        <v/>
      </c>
      <c r="G15" s="270"/>
      <c r="H15" s="270"/>
      <c r="I15" s="263"/>
      <c r="J15" s="261"/>
      <c r="K15" s="164" t="str">
        <f>IF(J15&gt;0,VLOOKUP(J15,女子登録情報!$J$2:$K$21,2,0),"")</f>
        <v/>
      </c>
      <c r="L15" s="263"/>
      <c r="M15" s="265"/>
      <c r="N15" s="109" t="str">
        <f t="shared" si="0"/>
        <v/>
      </c>
      <c r="O15" s="285"/>
      <c r="P15" s="290"/>
      <c r="Q15" s="291"/>
      <c r="R15" s="292"/>
      <c r="S15" s="244"/>
      <c r="T15" s="244"/>
    </row>
    <row r="16" spans="1:33" s="21" customFormat="1" ht="18" hidden="1" customHeight="1" thickBot="1">
      <c r="A16" s="256"/>
      <c r="B16" s="249" t="s">
        <v>36</v>
      </c>
      <c r="C16" s="250"/>
      <c r="D16" s="250"/>
      <c r="E16" s="250"/>
      <c r="F16" s="268"/>
      <c r="G16" s="271"/>
      <c r="H16" s="271"/>
      <c r="I16" s="165" t="s">
        <v>37</v>
      </c>
      <c r="J16" s="166"/>
      <c r="K16" s="167" t="str">
        <f>IF(J16&gt;0,VLOOKUP(J16,女子登録情報!$J$2:$K$21,2,0),"")</f>
        <v/>
      </c>
      <c r="L16" s="169" t="s">
        <v>38</v>
      </c>
      <c r="M16" s="112"/>
      <c r="N16" s="109" t="str">
        <f t="shared" si="0"/>
        <v/>
      </c>
      <c r="O16" s="286"/>
      <c r="P16" s="293"/>
      <c r="Q16" s="294"/>
      <c r="R16" s="295"/>
      <c r="S16" s="245"/>
      <c r="T16" s="245"/>
    </row>
    <row r="17" spans="1:26" s="21" customFormat="1" ht="18" customHeight="1" thickTop="1" thickBot="1">
      <c r="A17" s="254">
        <v>2</v>
      </c>
      <c r="B17" s="257" t="s">
        <v>1232</v>
      </c>
      <c r="C17" s="259"/>
      <c r="D17" s="259" t="str">
        <f>IF(C17&gt;0,VLOOKUP(C17,女子登録情報!$A$1:$H$2000,3,0),"")</f>
        <v/>
      </c>
      <c r="E17" s="259" t="str">
        <f>IF(C17&gt;0,VLOOKUP(C17,女子登録情報!$A$1:$H$2000,4,0),"")</f>
        <v/>
      </c>
      <c r="F17" s="104" t="str">
        <f>IF(C17&gt;0,VLOOKUP(C17,女子登録情報!$A$1:$H$2000,8,0),"")</f>
        <v/>
      </c>
      <c r="G17" s="269" t="e">
        <f>IF(F18&gt;0,VLOOKUP(F18,女子登録情報!$N$2:$P$48,2,0),"")</f>
        <v>#N/A</v>
      </c>
      <c r="H17" s="269" t="str">
        <f>IF(C17&gt;0,TEXT(C17,"100000000"),"")</f>
        <v/>
      </c>
      <c r="I17" s="262" t="s">
        <v>30</v>
      </c>
      <c r="J17" s="259" t="str">
        <f>IF(C17="","",$Z$14)</f>
        <v/>
      </c>
      <c r="K17" s="164" t="e">
        <f>IF(J17&gt;0,VLOOKUP(J17,女子登録情報!$J$1:$K$21,2,0),"")</f>
        <v>#N/A</v>
      </c>
      <c r="L17" s="262" t="s">
        <v>33</v>
      </c>
      <c r="M17" s="264"/>
      <c r="N17" s="109" t="e">
        <f t="shared" si="0"/>
        <v>#N/A</v>
      </c>
      <c r="O17" s="272"/>
      <c r="P17" s="287"/>
      <c r="Q17" s="288"/>
      <c r="R17" s="289"/>
      <c r="S17" s="243"/>
      <c r="T17" s="243"/>
    </row>
    <row r="18" spans="1:26" s="21" customFormat="1" ht="18" customHeight="1" thickBot="1">
      <c r="A18" s="255"/>
      <c r="B18" s="258"/>
      <c r="C18" s="260"/>
      <c r="D18" s="260"/>
      <c r="E18" s="260"/>
      <c r="F18" s="105" t="str">
        <f>IF(C17&gt;0,VLOOKUP(C17,女子登録情報!$A$1:$H$2000,5,0),"")</f>
        <v/>
      </c>
      <c r="G18" s="270"/>
      <c r="H18" s="270"/>
      <c r="I18" s="263"/>
      <c r="J18" s="261"/>
      <c r="K18" s="164" t="str">
        <f>IF(J18&gt;0,VLOOKUP(J18,女子登録情報!$J$2:$K$21,2,0),"")</f>
        <v/>
      </c>
      <c r="L18" s="263"/>
      <c r="M18" s="265"/>
      <c r="N18" s="109" t="str">
        <f t="shared" si="0"/>
        <v/>
      </c>
      <c r="O18" s="273"/>
      <c r="P18" s="296"/>
      <c r="Q18" s="297"/>
      <c r="R18" s="298"/>
      <c r="S18" s="244"/>
      <c r="T18" s="244"/>
    </row>
    <row r="19" spans="1:26" s="21" customFormat="1" ht="18" hidden="1" customHeight="1" thickBot="1">
      <c r="A19" s="256"/>
      <c r="B19" s="266" t="s">
        <v>36</v>
      </c>
      <c r="C19" s="267"/>
      <c r="D19" s="250"/>
      <c r="E19" s="250"/>
      <c r="F19" s="268"/>
      <c r="G19" s="271"/>
      <c r="H19" s="271"/>
      <c r="I19" s="165" t="s">
        <v>37</v>
      </c>
      <c r="J19" s="166"/>
      <c r="K19" s="167" t="str">
        <f>IF(J19&gt;0,VLOOKUP(J19,女子登録情報!$J$2:$K$21,2,0),"")</f>
        <v/>
      </c>
      <c r="L19" s="169" t="s">
        <v>38</v>
      </c>
      <c r="M19" s="112"/>
      <c r="N19" s="109" t="str">
        <f t="shared" si="0"/>
        <v/>
      </c>
      <c r="O19" s="168"/>
      <c r="P19" s="251"/>
      <c r="Q19" s="252"/>
      <c r="R19" s="253"/>
      <c r="S19" s="245"/>
      <c r="T19" s="245"/>
    </row>
    <row r="20" spans="1:26" s="21" customFormat="1" ht="18" customHeight="1" thickTop="1" thickBot="1">
      <c r="A20" s="254">
        <v>3</v>
      </c>
      <c r="B20" s="257" t="s">
        <v>1299</v>
      </c>
      <c r="C20" s="259"/>
      <c r="D20" s="259" t="str">
        <f>IF(C20&gt;0,VLOOKUP(C20,女子登録情報!$A$1:$H$2000,3,0),"")</f>
        <v/>
      </c>
      <c r="E20" s="259" t="str">
        <f>IF(C20&gt;0,VLOOKUP(C20,女子登録情報!$A$1:$H$2000,4,0),"")</f>
        <v/>
      </c>
      <c r="F20" s="104" t="str">
        <f>IF(C20&gt;0,VLOOKUP(C20,女子登録情報!$A$1:$H$2000,8,0),"")</f>
        <v/>
      </c>
      <c r="G20" s="269" t="e">
        <f>IF(F21&gt;0,VLOOKUP(F21,女子登録情報!$N$2:$P$48,2,0),"")</f>
        <v>#N/A</v>
      </c>
      <c r="H20" s="269" t="str">
        <f>IF(C20&gt;0,TEXT(C20,"100000000"),"")</f>
        <v/>
      </c>
      <c r="I20" s="262" t="s">
        <v>30</v>
      </c>
      <c r="J20" s="259" t="str">
        <f>IF(C20="","",$Z$14)</f>
        <v/>
      </c>
      <c r="K20" s="164" t="e">
        <f>IF(J20&gt;0,VLOOKUP(J20,女子登録情報!$J$1:$K$21,2,0),"")</f>
        <v>#N/A</v>
      </c>
      <c r="L20" s="262" t="s">
        <v>33</v>
      </c>
      <c r="M20" s="264"/>
      <c r="N20" s="109" t="e">
        <f t="shared" si="0"/>
        <v>#N/A</v>
      </c>
      <c r="O20" s="272"/>
      <c r="P20" s="287"/>
      <c r="Q20" s="288"/>
      <c r="R20" s="289"/>
      <c r="S20" s="243"/>
      <c r="T20" s="243"/>
    </row>
    <row r="21" spans="1:26" s="21" customFormat="1" ht="18" customHeight="1" thickBot="1">
      <c r="A21" s="255"/>
      <c r="B21" s="258"/>
      <c r="C21" s="260"/>
      <c r="D21" s="260"/>
      <c r="E21" s="260"/>
      <c r="F21" s="105" t="str">
        <f>IF(C20&gt;0,VLOOKUP(C20,女子登録情報!$A$1:$H$2000,5,0),"")</f>
        <v/>
      </c>
      <c r="G21" s="270"/>
      <c r="H21" s="270"/>
      <c r="I21" s="263"/>
      <c r="J21" s="261"/>
      <c r="K21" s="164" t="str">
        <f>IF(J21&gt;0,VLOOKUP(J21,女子登録情報!$J$2:$K$21,2,0),"")</f>
        <v/>
      </c>
      <c r="L21" s="263"/>
      <c r="M21" s="265"/>
      <c r="N21" s="109" t="str">
        <f t="shared" si="0"/>
        <v/>
      </c>
      <c r="O21" s="273"/>
      <c r="P21" s="296"/>
      <c r="Q21" s="297"/>
      <c r="R21" s="298"/>
      <c r="S21" s="244"/>
      <c r="T21" s="244"/>
      <c r="Z21" s="70"/>
    </row>
    <row r="22" spans="1:26" s="21" customFormat="1" ht="18" hidden="1" customHeight="1" thickBot="1">
      <c r="A22" s="256"/>
      <c r="B22" s="266" t="s">
        <v>36</v>
      </c>
      <c r="C22" s="267"/>
      <c r="D22" s="250"/>
      <c r="E22" s="250"/>
      <c r="F22" s="268"/>
      <c r="G22" s="271"/>
      <c r="H22" s="271"/>
      <c r="I22" s="165" t="s">
        <v>37</v>
      </c>
      <c r="J22" s="166"/>
      <c r="K22" s="167" t="str">
        <f>IF(J22&gt;0,VLOOKUP(J22,女子登録情報!$J$2:$K$21,2,0),"")</f>
        <v/>
      </c>
      <c r="L22" s="169" t="s">
        <v>38</v>
      </c>
      <c r="M22" s="112"/>
      <c r="N22" s="109" t="str">
        <f t="shared" si="0"/>
        <v/>
      </c>
      <c r="O22" s="168"/>
      <c r="P22" s="251"/>
      <c r="Q22" s="252"/>
      <c r="R22" s="253"/>
      <c r="S22" s="245"/>
      <c r="T22" s="245"/>
    </row>
    <row r="23" spans="1:26" s="21" customFormat="1" ht="18" customHeight="1" thickTop="1" thickBot="1">
      <c r="A23" s="254">
        <v>4</v>
      </c>
      <c r="B23" s="257" t="s">
        <v>1232</v>
      </c>
      <c r="C23" s="259"/>
      <c r="D23" s="259" t="str">
        <f>IF(C23&gt;0,VLOOKUP(C23,女子登録情報!$A$1:$H$2000,3,0),"")</f>
        <v/>
      </c>
      <c r="E23" s="259" t="str">
        <f>IF(C23&gt;0,VLOOKUP(C23,女子登録情報!$A$1:$H$2000,4,0),"")</f>
        <v/>
      </c>
      <c r="F23" s="104" t="str">
        <f>IF(C23&gt;0,VLOOKUP(C23,女子登録情報!$A$1:$H$2000,8,0),"")</f>
        <v/>
      </c>
      <c r="G23" s="269" t="e">
        <f>IF(F24&gt;0,VLOOKUP(F24,女子登録情報!$N$2:$P$48,2,0),"")</f>
        <v>#N/A</v>
      </c>
      <c r="H23" s="269" t="str">
        <f>IF(C23&gt;0,TEXT(C23,"100000000"),"")</f>
        <v/>
      </c>
      <c r="I23" s="262" t="s">
        <v>30</v>
      </c>
      <c r="J23" s="259" t="str">
        <f>IF(C23="","",$Z$14)</f>
        <v/>
      </c>
      <c r="K23" s="164" t="e">
        <f>IF(J23&gt;0,VLOOKUP(J23,女子登録情報!$J$1:$K$21,2,0),"")</f>
        <v>#N/A</v>
      </c>
      <c r="L23" s="262" t="s">
        <v>33</v>
      </c>
      <c r="M23" s="264"/>
      <c r="N23" s="109" t="e">
        <f t="shared" si="0"/>
        <v>#N/A</v>
      </c>
      <c r="O23" s="272"/>
      <c r="P23" s="287"/>
      <c r="Q23" s="288"/>
      <c r="R23" s="289"/>
      <c r="S23" s="243"/>
      <c r="T23" s="243"/>
    </row>
    <row r="24" spans="1:26" s="21" customFormat="1" ht="18" customHeight="1" thickBot="1">
      <c r="A24" s="255"/>
      <c r="B24" s="258"/>
      <c r="C24" s="260"/>
      <c r="D24" s="260"/>
      <c r="E24" s="260"/>
      <c r="F24" s="105" t="str">
        <f>IF(C23&gt;0,VLOOKUP(C23,女子登録情報!$A$1:$H$2000,5,0),"")</f>
        <v/>
      </c>
      <c r="G24" s="270"/>
      <c r="H24" s="270"/>
      <c r="I24" s="263"/>
      <c r="J24" s="261"/>
      <c r="K24" s="164" t="str">
        <f>IF(J24&gt;0,VLOOKUP(J24,女子登録情報!$J$2:$K$21,2,0),"")</f>
        <v/>
      </c>
      <c r="L24" s="263"/>
      <c r="M24" s="265"/>
      <c r="N24" s="109" t="str">
        <f t="shared" si="0"/>
        <v/>
      </c>
      <c r="O24" s="273"/>
      <c r="P24" s="296"/>
      <c r="Q24" s="297"/>
      <c r="R24" s="298"/>
      <c r="S24" s="244"/>
      <c r="T24" s="244"/>
    </row>
    <row r="25" spans="1:26" s="21" customFormat="1" ht="18" hidden="1" customHeight="1" thickBot="1">
      <c r="A25" s="256"/>
      <c r="B25" s="266" t="s">
        <v>36</v>
      </c>
      <c r="C25" s="267"/>
      <c r="D25" s="250"/>
      <c r="E25" s="250"/>
      <c r="F25" s="268"/>
      <c r="G25" s="271"/>
      <c r="H25" s="271"/>
      <c r="I25" s="165" t="s">
        <v>6298</v>
      </c>
      <c r="J25" s="166"/>
      <c r="K25" s="167" t="str">
        <f>IF(J25&gt;0,VLOOKUP(J25,女子登録情報!$J$2:$K$21,2,0),"")</f>
        <v/>
      </c>
      <c r="L25" s="169" t="s">
        <v>38</v>
      </c>
      <c r="M25" s="112"/>
      <c r="N25" s="109" t="str">
        <f t="shared" si="0"/>
        <v/>
      </c>
      <c r="O25" s="168"/>
      <c r="P25" s="251"/>
      <c r="Q25" s="252"/>
      <c r="R25" s="253"/>
      <c r="S25" s="245"/>
      <c r="T25" s="245"/>
    </row>
    <row r="26" spans="1:26" s="21" customFormat="1" ht="18" customHeight="1" thickTop="1" thickBot="1">
      <c r="A26" s="254">
        <v>5</v>
      </c>
      <c r="B26" s="257" t="s">
        <v>1232</v>
      </c>
      <c r="C26" s="259"/>
      <c r="D26" s="259" t="str">
        <f>IF(C26&gt;0,VLOOKUP(C26,女子登録情報!$A$1:$H$2000,3,0),"")</f>
        <v/>
      </c>
      <c r="E26" s="259" t="str">
        <f>IF(C26&gt;0,VLOOKUP(C26,女子登録情報!$A$1:$H$2000,4,0),"")</f>
        <v/>
      </c>
      <c r="F26" s="104" t="str">
        <f>IF(C26&gt;0,VLOOKUP(C26,女子登録情報!$A$1:$H$2000,8,0),"")</f>
        <v/>
      </c>
      <c r="G26" s="269" t="e">
        <f>IF(F27&gt;0,VLOOKUP(F27,女子登録情報!$N$2:$P$48,2,0),"")</f>
        <v>#N/A</v>
      </c>
      <c r="H26" s="269" t="str">
        <f>IF(C26&gt;0,TEXT(C26,"100000000"),"")</f>
        <v/>
      </c>
      <c r="I26" s="262" t="s">
        <v>30</v>
      </c>
      <c r="J26" s="259" t="str">
        <f>IF(C26="","",$Z$14)</f>
        <v/>
      </c>
      <c r="K26" s="164" t="e">
        <f>IF(J26&gt;0,VLOOKUP(J26,女子登録情報!$J$1:$K$21,2,0),"")</f>
        <v>#N/A</v>
      </c>
      <c r="L26" s="262" t="s">
        <v>33</v>
      </c>
      <c r="M26" s="264"/>
      <c r="N26" s="109" t="e">
        <f t="shared" si="0"/>
        <v>#N/A</v>
      </c>
      <c r="O26" s="272"/>
      <c r="P26" s="287"/>
      <c r="Q26" s="288"/>
      <c r="R26" s="289"/>
      <c r="S26" s="243"/>
      <c r="T26" s="243"/>
    </row>
    <row r="27" spans="1:26" s="21" customFormat="1" ht="18" customHeight="1" thickBot="1">
      <c r="A27" s="255"/>
      <c r="B27" s="258"/>
      <c r="C27" s="260"/>
      <c r="D27" s="260"/>
      <c r="E27" s="260"/>
      <c r="F27" s="105" t="str">
        <f>IF(C26&gt;0,VLOOKUP(C26,女子登録情報!$A$1:$H$2000,5,0),"")</f>
        <v/>
      </c>
      <c r="G27" s="270"/>
      <c r="H27" s="270"/>
      <c r="I27" s="263"/>
      <c r="J27" s="261"/>
      <c r="K27" s="164" t="str">
        <f>IF(J27&gt;0,VLOOKUP(J27,女子登録情報!$J$2:$K$21,2,0),"")</f>
        <v/>
      </c>
      <c r="L27" s="263"/>
      <c r="M27" s="265"/>
      <c r="N27" s="109" t="str">
        <f t="shared" si="0"/>
        <v/>
      </c>
      <c r="O27" s="273"/>
      <c r="P27" s="296"/>
      <c r="Q27" s="297"/>
      <c r="R27" s="298"/>
      <c r="S27" s="244"/>
      <c r="T27" s="244"/>
    </row>
    <row r="28" spans="1:26" s="21" customFormat="1" ht="18" hidden="1" customHeight="1" thickBot="1">
      <c r="A28" s="256"/>
      <c r="B28" s="266" t="s">
        <v>36</v>
      </c>
      <c r="C28" s="267"/>
      <c r="D28" s="250"/>
      <c r="E28" s="250"/>
      <c r="F28" s="268"/>
      <c r="G28" s="271"/>
      <c r="H28" s="271"/>
      <c r="I28" s="165" t="s">
        <v>37</v>
      </c>
      <c r="J28" s="166"/>
      <c r="K28" s="167" t="str">
        <f>IF(J28&gt;0,VLOOKUP(J28,女子登録情報!$J$2:$K$21,2,0),"")</f>
        <v/>
      </c>
      <c r="L28" s="169" t="s">
        <v>38</v>
      </c>
      <c r="M28" s="112"/>
      <c r="N28" s="109" t="str">
        <f t="shared" si="0"/>
        <v/>
      </c>
      <c r="O28" s="168"/>
      <c r="P28" s="251"/>
      <c r="Q28" s="252"/>
      <c r="R28" s="253"/>
      <c r="S28" s="245"/>
      <c r="T28" s="245"/>
    </row>
    <row r="29" spans="1:26" s="21" customFormat="1" ht="18" customHeight="1" thickTop="1" thickBot="1">
      <c r="A29" s="254">
        <v>6</v>
      </c>
      <c r="B29" s="257" t="s">
        <v>1232</v>
      </c>
      <c r="C29" s="259"/>
      <c r="D29" s="259" t="str">
        <f>IF(C29&gt;0,VLOOKUP(C29,女子登録情報!$A$1:$H$2000,3,0),"")</f>
        <v/>
      </c>
      <c r="E29" s="259" t="str">
        <f>IF(C29&gt;0,VLOOKUP(C29,女子登録情報!$A$1:$H$2000,4,0),"")</f>
        <v/>
      </c>
      <c r="F29" s="104" t="str">
        <f>IF(C29&gt;0,VLOOKUP(C29,女子登録情報!$A$1:$H$2000,8,0),"")</f>
        <v/>
      </c>
      <c r="G29" s="269" t="e">
        <f>IF(F30&gt;0,VLOOKUP(F30,女子登録情報!$N$2:$P$48,2,0),"")</f>
        <v>#N/A</v>
      </c>
      <c r="H29" s="269" t="str">
        <f>IF(C29&gt;0,TEXT(C29,"100000000"),"")</f>
        <v/>
      </c>
      <c r="I29" s="262" t="s">
        <v>30</v>
      </c>
      <c r="J29" s="259" t="str">
        <f>IF(C29="","",$Z$14)</f>
        <v/>
      </c>
      <c r="K29" s="164" t="e">
        <f>IF(J29&gt;0,VLOOKUP(J29,女子登録情報!$J$1:$K$21,2,0),"")</f>
        <v>#N/A</v>
      </c>
      <c r="L29" s="262" t="s">
        <v>33</v>
      </c>
      <c r="M29" s="264"/>
      <c r="N29" s="109" t="e">
        <f t="shared" si="0"/>
        <v>#N/A</v>
      </c>
      <c r="O29" s="272"/>
      <c r="P29" s="287"/>
      <c r="Q29" s="288"/>
      <c r="R29" s="289"/>
      <c r="S29" s="243"/>
      <c r="T29" s="243"/>
    </row>
    <row r="30" spans="1:26" s="21" customFormat="1" ht="18" customHeight="1" thickBot="1">
      <c r="A30" s="255"/>
      <c r="B30" s="258"/>
      <c r="C30" s="260"/>
      <c r="D30" s="260"/>
      <c r="E30" s="260"/>
      <c r="F30" s="105" t="str">
        <f>IF(C29&gt;0,VLOOKUP(C29,女子登録情報!$A$1:$H$2000,5,0),"")</f>
        <v/>
      </c>
      <c r="G30" s="270"/>
      <c r="H30" s="270"/>
      <c r="I30" s="263"/>
      <c r="J30" s="261"/>
      <c r="K30" s="164" t="str">
        <f>IF(J30&gt;0,VLOOKUP(J30,女子登録情報!$J$2:$K$21,2,0),"")</f>
        <v/>
      </c>
      <c r="L30" s="263"/>
      <c r="M30" s="265"/>
      <c r="N30" s="109" t="str">
        <f t="shared" si="0"/>
        <v/>
      </c>
      <c r="O30" s="273"/>
      <c r="P30" s="296"/>
      <c r="Q30" s="297"/>
      <c r="R30" s="298"/>
      <c r="S30" s="244"/>
      <c r="T30" s="244"/>
    </row>
    <row r="31" spans="1:26" s="21" customFormat="1" ht="18" hidden="1" customHeight="1" thickBot="1">
      <c r="A31" s="256"/>
      <c r="B31" s="266" t="s">
        <v>36</v>
      </c>
      <c r="C31" s="267"/>
      <c r="D31" s="250"/>
      <c r="E31" s="250"/>
      <c r="F31" s="268"/>
      <c r="G31" s="271"/>
      <c r="H31" s="271"/>
      <c r="I31" s="165" t="s">
        <v>37</v>
      </c>
      <c r="J31" s="166"/>
      <c r="K31" s="167" t="str">
        <f>IF(J31&gt;0,VLOOKUP(J31,女子登録情報!$J$2:$K$21,2,0),"")</f>
        <v/>
      </c>
      <c r="L31" s="169" t="s">
        <v>38</v>
      </c>
      <c r="M31" s="112"/>
      <c r="N31" s="109" t="str">
        <f t="shared" si="0"/>
        <v/>
      </c>
      <c r="O31" s="168"/>
      <c r="P31" s="251"/>
      <c r="Q31" s="252"/>
      <c r="R31" s="253"/>
      <c r="S31" s="245"/>
      <c r="T31" s="245"/>
    </row>
    <row r="32" spans="1:26" s="21" customFormat="1" ht="18" customHeight="1" thickTop="1" thickBot="1">
      <c r="A32" s="254">
        <v>7</v>
      </c>
      <c r="B32" s="257" t="s">
        <v>1232</v>
      </c>
      <c r="C32" s="259"/>
      <c r="D32" s="259" t="str">
        <f>IF(C32&gt;0,VLOOKUP(C32,女子登録情報!$A$1:$H$2000,3,0),"")</f>
        <v/>
      </c>
      <c r="E32" s="259" t="str">
        <f>IF(C32&gt;0,VLOOKUP(C32,女子登録情報!$A$1:$H$2000,4,0),"")</f>
        <v/>
      </c>
      <c r="F32" s="104" t="str">
        <f>IF(C32&gt;0,VLOOKUP(C32,女子登録情報!$A$1:$H$2000,8,0),"")</f>
        <v/>
      </c>
      <c r="G32" s="269" t="e">
        <f>IF(F33&gt;0,VLOOKUP(F33,女子登録情報!$N$2:$P$48,2,0),"")</f>
        <v>#N/A</v>
      </c>
      <c r="H32" s="269" t="str">
        <f>IF(C32&gt;0,TEXT(C32,"100000000"),"")</f>
        <v/>
      </c>
      <c r="I32" s="262" t="s">
        <v>30</v>
      </c>
      <c r="J32" s="259" t="str">
        <f>IF(C32="","",$Z$14)</f>
        <v/>
      </c>
      <c r="K32" s="164" t="e">
        <f>IF(J32&gt;0,VLOOKUP(J32,女子登録情報!$J$1:$K$21,2,0),"")</f>
        <v>#N/A</v>
      </c>
      <c r="L32" s="262" t="s">
        <v>33</v>
      </c>
      <c r="M32" s="264"/>
      <c r="N32" s="109" t="e">
        <f t="shared" si="0"/>
        <v>#N/A</v>
      </c>
      <c r="O32" s="272"/>
      <c r="P32" s="287"/>
      <c r="Q32" s="288"/>
      <c r="R32" s="289"/>
      <c r="S32" s="243"/>
      <c r="T32" s="243"/>
    </row>
    <row r="33" spans="1:20" s="21" customFormat="1" ht="18" customHeight="1" thickBot="1">
      <c r="A33" s="255"/>
      <c r="B33" s="258"/>
      <c r="C33" s="260"/>
      <c r="D33" s="260"/>
      <c r="E33" s="260"/>
      <c r="F33" s="105" t="str">
        <f>IF(C32&gt;0,VLOOKUP(C32,女子登録情報!$A$1:$H$2000,5,0),"")</f>
        <v/>
      </c>
      <c r="G33" s="270"/>
      <c r="H33" s="270"/>
      <c r="I33" s="263"/>
      <c r="J33" s="261"/>
      <c r="K33" s="164" t="str">
        <f>IF(J33&gt;0,VLOOKUP(J33,女子登録情報!$J$2:$K$21,2,0),"")</f>
        <v/>
      </c>
      <c r="L33" s="263"/>
      <c r="M33" s="265"/>
      <c r="N33" s="109" t="str">
        <f t="shared" si="0"/>
        <v/>
      </c>
      <c r="O33" s="273"/>
      <c r="P33" s="296"/>
      <c r="Q33" s="297"/>
      <c r="R33" s="298"/>
      <c r="S33" s="244"/>
      <c r="T33" s="244"/>
    </row>
    <row r="34" spans="1:20" s="21" customFormat="1" ht="18" hidden="1" customHeight="1" thickBot="1">
      <c r="A34" s="256"/>
      <c r="B34" s="266" t="s">
        <v>36</v>
      </c>
      <c r="C34" s="267"/>
      <c r="D34" s="250"/>
      <c r="E34" s="250"/>
      <c r="F34" s="268"/>
      <c r="G34" s="271"/>
      <c r="H34" s="271"/>
      <c r="I34" s="165" t="s">
        <v>37</v>
      </c>
      <c r="J34" s="166"/>
      <c r="K34" s="167" t="str">
        <f>IF(J34&gt;0,VLOOKUP(J34,女子登録情報!$J$2:$K$21,2,0),"")</f>
        <v/>
      </c>
      <c r="L34" s="169" t="s">
        <v>38</v>
      </c>
      <c r="M34" s="112"/>
      <c r="N34" s="109" t="str">
        <f t="shared" si="0"/>
        <v/>
      </c>
      <c r="O34" s="168"/>
      <c r="P34" s="251"/>
      <c r="Q34" s="252"/>
      <c r="R34" s="253"/>
      <c r="S34" s="245"/>
      <c r="T34" s="245"/>
    </row>
    <row r="35" spans="1:20" s="21" customFormat="1" ht="18" customHeight="1" thickTop="1" thickBot="1">
      <c r="A35" s="254">
        <v>8</v>
      </c>
      <c r="B35" s="257" t="s">
        <v>1232</v>
      </c>
      <c r="C35" s="259"/>
      <c r="D35" s="259" t="str">
        <f>IF(C35&gt;0,VLOOKUP(C35,女子登録情報!$A$1:$H$2000,3,0),"")</f>
        <v/>
      </c>
      <c r="E35" s="259" t="str">
        <f>IF(C35&gt;0,VLOOKUP(C35,女子登録情報!$A$1:$H$2000,4,0),"")</f>
        <v/>
      </c>
      <c r="F35" s="104" t="str">
        <f>IF(C35&gt;0,VLOOKUP(C35,女子登録情報!$A$1:$H$2000,8,0),"")</f>
        <v/>
      </c>
      <c r="G35" s="269" t="e">
        <f>IF(F36&gt;0,VLOOKUP(F36,女子登録情報!$N$2:$P$48,2,0),"")</f>
        <v>#N/A</v>
      </c>
      <c r="H35" s="269" t="str">
        <f>IF(C35&gt;0,TEXT(C35,"100000000"),"")</f>
        <v/>
      </c>
      <c r="I35" s="262" t="s">
        <v>30</v>
      </c>
      <c r="J35" s="259" t="str">
        <f>IF(C35="","",$Z$14)</f>
        <v/>
      </c>
      <c r="K35" s="164" t="e">
        <f>IF(J35&gt;0,VLOOKUP(J35,女子登録情報!$J$1:$K$21,2,0),"")</f>
        <v>#N/A</v>
      </c>
      <c r="L35" s="262" t="s">
        <v>33</v>
      </c>
      <c r="M35" s="264"/>
      <c r="N35" s="109" t="e">
        <f t="shared" si="0"/>
        <v>#N/A</v>
      </c>
      <c r="O35" s="272"/>
      <c r="P35" s="287"/>
      <c r="Q35" s="288"/>
      <c r="R35" s="289"/>
      <c r="S35" s="243"/>
      <c r="T35" s="243"/>
    </row>
    <row r="36" spans="1:20" s="21" customFormat="1" ht="18" customHeight="1" thickBot="1">
      <c r="A36" s="255"/>
      <c r="B36" s="258"/>
      <c r="C36" s="260"/>
      <c r="D36" s="260"/>
      <c r="E36" s="260"/>
      <c r="F36" s="105" t="str">
        <f>IF(C35&gt;0,VLOOKUP(C35,女子登録情報!$A$1:$H$2000,5,0),"")</f>
        <v/>
      </c>
      <c r="G36" s="270"/>
      <c r="H36" s="270"/>
      <c r="I36" s="263"/>
      <c r="J36" s="261"/>
      <c r="K36" s="164" t="str">
        <f>IF(J36&gt;0,VLOOKUP(J36,女子登録情報!$J$2:$K$21,2,0),"")</f>
        <v/>
      </c>
      <c r="L36" s="263"/>
      <c r="M36" s="265"/>
      <c r="N36" s="109" t="str">
        <f t="shared" si="0"/>
        <v/>
      </c>
      <c r="O36" s="273"/>
      <c r="P36" s="296"/>
      <c r="Q36" s="297"/>
      <c r="R36" s="298"/>
      <c r="S36" s="244"/>
      <c r="T36" s="244"/>
    </row>
    <row r="37" spans="1:20" s="21" customFormat="1" ht="18" hidden="1" customHeight="1" thickBot="1">
      <c r="A37" s="256"/>
      <c r="B37" s="266" t="s">
        <v>36</v>
      </c>
      <c r="C37" s="267"/>
      <c r="D37" s="250"/>
      <c r="E37" s="250"/>
      <c r="F37" s="268"/>
      <c r="G37" s="271"/>
      <c r="H37" s="271"/>
      <c r="I37" s="165" t="s">
        <v>37</v>
      </c>
      <c r="J37" s="166"/>
      <c r="K37" s="167" t="str">
        <f>IF(J37&gt;0,VLOOKUP(J37,女子登録情報!$J$2:$K$21,2,0),"")</f>
        <v/>
      </c>
      <c r="L37" s="169" t="s">
        <v>38</v>
      </c>
      <c r="M37" s="112"/>
      <c r="N37" s="109" t="str">
        <f t="shared" si="0"/>
        <v/>
      </c>
      <c r="O37" s="168"/>
      <c r="P37" s="251"/>
      <c r="Q37" s="252"/>
      <c r="R37" s="253"/>
      <c r="S37" s="245"/>
      <c r="T37" s="245"/>
    </row>
    <row r="38" spans="1:20" s="21" customFormat="1" ht="18" hidden="1" customHeight="1" thickTop="1" thickBot="1">
      <c r="A38" s="254">
        <v>9</v>
      </c>
      <c r="B38" s="257" t="s">
        <v>1232</v>
      </c>
      <c r="C38" s="259"/>
      <c r="D38" s="259" t="str">
        <f>IF(C38&gt;0,VLOOKUP(C38,女子登録情報!$A$1:$H$2000,3,0),"")</f>
        <v/>
      </c>
      <c r="E38" s="259" t="str">
        <f>IF(C38&gt;0,VLOOKUP(C38,女子登録情報!$A$1:$H$2000,4,0),"")</f>
        <v/>
      </c>
      <c r="F38" s="104" t="str">
        <f>IF(C38&gt;0,VLOOKUP(C38,女子登録情報!$A$1:$H$2000,8,0),"")</f>
        <v/>
      </c>
      <c r="G38" s="237" t="e">
        <f>IF(F39&gt;0,VLOOKUP(F39,女子登録情報!$N$2:$P$48,2,0),"")</f>
        <v>#N/A</v>
      </c>
      <c r="H38" s="237" t="str">
        <f>IF(C38&gt;0,TEXT(C38,"100000000"),"")</f>
        <v/>
      </c>
      <c r="I38" s="6" t="s">
        <v>30</v>
      </c>
      <c r="J38" s="106"/>
      <c r="K38" s="8" t="str">
        <f>IF(J38&gt;0,VLOOKUP(J38,女子登録情報!$J$1:$K$21,2,0),"")</f>
        <v/>
      </c>
      <c r="L38" s="6" t="s">
        <v>33</v>
      </c>
      <c r="M38" s="108"/>
      <c r="N38" s="109" t="str">
        <f t="shared" si="0"/>
        <v/>
      </c>
      <c r="O38" s="110"/>
      <c r="P38" s="240"/>
      <c r="Q38" s="241"/>
      <c r="R38" s="242"/>
      <c r="S38" s="243"/>
      <c r="T38" s="243"/>
    </row>
    <row r="39" spans="1:20" s="21" customFormat="1" ht="18" hidden="1" customHeight="1" thickBot="1">
      <c r="A39" s="255"/>
      <c r="B39" s="258"/>
      <c r="C39" s="260"/>
      <c r="D39" s="260"/>
      <c r="E39" s="260"/>
      <c r="F39" s="105" t="str">
        <f>IF(C38&gt;0,VLOOKUP(C38,女子登録情報!$A$1:$H$2000,5,0),"")</f>
        <v/>
      </c>
      <c r="G39" s="238"/>
      <c r="H39" s="238"/>
      <c r="I39" s="11" t="s">
        <v>34</v>
      </c>
      <c r="J39" s="106"/>
      <c r="K39" s="8" t="str">
        <f>IF(J39&gt;0,VLOOKUP(J39,女子登録情報!$J$2:$K$21,2,0),"")</f>
        <v/>
      </c>
      <c r="L39" s="11" t="s">
        <v>35</v>
      </c>
      <c r="M39" s="111"/>
      <c r="N39" s="109" t="str">
        <f t="shared" si="0"/>
        <v/>
      </c>
      <c r="O39" s="110"/>
      <c r="P39" s="246"/>
      <c r="Q39" s="247"/>
      <c r="R39" s="248"/>
      <c r="S39" s="244"/>
      <c r="T39" s="244"/>
    </row>
    <row r="40" spans="1:20" s="21" customFormat="1" ht="18" hidden="1" customHeight="1" thickBot="1">
      <c r="A40" s="256"/>
      <c r="B40" s="266" t="s">
        <v>36</v>
      </c>
      <c r="C40" s="267"/>
      <c r="D40" s="250"/>
      <c r="E40" s="250"/>
      <c r="F40" s="268"/>
      <c r="G40" s="239"/>
      <c r="H40" s="239"/>
      <c r="I40" s="12" t="s">
        <v>37</v>
      </c>
      <c r="J40" s="107"/>
      <c r="K40" s="14" t="str">
        <f>IF(J40&gt;0,VLOOKUP(J40,女子登録情報!$J$2:$K$21,2,0),"")</f>
        <v/>
      </c>
      <c r="L40" s="15" t="s">
        <v>38</v>
      </c>
      <c r="M40" s="112"/>
      <c r="N40" s="109" t="str">
        <f t="shared" si="0"/>
        <v/>
      </c>
      <c r="O40" s="113"/>
      <c r="P40" s="251"/>
      <c r="Q40" s="252"/>
      <c r="R40" s="253"/>
      <c r="S40" s="245"/>
      <c r="T40" s="245"/>
    </row>
    <row r="41" spans="1:20" s="21" customFormat="1" ht="18" hidden="1" customHeight="1" thickTop="1" thickBot="1">
      <c r="A41" s="254">
        <v>10</v>
      </c>
      <c r="B41" s="257" t="s">
        <v>1232</v>
      </c>
      <c r="C41" s="259"/>
      <c r="D41" s="259" t="str">
        <f>IF(C41&gt;0,VLOOKUP(C41,女子登録情報!$A$1:$H$2000,3,0),"")</f>
        <v/>
      </c>
      <c r="E41" s="259" t="str">
        <f>IF(C41&gt;0,VLOOKUP(C41,女子登録情報!$A$1:$H$2000,4,0),"")</f>
        <v/>
      </c>
      <c r="F41" s="104" t="str">
        <f>IF(C41&gt;0,VLOOKUP(C41,女子登録情報!$A$1:$H$2000,8,0),"")</f>
        <v/>
      </c>
      <c r="G41" s="237" t="e">
        <f>IF(F42&gt;0,VLOOKUP(F42,女子登録情報!$N$2:$P$48,2,0),"")</f>
        <v>#N/A</v>
      </c>
      <c r="H41" s="237" t="str">
        <f>IF(C41&gt;0,TEXT(C41,"100000000"),"")</f>
        <v/>
      </c>
      <c r="I41" s="6" t="s">
        <v>30</v>
      </c>
      <c r="J41" s="106"/>
      <c r="K41" s="8" t="str">
        <f>IF(J41&gt;0,VLOOKUP(J41,女子登録情報!$J$1:$K$21,2,0),"")</f>
        <v/>
      </c>
      <c r="L41" s="6" t="s">
        <v>33</v>
      </c>
      <c r="M41" s="108"/>
      <c r="N41" s="109" t="str">
        <f t="shared" si="0"/>
        <v/>
      </c>
      <c r="O41" s="110"/>
      <c r="P41" s="240"/>
      <c r="Q41" s="241"/>
      <c r="R41" s="242"/>
      <c r="S41" s="243"/>
      <c r="T41" s="243"/>
    </row>
    <row r="42" spans="1:20" s="21" customFormat="1" ht="18" hidden="1" customHeight="1" thickBot="1">
      <c r="A42" s="255"/>
      <c r="B42" s="258"/>
      <c r="C42" s="260"/>
      <c r="D42" s="260"/>
      <c r="E42" s="260"/>
      <c r="F42" s="105" t="str">
        <f>IF(C41&gt;0,VLOOKUP(C41,女子登録情報!$A$1:$H$2000,5,0),"")</f>
        <v/>
      </c>
      <c r="G42" s="238"/>
      <c r="H42" s="238"/>
      <c r="I42" s="11" t="s">
        <v>34</v>
      </c>
      <c r="J42" s="106"/>
      <c r="K42" s="8" t="str">
        <f>IF(J42&gt;0,VLOOKUP(J42,女子登録情報!$J$2:$K$21,2,0),"")</f>
        <v/>
      </c>
      <c r="L42" s="11" t="s">
        <v>35</v>
      </c>
      <c r="M42" s="111"/>
      <c r="N42" s="109" t="str">
        <f t="shared" si="0"/>
        <v/>
      </c>
      <c r="O42" s="110"/>
      <c r="P42" s="246"/>
      <c r="Q42" s="247"/>
      <c r="R42" s="248"/>
      <c r="S42" s="244"/>
      <c r="T42" s="244"/>
    </row>
    <row r="43" spans="1:20" s="21" customFormat="1" ht="18" hidden="1" customHeight="1" thickBot="1">
      <c r="A43" s="256"/>
      <c r="B43" s="266" t="s">
        <v>36</v>
      </c>
      <c r="C43" s="267"/>
      <c r="D43" s="250"/>
      <c r="E43" s="250"/>
      <c r="F43" s="268"/>
      <c r="G43" s="239"/>
      <c r="H43" s="239"/>
      <c r="I43" s="12" t="s">
        <v>37</v>
      </c>
      <c r="J43" s="107"/>
      <c r="K43" s="14" t="str">
        <f>IF(J43&gt;0,VLOOKUP(J43,女子登録情報!$J$2:$K$21,2,0),"")</f>
        <v/>
      </c>
      <c r="L43" s="15" t="s">
        <v>38</v>
      </c>
      <c r="M43" s="112"/>
      <c r="N43" s="109" t="str">
        <f t="shared" si="0"/>
        <v/>
      </c>
      <c r="O43" s="113"/>
      <c r="P43" s="251"/>
      <c r="Q43" s="252"/>
      <c r="R43" s="253"/>
      <c r="S43" s="245"/>
      <c r="T43" s="245"/>
    </row>
    <row r="44" spans="1:20" s="21" customFormat="1" ht="18" hidden="1" customHeight="1" thickTop="1" thickBot="1">
      <c r="A44" s="254">
        <v>11</v>
      </c>
      <c r="B44" s="257" t="s">
        <v>1232</v>
      </c>
      <c r="C44" s="259"/>
      <c r="D44" s="259" t="str">
        <f>IF(C44&gt;0,VLOOKUP(C44,女子登録情報!$A$1:$H$2000,3,0),"")</f>
        <v/>
      </c>
      <c r="E44" s="259" t="str">
        <f>IF(C44&gt;0,VLOOKUP(C44,女子登録情報!$A$1:$H$2000,4,0),"")</f>
        <v/>
      </c>
      <c r="F44" s="104" t="str">
        <f>IF(C44&gt;0,VLOOKUP(C44,女子登録情報!$A$1:$H$2000,8,0),"")</f>
        <v/>
      </c>
      <c r="G44" s="237" t="e">
        <f>IF(F45&gt;0,VLOOKUP(F45,女子登録情報!$N$2:$P$48,2,0),"")</f>
        <v>#N/A</v>
      </c>
      <c r="H44" s="237" t="str">
        <f>IF(C44&gt;0,TEXT(C44,"100000000"),"")</f>
        <v/>
      </c>
      <c r="I44" s="6" t="s">
        <v>30</v>
      </c>
      <c r="J44" s="106"/>
      <c r="K44" s="8" t="str">
        <f>IF(J44&gt;0,VLOOKUP(J44,女子登録情報!$J$1:$K$21,2,0),"")</f>
        <v/>
      </c>
      <c r="L44" s="6" t="s">
        <v>33</v>
      </c>
      <c r="M44" s="108"/>
      <c r="N44" s="109" t="str">
        <f t="shared" si="0"/>
        <v/>
      </c>
      <c r="O44" s="110"/>
      <c r="P44" s="240"/>
      <c r="Q44" s="241"/>
      <c r="R44" s="242"/>
      <c r="S44" s="243"/>
      <c r="T44" s="243"/>
    </row>
    <row r="45" spans="1:20" s="21" customFormat="1" ht="18" hidden="1" customHeight="1" thickBot="1">
      <c r="A45" s="255"/>
      <c r="B45" s="258"/>
      <c r="C45" s="260"/>
      <c r="D45" s="260"/>
      <c r="E45" s="260"/>
      <c r="F45" s="105" t="str">
        <f>IF(C44&gt;0,VLOOKUP(C44,女子登録情報!$A$1:$H$2000,5,0),"")</f>
        <v/>
      </c>
      <c r="G45" s="238"/>
      <c r="H45" s="238"/>
      <c r="I45" s="11" t="s">
        <v>34</v>
      </c>
      <c r="J45" s="106"/>
      <c r="K45" s="8" t="str">
        <f>IF(J45&gt;0,VLOOKUP(J45,女子登録情報!$J$2:$K$21,2,0),"")</f>
        <v/>
      </c>
      <c r="L45" s="11" t="s">
        <v>35</v>
      </c>
      <c r="M45" s="111"/>
      <c r="N45" s="109" t="str">
        <f t="shared" si="0"/>
        <v/>
      </c>
      <c r="O45" s="110"/>
      <c r="P45" s="246"/>
      <c r="Q45" s="247"/>
      <c r="R45" s="248"/>
      <c r="S45" s="244"/>
      <c r="T45" s="244"/>
    </row>
    <row r="46" spans="1:20" s="21" customFormat="1" ht="18" hidden="1" customHeight="1" thickBot="1">
      <c r="A46" s="256"/>
      <c r="B46" s="249" t="s">
        <v>36</v>
      </c>
      <c r="C46" s="250"/>
      <c r="D46" s="114"/>
      <c r="E46" s="114"/>
      <c r="F46" s="115"/>
      <c r="G46" s="239"/>
      <c r="H46" s="239"/>
      <c r="I46" s="12" t="s">
        <v>37</v>
      </c>
      <c r="J46" s="107"/>
      <c r="K46" s="14" t="str">
        <f>IF(J46&gt;0,VLOOKUP(J46,女子登録情報!$J$2:$K$21,2,0),"")</f>
        <v/>
      </c>
      <c r="L46" s="15" t="s">
        <v>38</v>
      </c>
      <c r="M46" s="112"/>
      <c r="N46" s="109" t="str">
        <f t="shared" si="0"/>
        <v/>
      </c>
      <c r="O46" s="113"/>
      <c r="P46" s="251"/>
      <c r="Q46" s="252"/>
      <c r="R46" s="253"/>
      <c r="S46" s="245"/>
      <c r="T46" s="245"/>
    </row>
    <row r="47" spans="1:20" s="21" customFormat="1" ht="18" hidden="1" customHeight="1" thickTop="1" thickBot="1">
      <c r="A47" s="254">
        <v>12</v>
      </c>
      <c r="B47" s="257" t="s">
        <v>1232</v>
      </c>
      <c r="C47" s="259"/>
      <c r="D47" s="259" t="str">
        <f>IF(C47&gt;0,VLOOKUP(C47,女子登録情報!$A$1:$H$2000,3,0),"")</f>
        <v/>
      </c>
      <c r="E47" s="259" t="str">
        <f>IF(C47&gt;0,VLOOKUP(C47,女子登録情報!$A$1:$H$2000,4,0),"")</f>
        <v/>
      </c>
      <c r="F47" s="104" t="str">
        <f>IF(C47&gt;0,VLOOKUP(C47,女子登録情報!$A$1:$H$2000,8,0),"")</f>
        <v/>
      </c>
      <c r="G47" s="237" t="e">
        <f>IF(F48&gt;0,VLOOKUP(F48,女子登録情報!$N$2:$P$48,2,0),"")</f>
        <v>#N/A</v>
      </c>
      <c r="H47" s="237" t="str">
        <f>IF(C47&gt;0,TEXT(C47,"100000000"),"")</f>
        <v/>
      </c>
      <c r="I47" s="6" t="s">
        <v>30</v>
      </c>
      <c r="J47" s="106"/>
      <c r="K47" s="8" t="str">
        <f>IF(J47&gt;0,VLOOKUP(J47,女子登録情報!$J$1:$K$21,2,0),"")</f>
        <v/>
      </c>
      <c r="L47" s="6" t="s">
        <v>33</v>
      </c>
      <c r="M47" s="108"/>
      <c r="N47" s="109" t="str">
        <f t="shared" si="0"/>
        <v/>
      </c>
      <c r="O47" s="110"/>
      <c r="P47" s="240"/>
      <c r="Q47" s="241"/>
      <c r="R47" s="242"/>
      <c r="S47" s="243"/>
      <c r="T47" s="243"/>
    </row>
    <row r="48" spans="1:20" s="21" customFormat="1" ht="18" hidden="1" customHeight="1" thickBot="1">
      <c r="A48" s="255"/>
      <c r="B48" s="258"/>
      <c r="C48" s="260"/>
      <c r="D48" s="260"/>
      <c r="E48" s="260"/>
      <c r="F48" s="105" t="str">
        <f>IF(C47&gt;0,VLOOKUP(C47,女子登録情報!$A$1:$H$2000,5,0),"")</f>
        <v/>
      </c>
      <c r="G48" s="238"/>
      <c r="H48" s="238"/>
      <c r="I48" s="11" t="s">
        <v>34</v>
      </c>
      <c r="J48" s="106"/>
      <c r="K48" s="8" t="str">
        <f>IF(J48&gt;0,VLOOKUP(J48,女子登録情報!$J$2:$K$21,2,0),"")</f>
        <v/>
      </c>
      <c r="L48" s="11" t="s">
        <v>35</v>
      </c>
      <c r="M48" s="111"/>
      <c r="N48" s="109" t="str">
        <f t="shared" si="0"/>
        <v/>
      </c>
      <c r="O48" s="110"/>
      <c r="P48" s="246"/>
      <c r="Q48" s="247"/>
      <c r="R48" s="248"/>
      <c r="S48" s="244"/>
      <c r="T48" s="244"/>
    </row>
    <row r="49" spans="1:20" s="21" customFormat="1" ht="18" hidden="1" customHeight="1" thickBot="1">
      <c r="A49" s="256"/>
      <c r="B49" s="249" t="s">
        <v>36</v>
      </c>
      <c r="C49" s="250"/>
      <c r="D49" s="114"/>
      <c r="E49" s="114"/>
      <c r="F49" s="115"/>
      <c r="G49" s="239"/>
      <c r="H49" s="239"/>
      <c r="I49" s="12" t="s">
        <v>37</v>
      </c>
      <c r="J49" s="107"/>
      <c r="K49" s="14" t="str">
        <f>IF(J49&gt;0,VLOOKUP(J49,女子登録情報!$J$2:$K$21,2,0),"")</f>
        <v/>
      </c>
      <c r="L49" s="15" t="s">
        <v>38</v>
      </c>
      <c r="M49" s="112"/>
      <c r="N49" s="109" t="str">
        <f t="shared" si="0"/>
        <v/>
      </c>
      <c r="O49" s="113"/>
      <c r="P49" s="251"/>
      <c r="Q49" s="252"/>
      <c r="R49" s="253"/>
      <c r="S49" s="245"/>
      <c r="T49" s="245"/>
    </row>
    <row r="50" spans="1:20" s="21" customFormat="1" ht="18" hidden="1" customHeight="1" thickTop="1" thickBot="1">
      <c r="A50" s="254">
        <v>13</v>
      </c>
      <c r="B50" s="257" t="s">
        <v>1232</v>
      </c>
      <c r="C50" s="259"/>
      <c r="D50" s="259" t="str">
        <f>IF(C50&gt;0,VLOOKUP(C50,女子登録情報!$A$1:$H$2000,3,0),"")</f>
        <v/>
      </c>
      <c r="E50" s="259" t="str">
        <f>IF(C50&gt;0,VLOOKUP(C50,女子登録情報!$A$1:$H$2000,4,0),"")</f>
        <v/>
      </c>
      <c r="F50" s="104" t="str">
        <f>IF(C50&gt;0,VLOOKUP(C50,女子登録情報!$A$1:$H$2000,8,0),"")</f>
        <v/>
      </c>
      <c r="G50" s="237" t="e">
        <f>IF(F51&gt;0,VLOOKUP(F51,女子登録情報!$N$2:$P$48,2,0),"")</f>
        <v>#N/A</v>
      </c>
      <c r="H50" s="237" t="str">
        <f>IF(C50&gt;0,TEXT(C50,"100000000"),"")</f>
        <v/>
      </c>
      <c r="I50" s="6" t="s">
        <v>30</v>
      </c>
      <c r="J50" s="106"/>
      <c r="K50" s="8" t="str">
        <f>IF(J50&gt;0,VLOOKUP(J50,女子登録情報!$J$1:$K$21,2,0),"")</f>
        <v/>
      </c>
      <c r="L50" s="6" t="s">
        <v>33</v>
      </c>
      <c r="M50" s="108"/>
      <c r="N50" s="109" t="str">
        <f t="shared" si="0"/>
        <v/>
      </c>
      <c r="O50" s="110"/>
      <c r="P50" s="240"/>
      <c r="Q50" s="241"/>
      <c r="R50" s="242"/>
      <c r="S50" s="243"/>
      <c r="T50" s="243"/>
    </row>
    <row r="51" spans="1:20" s="21" customFormat="1" ht="18" hidden="1" customHeight="1" thickBot="1">
      <c r="A51" s="255"/>
      <c r="B51" s="258"/>
      <c r="C51" s="260"/>
      <c r="D51" s="260"/>
      <c r="E51" s="260"/>
      <c r="F51" s="105" t="str">
        <f>IF(C50&gt;0,VLOOKUP(C50,女子登録情報!$A$1:$H$2000,5,0),"")</f>
        <v/>
      </c>
      <c r="G51" s="238"/>
      <c r="H51" s="238"/>
      <c r="I51" s="11" t="s">
        <v>34</v>
      </c>
      <c r="J51" s="106"/>
      <c r="K51" s="8" t="str">
        <f>IF(J51&gt;0,VLOOKUP(J51,女子登録情報!$J$2:$K$21,2,0),"")</f>
        <v/>
      </c>
      <c r="L51" s="11" t="s">
        <v>35</v>
      </c>
      <c r="M51" s="111"/>
      <c r="N51" s="109" t="str">
        <f t="shared" si="0"/>
        <v/>
      </c>
      <c r="O51" s="110"/>
      <c r="P51" s="246"/>
      <c r="Q51" s="247"/>
      <c r="R51" s="248"/>
      <c r="S51" s="244"/>
      <c r="T51" s="244"/>
    </row>
    <row r="52" spans="1:20" s="21" customFormat="1" ht="18" hidden="1" customHeight="1" thickBot="1">
      <c r="A52" s="256"/>
      <c r="B52" s="249" t="s">
        <v>36</v>
      </c>
      <c r="C52" s="250"/>
      <c r="D52" s="114"/>
      <c r="E52" s="114"/>
      <c r="F52" s="115"/>
      <c r="G52" s="239"/>
      <c r="H52" s="239"/>
      <c r="I52" s="12" t="s">
        <v>37</v>
      </c>
      <c r="J52" s="107"/>
      <c r="K52" s="14" t="str">
        <f>IF(J52&gt;0,VLOOKUP(J52,女子登録情報!$J$2:$K$21,2,0),"")</f>
        <v/>
      </c>
      <c r="L52" s="15" t="s">
        <v>38</v>
      </c>
      <c r="M52" s="112"/>
      <c r="N52" s="109" t="str">
        <f t="shared" si="0"/>
        <v/>
      </c>
      <c r="O52" s="113"/>
      <c r="P52" s="251"/>
      <c r="Q52" s="252"/>
      <c r="R52" s="253"/>
      <c r="S52" s="245"/>
      <c r="T52" s="245"/>
    </row>
    <row r="53" spans="1:20" s="21" customFormat="1" ht="18" hidden="1" customHeight="1" thickTop="1" thickBot="1">
      <c r="A53" s="254">
        <v>14</v>
      </c>
      <c r="B53" s="257" t="s">
        <v>1232</v>
      </c>
      <c r="C53" s="259"/>
      <c r="D53" s="259" t="str">
        <f>IF(C53&gt;0,VLOOKUP(C53,女子登録情報!$A$1:$H$2000,3,0),"")</f>
        <v/>
      </c>
      <c r="E53" s="259" t="str">
        <f>IF(C53&gt;0,VLOOKUP(C53,女子登録情報!$A$1:$H$2000,4,0),"")</f>
        <v/>
      </c>
      <c r="F53" s="104" t="str">
        <f>IF(C53&gt;0,VLOOKUP(C53,女子登録情報!$A$1:$H$2000,8,0),"")</f>
        <v/>
      </c>
      <c r="G53" s="237" t="e">
        <f>IF(F54&gt;0,VLOOKUP(F54,女子登録情報!$N$2:$P$48,2,0),"")</f>
        <v>#N/A</v>
      </c>
      <c r="H53" s="237" t="str">
        <f>IF(C53&gt;0,TEXT(C53,"100000000"),"")</f>
        <v/>
      </c>
      <c r="I53" s="6" t="s">
        <v>30</v>
      </c>
      <c r="J53" s="106"/>
      <c r="K53" s="8" t="str">
        <f>IF(J53&gt;0,VLOOKUP(J53,女子登録情報!$J$1:$K$21,2,0),"")</f>
        <v/>
      </c>
      <c r="L53" s="6" t="s">
        <v>33</v>
      </c>
      <c r="M53" s="108"/>
      <c r="N53" s="109" t="str">
        <f t="shared" si="0"/>
        <v/>
      </c>
      <c r="O53" s="110"/>
      <c r="P53" s="240"/>
      <c r="Q53" s="241"/>
      <c r="R53" s="242"/>
      <c r="S53" s="243"/>
      <c r="T53" s="243"/>
    </row>
    <row r="54" spans="1:20" s="21" customFormat="1" ht="18" hidden="1" customHeight="1" thickBot="1">
      <c r="A54" s="255"/>
      <c r="B54" s="258"/>
      <c r="C54" s="260"/>
      <c r="D54" s="260"/>
      <c r="E54" s="260"/>
      <c r="F54" s="105" t="str">
        <f>IF(C53&gt;0,VLOOKUP(C53,女子登録情報!$A$1:$H$2000,5,0),"")</f>
        <v/>
      </c>
      <c r="G54" s="238"/>
      <c r="H54" s="238"/>
      <c r="I54" s="11" t="s">
        <v>34</v>
      </c>
      <c r="J54" s="106"/>
      <c r="K54" s="8" t="str">
        <f>IF(J54&gt;0,VLOOKUP(J54,女子登録情報!$J$2:$K$21,2,0),"")</f>
        <v/>
      </c>
      <c r="L54" s="11" t="s">
        <v>35</v>
      </c>
      <c r="M54" s="111"/>
      <c r="N54" s="109" t="str">
        <f t="shared" si="0"/>
        <v/>
      </c>
      <c r="O54" s="110"/>
      <c r="P54" s="246"/>
      <c r="Q54" s="247"/>
      <c r="R54" s="248"/>
      <c r="S54" s="244"/>
      <c r="T54" s="244"/>
    </row>
    <row r="55" spans="1:20" s="21" customFormat="1" ht="18" hidden="1" customHeight="1" thickBot="1">
      <c r="A55" s="256"/>
      <c r="B55" s="249" t="s">
        <v>36</v>
      </c>
      <c r="C55" s="250"/>
      <c r="D55" s="114"/>
      <c r="E55" s="114"/>
      <c r="F55" s="115"/>
      <c r="G55" s="239"/>
      <c r="H55" s="239"/>
      <c r="I55" s="12" t="s">
        <v>37</v>
      </c>
      <c r="J55" s="107"/>
      <c r="K55" s="14" t="str">
        <f>IF(J55&gt;0,VLOOKUP(J55,女子登録情報!$J$2:$K$21,2,0),"")</f>
        <v/>
      </c>
      <c r="L55" s="15" t="s">
        <v>38</v>
      </c>
      <c r="M55" s="112"/>
      <c r="N55" s="109" t="str">
        <f t="shared" si="0"/>
        <v/>
      </c>
      <c r="O55" s="113"/>
      <c r="P55" s="251"/>
      <c r="Q55" s="252"/>
      <c r="R55" s="253"/>
      <c r="S55" s="245"/>
      <c r="T55" s="245"/>
    </row>
    <row r="56" spans="1:20" s="21" customFormat="1" ht="18" hidden="1" customHeight="1" thickTop="1" thickBot="1">
      <c r="A56" s="254">
        <v>15</v>
      </c>
      <c r="B56" s="257" t="s">
        <v>1232</v>
      </c>
      <c r="C56" s="259"/>
      <c r="D56" s="259" t="str">
        <f>IF(C56&gt;0,VLOOKUP(C56,女子登録情報!$A$1:$H$2000,3,0),"")</f>
        <v/>
      </c>
      <c r="E56" s="259" t="str">
        <f>IF(C56&gt;0,VLOOKUP(C56,女子登録情報!$A$1:$H$2000,4,0),"")</f>
        <v/>
      </c>
      <c r="F56" s="104" t="str">
        <f>IF(C56&gt;0,VLOOKUP(C56,女子登録情報!$A$1:$H$2000,8,0),"")</f>
        <v/>
      </c>
      <c r="G56" s="237" t="e">
        <f>IF(F57&gt;0,VLOOKUP(F57,女子登録情報!$N$2:$P$48,2,0),"")</f>
        <v>#N/A</v>
      </c>
      <c r="H56" s="237" t="str">
        <f>IF(C56&gt;0,TEXT(C56,"100000000"),"")</f>
        <v/>
      </c>
      <c r="I56" s="6" t="s">
        <v>30</v>
      </c>
      <c r="J56" s="106"/>
      <c r="K56" s="8" t="str">
        <f>IF(J56&gt;0,VLOOKUP(J56,女子登録情報!$J$1:$K$21,2,0),"")</f>
        <v/>
      </c>
      <c r="L56" s="6" t="s">
        <v>33</v>
      </c>
      <c r="M56" s="108"/>
      <c r="N56" s="109" t="str">
        <f t="shared" si="0"/>
        <v/>
      </c>
      <c r="O56" s="110"/>
      <c r="P56" s="240"/>
      <c r="Q56" s="241"/>
      <c r="R56" s="242"/>
      <c r="S56" s="243"/>
      <c r="T56" s="243"/>
    </row>
    <row r="57" spans="1:20" s="21" customFormat="1" ht="18" hidden="1" customHeight="1" thickBot="1">
      <c r="A57" s="255"/>
      <c r="B57" s="258"/>
      <c r="C57" s="260"/>
      <c r="D57" s="260"/>
      <c r="E57" s="260"/>
      <c r="F57" s="105" t="str">
        <f>IF(C56&gt;0,VLOOKUP(C56,女子登録情報!$A$1:$H$2000,5,0),"")</f>
        <v/>
      </c>
      <c r="G57" s="238"/>
      <c r="H57" s="238"/>
      <c r="I57" s="11" t="s">
        <v>34</v>
      </c>
      <c r="J57" s="106"/>
      <c r="K57" s="8" t="str">
        <f>IF(J57&gt;0,VLOOKUP(J57,女子登録情報!$J$2:$K$21,2,0),"")</f>
        <v/>
      </c>
      <c r="L57" s="11" t="s">
        <v>35</v>
      </c>
      <c r="M57" s="111"/>
      <c r="N57" s="109" t="str">
        <f t="shared" si="0"/>
        <v/>
      </c>
      <c r="O57" s="110"/>
      <c r="P57" s="246"/>
      <c r="Q57" s="247"/>
      <c r="R57" s="248"/>
      <c r="S57" s="244"/>
      <c r="T57" s="244"/>
    </row>
    <row r="58" spans="1:20" s="21" customFormat="1" ht="18" hidden="1" customHeight="1" thickBot="1">
      <c r="A58" s="256"/>
      <c r="B58" s="249" t="s">
        <v>36</v>
      </c>
      <c r="C58" s="250"/>
      <c r="D58" s="114"/>
      <c r="E58" s="114"/>
      <c r="F58" s="115"/>
      <c r="G58" s="239"/>
      <c r="H58" s="239"/>
      <c r="I58" s="12" t="s">
        <v>37</v>
      </c>
      <c r="J58" s="107"/>
      <c r="K58" s="14" t="str">
        <f>IF(J58&gt;0,VLOOKUP(J58,女子登録情報!$J$2:$K$21,2,0),"")</f>
        <v/>
      </c>
      <c r="L58" s="15" t="s">
        <v>38</v>
      </c>
      <c r="M58" s="112"/>
      <c r="N58" s="109" t="str">
        <f t="shared" si="0"/>
        <v/>
      </c>
      <c r="O58" s="113"/>
      <c r="P58" s="251"/>
      <c r="Q58" s="252"/>
      <c r="R58" s="253"/>
      <c r="S58" s="245"/>
      <c r="T58" s="245"/>
    </row>
    <row r="59" spans="1:20" s="21" customFormat="1" ht="18" hidden="1" customHeight="1" thickTop="1" thickBot="1">
      <c r="A59" s="254">
        <v>16</v>
      </c>
      <c r="B59" s="257" t="s">
        <v>1232</v>
      </c>
      <c r="C59" s="259"/>
      <c r="D59" s="259" t="str">
        <f>IF(C59&gt;0,VLOOKUP(C59,女子登録情報!$A$1:$H$2000,3,0),"")</f>
        <v/>
      </c>
      <c r="E59" s="259" t="str">
        <f>IF(C59&gt;0,VLOOKUP(C59,女子登録情報!$A$1:$H$2000,4,0),"")</f>
        <v/>
      </c>
      <c r="F59" s="104" t="str">
        <f>IF(C59&gt;0,VLOOKUP(C59,女子登録情報!$A$1:$H$2000,8,0),"")</f>
        <v/>
      </c>
      <c r="G59" s="237" t="e">
        <f>IF(F60&gt;0,VLOOKUP(F60,女子登録情報!$N$2:$P$48,2,0),"")</f>
        <v>#N/A</v>
      </c>
      <c r="H59" s="237" t="str">
        <f>IF(C59&gt;0,TEXT(C59,"100000000"),"")</f>
        <v/>
      </c>
      <c r="I59" s="6" t="s">
        <v>30</v>
      </c>
      <c r="J59" s="106"/>
      <c r="K59" s="8" t="str">
        <f>IF(J59&gt;0,VLOOKUP(J59,女子登録情報!$J$1:$K$21,2,0),"")</f>
        <v/>
      </c>
      <c r="L59" s="6" t="s">
        <v>33</v>
      </c>
      <c r="M59" s="108"/>
      <c r="N59" s="109" t="str">
        <f t="shared" si="0"/>
        <v/>
      </c>
      <c r="O59" s="110"/>
      <c r="P59" s="240"/>
      <c r="Q59" s="241"/>
      <c r="R59" s="242"/>
      <c r="S59" s="243"/>
      <c r="T59" s="243"/>
    </row>
    <row r="60" spans="1:20" s="21" customFormat="1" ht="18" hidden="1" customHeight="1" thickBot="1">
      <c r="A60" s="255"/>
      <c r="B60" s="258"/>
      <c r="C60" s="260"/>
      <c r="D60" s="260"/>
      <c r="E60" s="260"/>
      <c r="F60" s="105" t="str">
        <f>IF(C59&gt;0,VLOOKUP(C59,女子登録情報!$A$1:$H$2000,5,0),"")</f>
        <v/>
      </c>
      <c r="G60" s="238"/>
      <c r="H60" s="238"/>
      <c r="I60" s="11" t="s">
        <v>34</v>
      </c>
      <c r="J60" s="106"/>
      <c r="K60" s="8" t="str">
        <f>IF(J60&gt;0,VLOOKUP(J60,女子登録情報!$J$2:$K$21,2,0),"")</f>
        <v/>
      </c>
      <c r="L60" s="11" t="s">
        <v>35</v>
      </c>
      <c r="M60" s="111"/>
      <c r="N60" s="109" t="str">
        <f t="shared" si="0"/>
        <v/>
      </c>
      <c r="O60" s="110"/>
      <c r="P60" s="246"/>
      <c r="Q60" s="247"/>
      <c r="R60" s="248"/>
      <c r="S60" s="244"/>
      <c r="T60" s="244"/>
    </row>
    <row r="61" spans="1:20" s="21" customFormat="1" ht="18" hidden="1" customHeight="1" thickBot="1">
      <c r="A61" s="256"/>
      <c r="B61" s="249" t="s">
        <v>36</v>
      </c>
      <c r="C61" s="250"/>
      <c r="D61" s="114"/>
      <c r="E61" s="114"/>
      <c r="F61" s="115"/>
      <c r="G61" s="239"/>
      <c r="H61" s="239"/>
      <c r="I61" s="12" t="s">
        <v>37</v>
      </c>
      <c r="J61" s="107"/>
      <c r="K61" s="14" t="str">
        <f>IF(J61&gt;0,VLOOKUP(J61,女子登録情報!$J$2:$K$21,2,0),"")</f>
        <v/>
      </c>
      <c r="L61" s="15" t="s">
        <v>38</v>
      </c>
      <c r="M61" s="112"/>
      <c r="N61" s="109" t="str">
        <f t="shared" si="0"/>
        <v/>
      </c>
      <c r="O61" s="113"/>
      <c r="P61" s="251"/>
      <c r="Q61" s="252"/>
      <c r="R61" s="253"/>
      <c r="S61" s="245"/>
      <c r="T61" s="245"/>
    </row>
    <row r="62" spans="1:20" s="21" customFormat="1" ht="18" hidden="1" customHeight="1" thickTop="1" thickBot="1">
      <c r="A62" s="254">
        <v>17</v>
      </c>
      <c r="B62" s="257" t="s">
        <v>1232</v>
      </c>
      <c r="C62" s="259"/>
      <c r="D62" s="259" t="str">
        <f>IF(C62&gt;0,VLOOKUP(C62,女子登録情報!$A$1:$H$2000,3,0),"")</f>
        <v/>
      </c>
      <c r="E62" s="259" t="str">
        <f>IF(C62&gt;0,VLOOKUP(C62,女子登録情報!$A$1:$H$2000,4,0),"")</f>
        <v/>
      </c>
      <c r="F62" s="104" t="str">
        <f>IF(C62&gt;0,VLOOKUP(C62,女子登録情報!$A$1:$H$2000,8,0),"")</f>
        <v/>
      </c>
      <c r="G62" s="237" t="e">
        <f>IF(F63&gt;0,VLOOKUP(F63,女子登録情報!$N$2:$P$48,2,0),"")</f>
        <v>#N/A</v>
      </c>
      <c r="H62" s="237" t="str">
        <f>IF(C62&gt;0,TEXT(C62,"100000000"),"")</f>
        <v/>
      </c>
      <c r="I62" s="6" t="s">
        <v>30</v>
      </c>
      <c r="J62" s="106"/>
      <c r="K62" s="8" t="str">
        <f>IF(J62&gt;0,VLOOKUP(J62,女子登録情報!$J$1:$K$21,2,0),"")</f>
        <v/>
      </c>
      <c r="L62" s="6" t="s">
        <v>33</v>
      </c>
      <c r="M62" s="108"/>
      <c r="N62" s="109" t="str">
        <f t="shared" si="0"/>
        <v/>
      </c>
      <c r="O62" s="110"/>
      <c r="P62" s="240"/>
      <c r="Q62" s="241"/>
      <c r="R62" s="242"/>
      <c r="S62" s="243"/>
      <c r="T62" s="243"/>
    </row>
    <row r="63" spans="1:20" s="21" customFormat="1" ht="18" hidden="1" customHeight="1" thickBot="1">
      <c r="A63" s="255"/>
      <c r="B63" s="258"/>
      <c r="C63" s="260"/>
      <c r="D63" s="260"/>
      <c r="E63" s="260"/>
      <c r="F63" s="105" t="str">
        <f>IF(C62&gt;0,VLOOKUP(C62,女子登録情報!$A$1:$H$2000,5,0),"")</f>
        <v/>
      </c>
      <c r="G63" s="238"/>
      <c r="H63" s="238"/>
      <c r="I63" s="11" t="s">
        <v>34</v>
      </c>
      <c r="J63" s="106"/>
      <c r="K63" s="8" t="str">
        <f>IF(J63&gt;0,VLOOKUP(J63,女子登録情報!$J$2:$K$21,2,0),"")</f>
        <v/>
      </c>
      <c r="L63" s="11" t="s">
        <v>35</v>
      </c>
      <c r="M63" s="111"/>
      <c r="N63" s="109" t="str">
        <f t="shared" si="0"/>
        <v/>
      </c>
      <c r="O63" s="110"/>
      <c r="P63" s="246"/>
      <c r="Q63" s="247"/>
      <c r="R63" s="248"/>
      <c r="S63" s="244"/>
      <c r="T63" s="244"/>
    </row>
    <row r="64" spans="1:20" s="21" customFormat="1" ht="18" hidden="1" customHeight="1" thickBot="1">
      <c r="A64" s="256"/>
      <c r="B64" s="249" t="s">
        <v>36</v>
      </c>
      <c r="C64" s="250"/>
      <c r="D64" s="114"/>
      <c r="E64" s="114"/>
      <c r="F64" s="115"/>
      <c r="G64" s="239"/>
      <c r="H64" s="239"/>
      <c r="I64" s="12" t="s">
        <v>37</v>
      </c>
      <c r="J64" s="107"/>
      <c r="K64" s="14" t="str">
        <f>IF(J64&gt;0,VLOOKUP(J64,女子登録情報!$J$2:$K$21,2,0),"")</f>
        <v/>
      </c>
      <c r="L64" s="15" t="s">
        <v>38</v>
      </c>
      <c r="M64" s="112"/>
      <c r="N64" s="109" t="str">
        <f t="shared" si="0"/>
        <v/>
      </c>
      <c r="O64" s="113"/>
      <c r="P64" s="251"/>
      <c r="Q64" s="252"/>
      <c r="R64" s="253"/>
      <c r="S64" s="245"/>
      <c r="T64" s="245"/>
    </row>
    <row r="65" spans="1:20" s="21" customFormat="1" ht="18" hidden="1" customHeight="1" thickTop="1" thickBot="1">
      <c r="A65" s="254">
        <v>18</v>
      </c>
      <c r="B65" s="257" t="s">
        <v>1232</v>
      </c>
      <c r="C65" s="259"/>
      <c r="D65" s="259" t="str">
        <f>IF(C65&gt;0,VLOOKUP(C65,女子登録情報!$A$1:$H$2000,3,0),"")</f>
        <v/>
      </c>
      <c r="E65" s="259" t="str">
        <f>IF(C65&gt;0,VLOOKUP(C65,女子登録情報!$A$1:$H$2000,4,0),"")</f>
        <v/>
      </c>
      <c r="F65" s="104" t="str">
        <f>IF(C65&gt;0,VLOOKUP(C65,女子登録情報!$A$1:$H$2000,8,0),"")</f>
        <v/>
      </c>
      <c r="G65" s="237" t="e">
        <f>IF(F66&gt;0,VLOOKUP(F66,女子登録情報!$N$2:$P$48,2,0),"")</f>
        <v>#N/A</v>
      </c>
      <c r="H65" s="237" t="str">
        <f>IF(C65&gt;0,TEXT(C65,"100000000"),"")</f>
        <v/>
      </c>
      <c r="I65" s="6" t="s">
        <v>30</v>
      </c>
      <c r="J65" s="106"/>
      <c r="K65" s="8" t="str">
        <f>IF(J65&gt;0,VLOOKUP(J65,女子登録情報!$J$1:$K$21,2,0),"")</f>
        <v/>
      </c>
      <c r="L65" s="6" t="s">
        <v>33</v>
      </c>
      <c r="M65" s="108"/>
      <c r="N65" s="109" t="str">
        <f t="shared" si="0"/>
        <v/>
      </c>
      <c r="O65" s="110"/>
      <c r="P65" s="240"/>
      <c r="Q65" s="241"/>
      <c r="R65" s="242"/>
      <c r="S65" s="243"/>
      <c r="T65" s="243"/>
    </row>
    <row r="66" spans="1:20" s="21" customFormat="1" ht="18" hidden="1" customHeight="1" thickBot="1">
      <c r="A66" s="255"/>
      <c r="B66" s="258"/>
      <c r="C66" s="260"/>
      <c r="D66" s="260"/>
      <c r="E66" s="260"/>
      <c r="F66" s="105" t="str">
        <f>IF(C65&gt;0,VLOOKUP(C65,女子登録情報!$A$1:$H$2000,5,0),"")</f>
        <v/>
      </c>
      <c r="G66" s="238"/>
      <c r="H66" s="238"/>
      <c r="I66" s="11" t="s">
        <v>34</v>
      </c>
      <c r="J66" s="106"/>
      <c r="K66" s="8" t="str">
        <f>IF(J66&gt;0,VLOOKUP(J66,女子登録情報!$J$2:$K$21,2,0),"")</f>
        <v/>
      </c>
      <c r="L66" s="11" t="s">
        <v>35</v>
      </c>
      <c r="M66" s="111"/>
      <c r="N66" s="109" t="str">
        <f t="shared" si="0"/>
        <v/>
      </c>
      <c r="O66" s="110"/>
      <c r="P66" s="246"/>
      <c r="Q66" s="247"/>
      <c r="R66" s="248"/>
      <c r="S66" s="244"/>
      <c r="T66" s="244"/>
    </row>
    <row r="67" spans="1:20" s="21" customFormat="1" ht="18" hidden="1" customHeight="1" thickBot="1">
      <c r="A67" s="256"/>
      <c r="B67" s="249" t="s">
        <v>36</v>
      </c>
      <c r="C67" s="250"/>
      <c r="D67" s="114"/>
      <c r="E67" s="114"/>
      <c r="F67" s="115"/>
      <c r="G67" s="239"/>
      <c r="H67" s="239"/>
      <c r="I67" s="12" t="s">
        <v>37</v>
      </c>
      <c r="J67" s="107"/>
      <c r="K67" s="14" t="str">
        <f>IF(J67&gt;0,VLOOKUP(J67,女子登録情報!$J$2:$K$21,2,0),"")</f>
        <v/>
      </c>
      <c r="L67" s="15" t="s">
        <v>38</v>
      </c>
      <c r="M67" s="112"/>
      <c r="N67" s="109" t="str">
        <f t="shared" si="0"/>
        <v/>
      </c>
      <c r="O67" s="113"/>
      <c r="P67" s="251"/>
      <c r="Q67" s="252"/>
      <c r="R67" s="253"/>
      <c r="S67" s="245"/>
      <c r="T67" s="245"/>
    </row>
    <row r="68" spans="1:20" s="21" customFormat="1" ht="18" hidden="1" customHeight="1" thickTop="1" thickBot="1">
      <c r="A68" s="254">
        <v>19</v>
      </c>
      <c r="B68" s="257" t="s">
        <v>1232</v>
      </c>
      <c r="C68" s="259"/>
      <c r="D68" s="259" t="str">
        <f>IF(C68&gt;0,VLOOKUP(C68,女子登録情報!$A$1:$H$2000,3,0),"")</f>
        <v/>
      </c>
      <c r="E68" s="259" t="str">
        <f>IF(C68&gt;0,VLOOKUP(C68,女子登録情報!$A$1:$H$2000,4,0),"")</f>
        <v/>
      </c>
      <c r="F68" s="104" t="str">
        <f>IF(C68&gt;0,VLOOKUP(C68,女子登録情報!$A$1:$H$2000,8,0),"")</f>
        <v/>
      </c>
      <c r="G68" s="237" t="e">
        <f>IF(F69&gt;0,VLOOKUP(F69,女子登録情報!$N$2:$P$48,2,0),"")</f>
        <v>#N/A</v>
      </c>
      <c r="H68" s="237" t="str">
        <f>IF(C68&gt;0,TEXT(C68,"100000000"),"")</f>
        <v/>
      </c>
      <c r="I68" s="6" t="s">
        <v>30</v>
      </c>
      <c r="J68" s="106"/>
      <c r="K68" s="8" t="str">
        <f>IF(J68&gt;0,VLOOKUP(J68,女子登録情報!$J$1:$K$21,2,0),"")</f>
        <v/>
      </c>
      <c r="L68" s="6" t="s">
        <v>33</v>
      </c>
      <c r="M68" s="108"/>
      <c r="N68" s="109" t="str">
        <f t="shared" si="0"/>
        <v/>
      </c>
      <c r="O68" s="110"/>
      <c r="P68" s="240"/>
      <c r="Q68" s="241"/>
      <c r="R68" s="242"/>
      <c r="S68" s="243"/>
      <c r="T68" s="243"/>
    </row>
    <row r="69" spans="1:20" s="21" customFormat="1" ht="18" hidden="1" customHeight="1" thickBot="1">
      <c r="A69" s="255"/>
      <c r="B69" s="258"/>
      <c r="C69" s="260"/>
      <c r="D69" s="260"/>
      <c r="E69" s="260"/>
      <c r="F69" s="105" t="str">
        <f>IF(C68&gt;0,VLOOKUP(C68,女子登録情報!$A$1:$H$2000,5,0),"")</f>
        <v/>
      </c>
      <c r="G69" s="238"/>
      <c r="H69" s="238"/>
      <c r="I69" s="11" t="s">
        <v>34</v>
      </c>
      <c r="J69" s="106"/>
      <c r="K69" s="8" t="str">
        <f>IF(J69&gt;0,VLOOKUP(J69,女子登録情報!$J$2:$K$21,2,0),"")</f>
        <v/>
      </c>
      <c r="L69" s="11" t="s">
        <v>35</v>
      </c>
      <c r="M69" s="111"/>
      <c r="N69" s="109" t="str">
        <f t="shared" si="0"/>
        <v/>
      </c>
      <c r="O69" s="110"/>
      <c r="P69" s="246"/>
      <c r="Q69" s="247"/>
      <c r="R69" s="248"/>
      <c r="S69" s="244"/>
      <c r="T69" s="244"/>
    </row>
    <row r="70" spans="1:20" s="21" customFormat="1" ht="18" hidden="1" customHeight="1" thickBot="1">
      <c r="A70" s="256"/>
      <c r="B70" s="249" t="s">
        <v>36</v>
      </c>
      <c r="C70" s="250"/>
      <c r="D70" s="114"/>
      <c r="E70" s="114"/>
      <c r="F70" s="115"/>
      <c r="G70" s="239"/>
      <c r="H70" s="239"/>
      <c r="I70" s="12" t="s">
        <v>37</v>
      </c>
      <c r="J70" s="107"/>
      <c r="K70" s="14" t="str">
        <f>IF(J70&gt;0,VLOOKUP(J70,女子登録情報!$J$2:$K$21,2,0),"")</f>
        <v/>
      </c>
      <c r="L70" s="15" t="s">
        <v>38</v>
      </c>
      <c r="M70" s="112"/>
      <c r="N70" s="109" t="str">
        <f t="shared" si="0"/>
        <v/>
      </c>
      <c r="O70" s="113"/>
      <c r="P70" s="251"/>
      <c r="Q70" s="252"/>
      <c r="R70" s="253"/>
      <c r="S70" s="245"/>
      <c r="T70" s="245"/>
    </row>
    <row r="71" spans="1:20" s="21" customFormat="1" ht="18" hidden="1" customHeight="1" thickTop="1" thickBot="1">
      <c r="A71" s="254">
        <v>20</v>
      </c>
      <c r="B71" s="257" t="s">
        <v>1232</v>
      </c>
      <c r="C71" s="259"/>
      <c r="D71" s="259" t="str">
        <f>IF(C71&gt;0,VLOOKUP(C71,女子登録情報!$A$1:$H$2000,3,0),"")</f>
        <v/>
      </c>
      <c r="E71" s="259" t="str">
        <f>IF(C71&gt;0,VLOOKUP(C71,女子登録情報!$A$1:$H$2000,4,0),"")</f>
        <v/>
      </c>
      <c r="F71" s="104" t="str">
        <f>IF(C71&gt;0,VLOOKUP(C71,女子登録情報!$A$1:$H$2000,8,0),"")</f>
        <v/>
      </c>
      <c r="G71" s="237" t="e">
        <f>IF(F72&gt;0,VLOOKUP(F72,女子登録情報!$N$2:$P$48,2,0),"")</f>
        <v>#N/A</v>
      </c>
      <c r="H71" s="237" t="str">
        <f>IF(C71&gt;0,TEXT(C71,"100000000"),"")</f>
        <v/>
      </c>
      <c r="I71" s="6" t="s">
        <v>30</v>
      </c>
      <c r="J71" s="106"/>
      <c r="K71" s="8" t="str">
        <f>IF(J71&gt;0,VLOOKUP(J71,女子登録情報!$J$1:$K$21,2,0),"")</f>
        <v/>
      </c>
      <c r="L71" s="6" t="s">
        <v>33</v>
      </c>
      <c r="M71" s="108"/>
      <c r="N71" s="109" t="str">
        <f t="shared" si="0"/>
        <v/>
      </c>
      <c r="O71" s="110"/>
      <c r="P71" s="240"/>
      <c r="Q71" s="241"/>
      <c r="R71" s="242"/>
      <c r="S71" s="243"/>
      <c r="T71" s="243"/>
    </row>
    <row r="72" spans="1:20" s="21" customFormat="1" ht="18" hidden="1" customHeight="1" thickBot="1">
      <c r="A72" s="255"/>
      <c r="B72" s="258"/>
      <c r="C72" s="260"/>
      <c r="D72" s="260"/>
      <c r="E72" s="260"/>
      <c r="F72" s="105" t="str">
        <f>IF(C71&gt;0,VLOOKUP(C71,女子登録情報!$A$1:$H$2000,5,0),"")</f>
        <v/>
      </c>
      <c r="G72" s="238"/>
      <c r="H72" s="238"/>
      <c r="I72" s="11" t="s">
        <v>34</v>
      </c>
      <c r="J72" s="106"/>
      <c r="K72" s="8" t="str">
        <f>IF(J72&gt;0,VLOOKUP(J72,女子登録情報!$J$2:$K$21,2,0),"")</f>
        <v/>
      </c>
      <c r="L72" s="11" t="s">
        <v>35</v>
      </c>
      <c r="M72" s="111"/>
      <c r="N72" s="109" t="str">
        <f t="shared" si="0"/>
        <v/>
      </c>
      <c r="O72" s="110"/>
      <c r="P72" s="246"/>
      <c r="Q72" s="247"/>
      <c r="R72" s="248"/>
      <c r="S72" s="244"/>
      <c r="T72" s="244"/>
    </row>
    <row r="73" spans="1:20" s="21" customFormat="1" ht="18" hidden="1" customHeight="1" thickBot="1">
      <c r="A73" s="256"/>
      <c r="B73" s="249" t="s">
        <v>36</v>
      </c>
      <c r="C73" s="250"/>
      <c r="D73" s="114"/>
      <c r="E73" s="114"/>
      <c r="F73" s="115"/>
      <c r="G73" s="239"/>
      <c r="H73" s="239"/>
      <c r="I73" s="12" t="s">
        <v>37</v>
      </c>
      <c r="J73" s="107"/>
      <c r="K73" s="14" t="str">
        <f>IF(J73&gt;0,VLOOKUP(J73,女子登録情報!$J$2:$K$21,2,0),"")</f>
        <v/>
      </c>
      <c r="L73" s="15" t="s">
        <v>38</v>
      </c>
      <c r="M73" s="112"/>
      <c r="N73" s="109" t="str">
        <f t="shared" si="0"/>
        <v/>
      </c>
      <c r="O73" s="113"/>
      <c r="P73" s="251"/>
      <c r="Q73" s="252"/>
      <c r="R73" s="253"/>
      <c r="S73" s="245"/>
      <c r="T73" s="245"/>
    </row>
    <row r="74" spans="1:20" s="21" customFormat="1" ht="18" hidden="1" customHeight="1" thickTop="1" thickBot="1">
      <c r="A74" s="254">
        <v>21</v>
      </c>
      <c r="B74" s="257" t="s">
        <v>1232</v>
      </c>
      <c r="C74" s="259"/>
      <c r="D74" s="259" t="str">
        <f>IF(C74&gt;0,VLOOKUP(C74,女子登録情報!$A$1:$H$2000,3,0),"")</f>
        <v/>
      </c>
      <c r="E74" s="259" t="str">
        <f>IF(C74&gt;0,VLOOKUP(C74,女子登録情報!$A$1:$H$2000,4,0),"")</f>
        <v/>
      </c>
      <c r="F74" s="104" t="str">
        <f>IF(C74&gt;0,VLOOKUP(C74,女子登録情報!$A$1:$H$2000,8,0),"")</f>
        <v/>
      </c>
      <c r="G74" s="237" t="e">
        <f>IF(F75&gt;0,VLOOKUP(F75,女子登録情報!$N$2:$P$48,2,0),"")</f>
        <v>#N/A</v>
      </c>
      <c r="H74" s="237" t="str">
        <f>IF(C74&gt;0,TEXT(C74,"100000000"),"")</f>
        <v/>
      </c>
      <c r="I74" s="6" t="s">
        <v>30</v>
      </c>
      <c r="J74" s="106"/>
      <c r="K74" s="8" t="str">
        <f>IF(J74&gt;0,VLOOKUP(J74,女子登録情報!$J$1:$K$21,2,0),"")</f>
        <v/>
      </c>
      <c r="L74" s="6" t="s">
        <v>33</v>
      </c>
      <c r="M74" s="108"/>
      <c r="N74" s="109" t="str">
        <f t="shared" si="0"/>
        <v/>
      </c>
      <c r="O74" s="110"/>
      <c r="P74" s="240"/>
      <c r="Q74" s="241"/>
      <c r="R74" s="242"/>
      <c r="S74" s="243"/>
      <c r="T74" s="243"/>
    </row>
    <row r="75" spans="1:20" s="21" customFormat="1" ht="18" hidden="1" customHeight="1" thickBot="1">
      <c r="A75" s="255"/>
      <c r="B75" s="258"/>
      <c r="C75" s="260"/>
      <c r="D75" s="260"/>
      <c r="E75" s="260"/>
      <c r="F75" s="105" t="str">
        <f>IF(C74&gt;0,VLOOKUP(C74,女子登録情報!$A$1:$H$2000,5,0),"")</f>
        <v/>
      </c>
      <c r="G75" s="238"/>
      <c r="H75" s="238"/>
      <c r="I75" s="11" t="s">
        <v>34</v>
      </c>
      <c r="J75" s="106"/>
      <c r="K75" s="8" t="str">
        <f>IF(J75&gt;0,VLOOKUP(J75,女子登録情報!$J$2:$K$21,2,0),"")</f>
        <v/>
      </c>
      <c r="L75" s="11" t="s">
        <v>35</v>
      </c>
      <c r="M75" s="111"/>
      <c r="N75" s="109" t="str">
        <f t="shared" si="0"/>
        <v/>
      </c>
      <c r="O75" s="110"/>
      <c r="P75" s="246"/>
      <c r="Q75" s="247"/>
      <c r="R75" s="248"/>
      <c r="S75" s="244"/>
      <c r="T75" s="244"/>
    </row>
    <row r="76" spans="1:20" s="21" customFormat="1" ht="18" hidden="1" customHeight="1" thickBot="1">
      <c r="A76" s="256"/>
      <c r="B76" s="249" t="s">
        <v>36</v>
      </c>
      <c r="C76" s="250"/>
      <c r="D76" s="114"/>
      <c r="E76" s="114"/>
      <c r="F76" s="115"/>
      <c r="G76" s="239"/>
      <c r="H76" s="239"/>
      <c r="I76" s="12" t="s">
        <v>37</v>
      </c>
      <c r="J76" s="107"/>
      <c r="K76" s="14" t="str">
        <f>IF(J76&gt;0,VLOOKUP(J76,女子登録情報!$J$2:$K$21,2,0),"")</f>
        <v/>
      </c>
      <c r="L76" s="15" t="s">
        <v>38</v>
      </c>
      <c r="M76" s="112"/>
      <c r="N76" s="109" t="str">
        <f t="shared" si="0"/>
        <v/>
      </c>
      <c r="O76" s="113"/>
      <c r="P76" s="251"/>
      <c r="Q76" s="252"/>
      <c r="R76" s="253"/>
      <c r="S76" s="245"/>
      <c r="T76" s="245"/>
    </row>
    <row r="77" spans="1:20" s="21" customFormat="1" ht="18" hidden="1" customHeight="1" thickTop="1" thickBot="1">
      <c r="A77" s="254">
        <v>22</v>
      </c>
      <c r="B77" s="257" t="s">
        <v>1232</v>
      </c>
      <c r="C77" s="259"/>
      <c r="D77" s="259" t="str">
        <f>IF(C77&gt;0,VLOOKUP(C77,女子登録情報!$A$1:$H$2000,3,0),"")</f>
        <v/>
      </c>
      <c r="E77" s="259" t="str">
        <f>IF(C77&gt;0,VLOOKUP(C77,女子登録情報!$A$1:$H$2000,4,0),"")</f>
        <v/>
      </c>
      <c r="F77" s="104" t="str">
        <f>IF(C77&gt;0,VLOOKUP(C77,女子登録情報!$A$1:$H$2000,8,0),"")</f>
        <v/>
      </c>
      <c r="G77" s="237" t="e">
        <f>IF(F78&gt;0,VLOOKUP(F78,女子登録情報!$N$2:$P$48,2,0),"")</f>
        <v>#N/A</v>
      </c>
      <c r="H77" s="237" t="str">
        <f>IF(C77&gt;0,TEXT(C77,"100000000"),"")</f>
        <v/>
      </c>
      <c r="I77" s="6" t="s">
        <v>30</v>
      </c>
      <c r="J77" s="106"/>
      <c r="K77" s="8" t="str">
        <f>IF(J77&gt;0,VLOOKUP(J77,女子登録情報!$J$1:$K$21,2,0),"")</f>
        <v/>
      </c>
      <c r="L77" s="6" t="s">
        <v>33</v>
      </c>
      <c r="M77" s="108"/>
      <c r="N77" s="109" t="str">
        <f t="shared" si="0"/>
        <v/>
      </c>
      <c r="O77" s="110"/>
      <c r="P77" s="240"/>
      <c r="Q77" s="241"/>
      <c r="R77" s="242"/>
      <c r="S77" s="243"/>
      <c r="T77" s="243"/>
    </row>
    <row r="78" spans="1:20" s="21" customFormat="1" ht="18" hidden="1" customHeight="1" thickBot="1">
      <c r="A78" s="255"/>
      <c r="B78" s="258"/>
      <c r="C78" s="260"/>
      <c r="D78" s="260"/>
      <c r="E78" s="260"/>
      <c r="F78" s="105" t="str">
        <f>IF(C77&gt;0,VLOOKUP(C77,女子登録情報!$A$1:$H$2000,5,0),"")</f>
        <v/>
      </c>
      <c r="G78" s="238"/>
      <c r="H78" s="238"/>
      <c r="I78" s="11" t="s">
        <v>34</v>
      </c>
      <c r="J78" s="106"/>
      <c r="K78" s="8" t="str">
        <f>IF(J78&gt;0,VLOOKUP(J78,女子登録情報!$J$2:$K$21,2,0),"")</f>
        <v/>
      </c>
      <c r="L78" s="11" t="s">
        <v>35</v>
      </c>
      <c r="M78" s="111"/>
      <c r="N78" s="109" t="str">
        <f t="shared" ref="N78:N141" si="1">IF(K78="","",LEFT(K78,5)&amp;" "&amp;IF(OR(LEFT(K78,3)*1&lt;70,LEFT(K78,3)*1&gt;100),REPT(0,7-LEN(M78)),REPT(0,5-LEN(M78)))&amp;M78)</f>
        <v/>
      </c>
      <c r="O78" s="110"/>
      <c r="P78" s="246"/>
      <c r="Q78" s="247"/>
      <c r="R78" s="248"/>
      <c r="S78" s="244"/>
      <c r="T78" s="244"/>
    </row>
    <row r="79" spans="1:20" s="21" customFormat="1" ht="18" hidden="1" customHeight="1" thickBot="1">
      <c r="A79" s="256"/>
      <c r="B79" s="249" t="s">
        <v>36</v>
      </c>
      <c r="C79" s="250"/>
      <c r="D79" s="114"/>
      <c r="E79" s="114"/>
      <c r="F79" s="115"/>
      <c r="G79" s="239"/>
      <c r="H79" s="239"/>
      <c r="I79" s="12" t="s">
        <v>37</v>
      </c>
      <c r="J79" s="107"/>
      <c r="K79" s="14" t="str">
        <f>IF(J79&gt;0,VLOOKUP(J79,女子登録情報!$J$2:$K$21,2,0),"")</f>
        <v/>
      </c>
      <c r="L79" s="15" t="s">
        <v>38</v>
      </c>
      <c r="M79" s="112"/>
      <c r="N79" s="109" t="str">
        <f t="shared" si="1"/>
        <v/>
      </c>
      <c r="O79" s="113"/>
      <c r="P79" s="251"/>
      <c r="Q79" s="252"/>
      <c r="R79" s="253"/>
      <c r="S79" s="245"/>
      <c r="T79" s="245"/>
    </row>
    <row r="80" spans="1:20" s="21" customFormat="1" ht="18" hidden="1" customHeight="1" thickTop="1" thickBot="1">
      <c r="A80" s="254">
        <v>23</v>
      </c>
      <c r="B80" s="257" t="s">
        <v>1232</v>
      </c>
      <c r="C80" s="259"/>
      <c r="D80" s="259" t="str">
        <f>IF(C80&gt;0,VLOOKUP(C80,女子登録情報!$A$1:$H$2000,3,0),"")</f>
        <v/>
      </c>
      <c r="E80" s="259" t="str">
        <f>IF(C80&gt;0,VLOOKUP(C80,女子登録情報!$A$1:$H$2000,4,0),"")</f>
        <v/>
      </c>
      <c r="F80" s="104" t="str">
        <f>IF(C80&gt;0,VLOOKUP(C80,女子登録情報!$A$1:$H$2000,8,0),"")</f>
        <v/>
      </c>
      <c r="G80" s="237" t="e">
        <f>IF(F81&gt;0,VLOOKUP(F81,女子登録情報!$N$2:$P$48,2,0),"")</f>
        <v>#N/A</v>
      </c>
      <c r="H80" s="237" t="str">
        <f>IF(C80&gt;0,TEXT(C80,"100000000"),"")</f>
        <v/>
      </c>
      <c r="I80" s="6" t="s">
        <v>30</v>
      </c>
      <c r="J80" s="106"/>
      <c r="K80" s="8" t="str">
        <f>IF(J80&gt;0,VLOOKUP(J80,女子登録情報!$J$1:$K$21,2,0),"")</f>
        <v/>
      </c>
      <c r="L80" s="6" t="s">
        <v>33</v>
      </c>
      <c r="M80" s="108"/>
      <c r="N80" s="109" t="str">
        <f t="shared" si="1"/>
        <v/>
      </c>
      <c r="O80" s="110"/>
      <c r="P80" s="240"/>
      <c r="Q80" s="241"/>
      <c r="R80" s="242"/>
      <c r="S80" s="243"/>
      <c r="T80" s="243"/>
    </row>
    <row r="81" spans="1:20" s="21" customFormat="1" ht="18" hidden="1" customHeight="1" thickBot="1">
      <c r="A81" s="255"/>
      <c r="B81" s="258"/>
      <c r="C81" s="260"/>
      <c r="D81" s="260"/>
      <c r="E81" s="260"/>
      <c r="F81" s="105" t="str">
        <f>IF(C80&gt;0,VLOOKUP(C80,女子登録情報!$A$1:$H$2000,5,0),"")</f>
        <v/>
      </c>
      <c r="G81" s="238"/>
      <c r="H81" s="238"/>
      <c r="I81" s="11" t="s">
        <v>34</v>
      </c>
      <c r="J81" s="106"/>
      <c r="K81" s="8" t="str">
        <f>IF(J81&gt;0,VLOOKUP(J81,女子登録情報!$J$2:$K$21,2,0),"")</f>
        <v/>
      </c>
      <c r="L81" s="11" t="s">
        <v>35</v>
      </c>
      <c r="M81" s="111"/>
      <c r="N81" s="109" t="str">
        <f t="shared" si="1"/>
        <v/>
      </c>
      <c r="O81" s="110"/>
      <c r="P81" s="246"/>
      <c r="Q81" s="247"/>
      <c r="R81" s="248"/>
      <c r="S81" s="244"/>
      <c r="T81" s="244"/>
    </row>
    <row r="82" spans="1:20" s="21" customFormat="1" ht="18" hidden="1" customHeight="1" thickBot="1">
      <c r="A82" s="256"/>
      <c r="B82" s="249" t="s">
        <v>36</v>
      </c>
      <c r="C82" s="250"/>
      <c r="D82" s="114"/>
      <c r="E82" s="114"/>
      <c r="F82" s="115"/>
      <c r="G82" s="239"/>
      <c r="H82" s="239"/>
      <c r="I82" s="12" t="s">
        <v>37</v>
      </c>
      <c r="J82" s="107"/>
      <c r="K82" s="14" t="str">
        <f>IF(J82&gt;0,VLOOKUP(J82,女子登録情報!$J$2:$K$21,2,0),"")</f>
        <v/>
      </c>
      <c r="L82" s="15" t="s">
        <v>38</v>
      </c>
      <c r="M82" s="112"/>
      <c r="N82" s="109" t="str">
        <f t="shared" si="1"/>
        <v/>
      </c>
      <c r="O82" s="113"/>
      <c r="P82" s="251"/>
      <c r="Q82" s="252"/>
      <c r="R82" s="253"/>
      <c r="S82" s="245"/>
      <c r="T82" s="245"/>
    </row>
    <row r="83" spans="1:20" s="21" customFormat="1" ht="18" hidden="1" customHeight="1" thickTop="1" thickBot="1">
      <c r="A83" s="254">
        <v>24</v>
      </c>
      <c r="B83" s="257" t="s">
        <v>1232</v>
      </c>
      <c r="C83" s="259"/>
      <c r="D83" s="259" t="str">
        <f>IF(C83&gt;0,VLOOKUP(C83,女子登録情報!$A$1:$H$2000,3,0),"")</f>
        <v/>
      </c>
      <c r="E83" s="259" t="str">
        <f>IF(C83&gt;0,VLOOKUP(C83,女子登録情報!$A$1:$H$2000,4,0),"")</f>
        <v/>
      </c>
      <c r="F83" s="104" t="str">
        <f>IF(C83&gt;0,VLOOKUP(C83,女子登録情報!$A$1:$H$2000,8,0),"")</f>
        <v/>
      </c>
      <c r="G83" s="237" t="e">
        <f>IF(F84&gt;0,VLOOKUP(F84,女子登録情報!$N$2:$P$48,2,0),"")</f>
        <v>#N/A</v>
      </c>
      <c r="H83" s="237" t="str">
        <f>IF(C83&gt;0,TEXT(C83,"100000000"),"")</f>
        <v/>
      </c>
      <c r="I83" s="6" t="s">
        <v>30</v>
      </c>
      <c r="J83" s="106"/>
      <c r="K83" s="8" t="str">
        <f>IF(J83&gt;0,VLOOKUP(J83,女子登録情報!$J$1:$K$21,2,0),"")</f>
        <v/>
      </c>
      <c r="L83" s="6" t="s">
        <v>33</v>
      </c>
      <c r="M83" s="108"/>
      <c r="N83" s="109" t="str">
        <f t="shared" si="1"/>
        <v/>
      </c>
      <c r="O83" s="110"/>
      <c r="P83" s="240"/>
      <c r="Q83" s="241"/>
      <c r="R83" s="242"/>
      <c r="S83" s="243"/>
      <c r="T83" s="243"/>
    </row>
    <row r="84" spans="1:20" s="21" customFormat="1" ht="18" hidden="1" customHeight="1" thickBot="1">
      <c r="A84" s="255"/>
      <c r="B84" s="258"/>
      <c r="C84" s="260"/>
      <c r="D84" s="260"/>
      <c r="E84" s="260"/>
      <c r="F84" s="105" t="str">
        <f>IF(C83&gt;0,VLOOKUP(C83,女子登録情報!$A$1:$H$2000,5,0),"")</f>
        <v/>
      </c>
      <c r="G84" s="238"/>
      <c r="H84" s="238"/>
      <c r="I84" s="11" t="s">
        <v>34</v>
      </c>
      <c r="J84" s="106"/>
      <c r="K84" s="8" t="str">
        <f>IF(J84&gt;0,VLOOKUP(J84,女子登録情報!$J$2:$K$21,2,0),"")</f>
        <v/>
      </c>
      <c r="L84" s="11" t="s">
        <v>35</v>
      </c>
      <c r="M84" s="111"/>
      <c r="N84" s="109" t="str">
        <f t="shared" si="1"/>
        <v/>
      </c>
      <c r="O84" s="110"/>
      <c r="P84" s="246"/>
      <c r="Q84" s="247"/>
      <c r="R84" s="248"/>
      <c r="S84" s="244"/>
      <c r="T84" s="244"/>
    </row>
    <row r="85" spans="1:20" s="21" customFormat="1" ht="18" hidden="1" customHeight="1" thickBot="1">
      <c r="A85" s="256"/>
      <c r="B85" s="249" t="s">
        <v>36</v>
      </c>
      <c r="C85" s="250"/>
      <c r="D85" s="116"/>
      <c r="E85" s="114"/>
      <c r="F85" s="115"/>
      <c r="G85" s="239"/>
      <c r="H85" s="239"/>
      <c r="I85" s="12" t="s">
        <v>37</v>
      </c>
      <c r="J85" s="107"/>
      <c r="K85" s="14" t="str">
        <f>IF(J85&gt;0,VLOOKUP(J85,女子登録情報!$J$2:$K$21,2,0),"")</f>
        <v/>
      </c>
      <c r="L85" s="15" t="s">
        <v>38</v>
      </c>
      <c r="M85" s="112"/>
      <c r="N85" s="109" t="str">
        <f t="shared" si="1"/>
        <v/>
      </c>
      <c r="O85" s="113"/>
      <c r="P85" s="251"/>
      <c r="Q85" s="252"/>
      <c r="R85" s="253"/>
      <c r="S85" s="245"/>
      <c r="T85" s="245"/>
    </row>
    <row r="86" spans="1:20" s="21" customFormat="1" ht="18" hidden="1" customHeight="1" thickTop="1" thickBot="1">
      <c r="A86" s="254">
        <v>25</v>
      </c>
      <c r="B86" s="257" t="s">
        <v>1232</v>
      </c>
      <c r="C86" s="259"/>
      <c r="D86" s="259" t="str">
        <f>IF(C86&gt;0,VLOOKUP(C86,女子登録情報!$A$1:$H$2000,3,0),"")</f>
        <v/>
      </c>
      <c r="E86" s="259" t="str">
        <f>IF(C86&gt;0,VLOOKUP(C86,女子登録情報!$A$1:$H$2000,4,0),"")</f>
        <v/>
      </c>
      <c r="F86" s="104" t="str">
        <f>IF(C86&gt;0,VLOOKUP(C86,女子登録情報!$A$1:$H$2000,8,0),"")</f>
        <v/>
      </c>
      <c r="G86" s="237" t="e">
        <f>IF(F87&gt;0,VLOOKUP(F87,女子登録情報!$N$2:$P$48,2,0),"")</f>
        <v>#N/A</v>
      </c>
      <c r="H86" s="237" t="str">
        <f>IF(C86&gt;0,TEXT(C86,"100000000"),"")</f>
        <v/>
      </c>
      <c r="I86" s="6" t="s">
        <v>30</v>
      </c>
      <c r="J86" s="106"/>
      <c r="K86" s="8" t="str">
        <f>IF(J86&gt;0,VLOOKUP(J86,女子登録情報!$J$1:$K$21,2,0),"")</f>
        <v/>
      </c>
      <c r="L86" s="6" t="s">
        <v>33</v>
      </c>
      <c r="M86" s="108"/>
      <c r="N86" s="109" t="str">
        <f t="shared" si="1"/>
        <v/>
      </c>
      <c r="O86" s="110"/>
      <c r="P86" s="240"/>
      <c r="Q86" s="241"/>
      <c r="R86" s="242"/>
      <c r="S86" s="243"/>
      <c r="T86" s="243"/>
    </row>
    <row r="87" spans="1:20" s="21" customFormat="1" ht="18" hidden="1" customHeight="1" thickBot="1">
      <c r="A87" s="255"/>
      <c r="B87" s="258"/>
      <c r="C87" s="260"/>
      <c r="D87" s="260"/>
      <c r="E87" s="260"/>
      <c r="F87" s="105" t="str">
        <f>IF(C86&gt;0,VLOOKUP(C86,女子登録情報!$A$1:$H$2000,5,0),"")</f>
        <v/>
      </c>
      <c r="G87" s="238"/>
      <c r="H87" s="238"/>
      <c r="I87" s="11" t="s">
        <v>34</v>
      </c>
      <c r="J87" s="106"/>
      <c r="K87" s="8" t="str">
        <f>IF(J87&gt;0,VLOOKUP(J87,女子登録情報!$J$2:$K$21,2,0),"")</f>
        <v/>
      </c>
      <c r="L87" s="11" t="s">
        <v>35</v>
      </c>
      <c r="M87" s="111"/>
      <c r="N87" s="109" t="str">
        <f t="shared" si="1"/>
        <v/>
      </c>
      <c r="O87" s="110"/>
      <c r="P87" s="246"/>
      <c r="Q87" s="247"/>
      <c r="R87" s="248"/>
      <c r="S87" s="244"/>
      <c r="T87" s="244"/>
    </row>
    <row r="88" spans="1:20" s="21" customFormat="1" ht="18" hidden="1" customHeight="1" thickBot="1">
      <c r="A88" s="256"/>
      <c r="B88" s="249" t="s">
        <v>36</v>
      </c>
      <c r="C88" s="250"/>
      <c r="D88" s="114"/>
      <c r="E88" s="114"/>
      <c r="F88" s="115"/>
      <c r="G88" s="239"/>
      <c r="H88" s="239"/>
      <c r="I88" s="12" t="s">
        <v>37</v>
      </c>
      <c r="J88" s="107"/>
      <c r="K88" s="14" t="str">
        <f>IF(J88&gt;0,VLOOKUP(J88,女子登録情報!$J$2:$K$21,2,0),"")</f>
        <v/>
      </c>
      <c r="L88" s="15" t="s">
        <v>38</v>
      </c>
      <c r="M88" s="112"/>
      <c r="N88" s="109" t="str">
        <f t="shared" si="1"/>
        <v/>
      </c>
      <c r="O88" s="113"/>
      <c r="P88" s="251"/>
      <c r="Q88" s="252"/>
      <c r="R88" s="253"/>
      <c r="S88" s="245"/>
      <c r="T88" s="245"/>
    </row>
    <row r="89" spans="1:20" s="21" customFormat="1" ht="18" hidden="1" customHeight="1" thickTop="1" thickBot="1">
      <c r="A89" s="254">
        <v>26</v>
      </c>
      <c r="B89" s="257" t="s">
        <v>1232</v>
      </c>
      <c r="C89" s="259"/>
      <c r="D89" s="259" t="str">
        <f>IF(C89&gt;0,VLOOKUP(C89,女子登録情報!$A$1:$H$2000,3,0),"")</f>
        <v/>
      </c>
      <c r="E89" s="259" t="str">
        <f>IF(C89&gt;0,VLOOKUP(C89,女子登録情報!$A$1:$H$2000,4,0),"")</f>
        <v/>
      </c>
      <c r="F89" s="104" t="str">
        <f>IF(C89&gt;0,VLOOKUP(C89,女子登録情報!$A$1:$H$2000,8,0),"")</f>
        <v/>
      </c>
      <c r="G89" s="237" t="e">
        <f>IF(F90&gt;0,VLOOKUP(F90,女子登録情報!$N$2:$P$48,2,0),"")</f>
        <v>#N/A</v>
      </c>
      <c r="H89" s="237" t="str">
        <f>IF(C89&gt;0,TEXT(C89,"100000000"),"")</f>
        <v/>
      </c>
      <c r="I89" s="6" t="s">
        <v>30</v>
      </c>
      <c r="J89" s="106"/>
      <c r="K89" s="8" t="str">
        <f>IF(J89&gt;0,VLOOKUP(J89,女子登録情報!$J$1:$K$21,2,0),"")</f>
        <v/>
      </c>
      <c r="L89" s="6" t="s">
        <v>33</v>
      </c>
      <c r="M89" s="108"/>
      <c r="N89" s="109" t="str">
        <f t="shared" si="1"/>
        <v/>
      </c>
      <c r="O89" s="110"/>
      <c r="P89" s="240"/>
      <c r="Q89" s="241"/>
      <c r="R89" s="242"/>
      <c r="S89" s="243"/>
      <c r="T89" s="243"/>
    </row>
    <row r="90" spans="1:20" s="21" customFormat="1" ht="18" hidden="1" customHeight="1" thickBot="1">
      <c r="A90" s="255"/>
      <c r="B90" s="258"/>
      <c r="C90" s="260"/>
      <c r="D90" s="260"/>
      <c r="E90" s="260"/>
      <c r="F90" s="105" t="str">
        <f>IF(C89&gt;0,VLOOKUP(C89,女子登録情報!$A$1:$H$2000,5,0),"")</f>
        <v/>
      </c>
      <c r="G90" s="238"/>
      <c r="H90" s="238"/>
      <c r="I90" s="11" t="s">
        <v>34</v>
      </c>
      <c r="J90" s="106"/>
      <c r="K90" s="8" t="str">
        <f>IF(J90&gt;0,VLOOKUP(J90,女子登録情報!$J$2:$K$21,2,0),"")</f>
        <v/>
      </c>
      <c r="L90" s="11" t="s">
        <v>35</v>
      </c>
      <c r="M90" s="111"/>
      <c r="N90" s="109" t="str">
        <f t="shared" si="1"/>
        <v/>
      </c>
      <c r="O90" s="110"/>
      <c r="P90" s="246"/>
      <c r="Q90" s="247"/>
      <c r="R90" s="248"/>
      <c r="S90" s="244"/>
      <c r="T90" s="244"/>
    </row>
    <row r="91" spans="1:20" s="21" customFormat="1" ht="18" hidden="1" customHeight="1" thickBot="1">
      <c r="A91" s="256"/>
      <c r="B91" s="249" t="s">
        <v>36</v>
      </c>
      <c r="C91" s="250"/>
      <c r="D91" s="114"/>
      <c r="E91" s="114"/>
      <c r="F91" s="115"/>
      <c r="G91" s="239"/>
      <c r="H91" s="239"/>
      <c r="I91" s="12" t="s">
        <v>37</v>
      </c>
      <c r="J91" s="107"/>
      <c r="K91" s="14" t="str">
        <f>IF(J91&gt;0,VLOOKUP(J91,女子登録情報!$J$2:$K$21,2,0),"")</f>
        <v/>
      </c>
      <c r="L91" s="15" t="s">
        <v>38</v>
      </c>
      <c r="M91" s="112"/>
      <c r="N91" s="109" t="str">
        <f t="shared" si="1"/>
        <v/>
      </c>
      <c r="O91" s="113"/>
      <c r="P91" s="251"/>
      <c r="Q91" s="252"/>
      <c r="R91" s="253"/>
      <c r="S91" s="245"/>
      <c r="T91" s="245"/>
    </row>
    <row r="92" spans="1:20" s="21" customFormat="1" ht="18" hidden="1" customHeight="1" thickTop="1" thickBot="1">
      <c r="A92" s="254">
        <v>27</v>
      </c>
      <c r="B92" s="257" t="s">
        <v>1232</v>
      </c>
      <c r="C92" s="259"/>
      <c r="D92" s="259" t="str">
        <f>IF(C92&gt;0,VLOOKUP(C92,女子登録情報!$A$1:$H$2000,3,0),"")</f>
        <v/>
      </c>
      <c r="E92" s="259" t="str">
        <f>IF(C92&gt;0,VLOOKUP(C92,女子登録情報!$A$1:$H$2000,4,0),"")</f>
        <v/>
      </c>
      <c r="F92" s="104" t="str">
        <f>IF(C92&gt;0,VLOOKUP(C92,女子登録情報!$A$1:$H$2000,8,0),"")</f>
        <v/>
      </c>
      <c r="G92" s="237" t="e">
        <f>IF(F93&gt;0,VLOOKUP(F93,女子登録情報!$N$2:$P$48,2,0),"")</f>
        <v>#N/A</v>
      </c>
      <c r="H92" s="237" t="str">
        <f>IF(C92&gt;0,TEXT(C92,"100000000"),"")</f>
        <v/>
      </c>
      <c r="I92" s="6" t="s">
        <v>30</v>
      </c>
      <c r="J92" s="106"/>
      <c r="K92" s="8" t="str">
        <f>IF(J92&gt;0,VLOOKUP(J92,女子登録情報!$J$1:$K$21,2,0),"")</f>
        <v/>
      </c>
      <c r="L92" s="6" t="s">
        <v>33</v>
      </c>
      <c r="M92" s="108"/>
      <c r="N92" s="109" t="str">
        <f t="shared" si="1"/>
        <v/>
      </c>
      <c r="O92" s="110"/>
      <c r="P92" s="240"/>
      <c r="Q92" s="241"/>
      <c r="R92" s="242"/>
      <c r="S92" s="243"/>
      <c r="T92" s="243"/>
    </row>
    <row r="93" spans="1:20" s="21" customFormat="1" ht="18" hidden="1" customHeight="1" thickBot="1">
      <c r="A93" s="255"/>
      <c r="B93" s="258"/>
      <c r="C93" s="260"/>
      <c r="D93" s="260"/>
      <c r="E93" s="260"/>
      <c r="F93" s="105" t="str">
        <f>IF(C92&gt;0,VLOOKUP(C92,女子登録情報!$A$1:$H$2000,5,0),"")</f>
        <v/>
      </c>
      <c r="G93" s="238"/>
      <c r="H93" s="238"/>
      <c r="I93" s="11" t="s">
        <v>34</v>
      </c>
      <c r="J93" s="106"/>
      <c r="K93" s="8" t="str">
        <f>IF(J93&gt;0,VLOOKUP(J93,女子登録情報!$J$2:$K$21,2,0),"")</f>
        <v/>
      </c>
      <c r="L93" s="11" t="s">
        <v>35</v>
      </c>
      <c r="M93" s="111"/>
      <c r="N93" s="109" t="str">
        <f t="shared" si="1"/>
        <v/>
      </c>
      <c r="O93" s="110"/>
      <c r="P93" s="246"/>
      <c r="Q93" s="247"/>
      <c r="R93" s="248"/>
      <c r="S93" s="244"/>
      <c r="T93" s="244"/>
    </row>
    <row r="94" spans="1:20" s="21" customFormat="1" ht="18" hidden="1" customHeight="1" thickBot="1">
      <c r="A94" s="256"/>
      <c r="B94" s="249" t="s">
        <v>36</v>
      </c>
      <c r="C94" s="250"/>
      <c r="D94" s="114"/>
      <c r="E94" s="114"/>
      <c r="F94" s="115"/>
      <c r="G94" s="239"/>
      <c r="H94" s="239"/>
      <c r="I94" s="12" t="s">
        <v>37</v>
      </c>
      <c r="J94" s="107"/>
      <c r="K94" s="14" t="str">
        <f>IF(J94&gt;0,VLOOKUP(J94,女子登録情報!$J$2:$K$21,2,0),"")</f>
        <v/>
      </c>
      <c r="L94" s="15" t="s">
        <v>38</v>
      </c>
      <c r="M94" s="112"/>
      <c r="N94" s="109" t="str">
        <f t="shared" si="1"/>
        <v/>
      </c>
      <c r="O94" s="113"/>
      <c r="P94" s="251"/>
      <c r="Q94" s="252"/>
      <c r="R94" s="253"/>
      <c r="S94" s="245"/>
      <c r="T94" s="245"/>
    </row>
    <row r="95" spans="1:20" s="21" customFormat="1" ht="18" hidden="1" customHeight="1" thickTop="1" thickBot="1">
      <c r="A95" s="254">
        <v>28</v>
      </c>
      <c r="B95" s="257" t="s">
        <v>1232</v>
      </c>
      <c r="C95" s="259"/>
      <c r="D95" s="259" t="str">
        <f>IF(C95&gt;0,VLOOKUP(C95,女子登録情報!$A$1:$H$2000,3,0),"")</f>
        <v/>
      </c>
      <c r="E95" s="259" t="str">
        <f>IF(C95&gt;0,VLOOKUP(C95,女子登録情報!$A$1:$H$2000,4,0),"")</f>
        <v/>
      </c>
      <c r="F95" s="104" t="str">
        <f>IF(C95&gt;0,VLOOKUP(C95,女子登録情報!$A$1:$H$2000,8,0),"")</f>
        <v/>
      </c>
      <c r="G95" s="237" t="e">
        <f>IF(F96&gt;0,VLOOKUP(F96,女子登録情報!$N$2:$P$48,2,0),"")</f>
        <v>#N/A</v>
      </c>
      <c r="H95" s="237" t="str">
        <f>IF(C95&gt;0,TEXT(C95,"100000000"),"")</f>
        <v/>
      </c>
      <c r="I95" s="6" t="s">
        <v>30</v>
      </c>
      <c r="J95" s="106"/>
      <c r="K95" s="8" t="str">
        <f>IF(J95&gt;0,VLOOKUP(J95,女子登録情報!$J$1:$K$21,2,0),"")</f>
        <v/>
      </c>
      <c r="L95" s="6" t="s">
        <v>33</v>
      </c>
      <c r="M95" s="108"/>
      <c r="N95" s="109" t="str">
        <f t="shared" si="1"/>
        <v/>
      </c>
      <c r="O95" s="110"/>
      <c r="P95" s="240"/>
      <c r="Q95" s="241"/>
      <c r="R95" s="242"/>
      <c r="S95" s="243"/>
      <c r="T95" s="243"/>
    </row>
    <row r="96" spans="1:20" s="21" customFormat="1" ht="18" hidden="1" customHeight="1" thickBot="1">
      <c r="A96" s="255"/>
      <c r="B96" s="258"/>
      <c r="C96" s="260"/>
      <c r="D96" s="260"/>
      <c r="E96" s="260"/>
      <c r="F96" s="105" t="str">
        <f>IF(C95&gt;0,VLOOKUP(C95,女子登録情報!$A$1:$H$2000,5,0),"")</f>
        <v/>
      </c>
      <c r="G96" s="238"/>
      <c r="H96" s="238"/>
      <c r="I96" s="11" t="s">
        <v>34</v>
      </c>
      <c r="J96" s="106"/>
      <c r="K96" s="8" t="str">
        <f>IF(J96&gt;0,VLOOKUP(J96,女子登録情報!$J$2:$K$21,2,0),"")</f>
        <v/>
      </c>
      <c r="L96" s="11" t="s">
        <v>35</v>
      </c>
      <c r="M96" s="111"/>
      <c r="N96" s="109" t="str">
        <f t="shared" si="1"/>
        <v/>
      </c>
      <c r="O96" s="110"/>
      <c r="P96" s="246"/>
      <c r="Q96" s="247"/>
      <c r="R96" s="248"/>
      <c r="S96" s="244"/>
      <c r="T96" s="244"/>
    </row>
    <row r="97" spans="1:20" s="21" customFormat="1" ht="18" hidden="1" customHeight="1" thickBot="1">
      <c r="A97" s="256"/>
      <c r="B97" s="249" t="s">
        <v>36</v>
      </c>
      <c r="C97" s="250"/>
      <c r="D97" s="114"/>
      <c r="E97" s="114"/>
      <c r="F97" s="115"/>
      <c r="G97" s="239"/>
      <c r="H97" s="239"/>
      <c r="I97" s="12" t="s">
        <v>37</v>
      </c>
      <c r="J97" s="107"/>
      <c r="K97" s="14" t="str">
        <f>IF(J97&gt;0,VLOOKUP(J97,女子登録情報!$J$2:$K$21,2,0),"")</f>
        <v/>
      </c>
      <c r="L97" s="15" t="s">
        <v>38</v>
      </c>
      <c r="M97" s="112"/>
      <c r="N97" s="109" t="str">
        <f t="shared" si="1"/>
        <v/>
      </c>
      <c r="O97" s="113"/>
      <c r="P97" s="251"/>
      <c r="Q97" s="252"/>
      <c r="R97" s="253"/>
      <c r="S97" s="245"/>
      <c r="T97" s="245"/>
    </row>
    <row r="98" spans="1:20" s="21" customFormat="1" ht="18" hidden="1" customHeight="1" thickTop="1" thickBot="1">
      <c r="A98" s="254">
        <v>29</v>
      </c>
      <c r="B98" s="257" t="s">
        <v>1232</v>
      </c>
      <c r="C98" s="259"/>
      <c r="D98" s="259" t="str">
        <f>IF(C98&gt;0,VLOOKUP(C98,女子登録情報!$A$1:$H$2000,3,0),"")</f>
        <v/>
      </c>
      <c r="E98" s="259" t="str">
        <f>IF(C98&gt;0,VLOOKUP(C98,女子登録情報!$A$1:$H$2000,4,0),"")</f>
        <v/>
      </c>
      <c r="F98" s="104" t="str">
        <f>IF(C98&gt;0,VLOOKUP(C98,女子登録情報!$A$1:$H$2000,8,0),"")</f>
        <v/>
      </c>
      <c r="G98" s="237" t="e">
        <f>IF(F99&gt;0,VLOOKUP(F99,女子登録情報!$N$2:$P$48,2,0),"")</f>
        <v>#N/A</v>
      </c>
      <c r="H98" s="237" t="str">
        <f>IF(C98&gt;0,TEXT(C98,"100000000"),"")</f>
        <v/>
      </c>
      <c r="I98" s="6" t="s">
        <v>30</v>
      </c>
      <c r="J98" s="106"/>
      <c r="K98" s="8" t="str">
        <f>IF(J98&gt;0,VLOOKUP(J98,女子登録情報!$J$1:$K$21,2,0),"")</f>
        <v/>
      </c>
      <c r="L98" s="6" t="s">
        <v>33</v>
      </c>
      <c r="M98" s="108"/>
      <c r="N98" s="109" t="str">
        <f t="shared" si="1"/>
        <v/>
      </c>
      <c r="O98" s="110"/>
      <c r="P98" s="240"/>
      <c r="Q98" s="241"/>
      <c r="R98" s="242"/>
      <c r="S98" s="243"/>
      <c r="T98" s="243"/>
    </row>
    <row r="99" spans="1:20" s="21" customFormat="1" ht="18" hidden="1" customHeight="1" thickBot="1">
      <c r="A99" s="255"/>
      <c r="B99" s="258"/>
      <c r="C99" s="260"/>
      <c r="D99" s="260"/>
      <c r="E99" s="260"/>
      <c r="F99" s="105" t="str">
        <f>IF(C98&gt;0,VLOOKUP(C98,女子登録情報!$A$1:$H$2000,5,0),"")</f>
        <v/>
      </c>
      <c r="G99" s="238"/>
      <c r="H99" s="238"/>
      <c r="I99" s="11" t="s">
        <v>34</v>
      </c>
      <c r="J99" s="106"/>
      <c r="K99" s="8" t="str">
        <f>IF(J99&gt;0,VLOOKUP(J99,女子登録情報!$J$2:$K$21,2,0),"")</f>
        <v/>
      </c>
      <c r="L99" s="11" t="s">
        <v>35</v>
      </c>
      <c r="M99" s="111"/>
      <c r="N99" s="109" t="str">
        <f t="shared" si="1"/>
        <v/>
      </c>
      <c r="O99" s="110"/>
      <c r="P99" s="246"/>
      <c r="Q99" s="247"/>
      <c r="R99" s="248"/>
      <c r="S99" s="244"/>
      <c r="T99" s="244"/>
    </row>
    <row r="100" spans="1:20" s="21" customFormat="1" ht="18" hidden="1" customHeight="1" thickBot="1">
      <c r="A100" s="256"/>
      <c r="B100" s="249" t="s">
        <v>36</v>
      </c>
      <c r="C100" s="250"/>
      <c r="D100" s="114"/>
      <c r="E100" s="114"/>
      <c r="F100" s="115"/>
      <c r="G100" s="239"/>
      <c r="H100" s="239"/>
      <c r="I100" s="12" t="s">
        <v>37</v>
      </c>
      <c r="J100" s="107"/>
      <c r="K100" s="14" t="str">
        <f>IF(J100&gt;0,VLOOKUP(J100,女子登録情報!$J$2:$K$21,2,0),"")</f>
        <v/>
      </c>
      <c r="L100" s="15" t="s">
        <v>38</v>
      </c>
      <c r="M100" s="112"/>
      <c r="N100" s="109" t="str">
        <f t="shared" si="1"/>
        <v/>
      </c>
      <c r="O100" s="113"/>
      <c r="P100" s="251"/>
      <c r="Q100" s="252"/>
      <c r="R100" s="253"/>
      <c r="S100" s="245"/>
      <c r="T100" s="245"/>
    </row>
    <row r="101" spans="1:20" s="21" customFormat="1" ht="18" hidden="1" customHeight="1" thickTop="1" thickBot="1">
      <c r="A101" s="254">
        <v>30</v>
      </c>
      <c r="B101" s="257" t="s">
        <v>1232</v>
      </c>
      <c r="C101" s="259"/>
      <c r="D101" s="259" t="str">
        <f>IF(C101&gt;0,VLOOKUP(C101,女子登録情報!$A$1:$H$2000,3,0),"")</f>
        <v/>
      </c>
      <c r="E101" s="259" t="str">
        <f>IF(C101&gt;0,VLOOKUP(C101,女子登録情報!$A$1:$H$2000,4,0),"")</f>
        <v/>
      </c>
      <c r="F101" s="104" t="str">
        <f>IF(C101&gt;0,VLOOKUP(C101,女子登録情報!$A$1:$H$2000,8,0),"")</f>
        <v/>
      </c>
      <c r="G101" s="237" t="e">
        <f>IF(F102&gt;0,VLOOKUP(F102,女子登録情報!$N$2:$P$48,2,0),"")</f>
        <v>#N/A</v>
      </c>
      <c r="H101" s="237" t="str">
        <f>IF(C101&gt;0,TEXT(C101,"100000000"),"")</f>
        <v/>
      </c>
      <c r="I101" s="6" t="s">
        <v>30</v>
      </c>
      <c r="J101" s="106"/>
      <c r="K101" s="8" t="str">
        <f>IF(J101&gt;0,VLOOKUP(J101,女子登録情報!$J$1:$K$21,2,0),"")</f>
        <v/>
      </c>
      <c r="L101" s="6" t="s">
        <v>33</v>
      </c>
      <c r="M101" s="108"/>
      <c r="N101" s="109" t="str">
        <f t="shared" si="1"/>
        <v/>
      </c>
      <c r="O101" s="110"/>
      <c r="P101" s="240"/>
      <c r="Q101" s="241"/>
      <c r="R101" s="242"/>
      <c r="S101" s="243"/>
      <c r="T101" s="243"/>
    </row>
    <row r="102" spans="1:20" s="21" customFormat="1" ht="18" hidden="1" customHeight="1" thickBot="1">
      <c r="A102" s="255"/>
      <c r="B102" s="258"/>
      <c r="C102" s="260"/>
      <c r="D102" s="260"/>
      <c r="E102" s="260"/>
      <c r="F102" s="105" t="str">
        <f>IF(C101&gt;0,VLOOKUP(C101,女子登録情報!$A$1:$H$2000,5,0),"")</f>
        <v/>
      </c>
      <c r="G102" s="238"/>
      <c r="H102" s="238"/>
      <c r="I102" s="11" t="s">
        <v>34</v>
      </c>
      <c r="J102" s="106"/>
      <c r="K102" s="8" t="str">
        <f>IF(J102&gt;0,VLOOKUP(J102,女子登録情報!$J$2:$K$21,2,0),"")</f>
        <v/>
      </c>
      <c r="L102" s="11" t="s">
        <v>35</v>
      </c>
      <c r="M102" s="111"/>
      <c r="N102" s="109" t="str">
        <f t="shared" si="1"/>
        <v/>
      </c>
      <c r="O102" s="110"/>
      <c r="P102" s="246"/>
      <c r="Q102" s="247"/>
      <c r="R102" s="248"/>
      <c r="S102" s="244"/>
      <c r="T102" s="244"/>
    </row>
    <row r="103" spans="1:20" s="21" customFormat="1" ht="18" hidden="1" customHeight="1" thickBot="1">
      <c r="A103" s="256"/>
      <c r="B103" s="249" t="s">
        <v>36</v>
      </c>
      <c r="C103" s="250"/>
      <c r="D103" s="114"/>
      <c r="E103" s="114"/>
      <c r="F103" s="115"/>
      <c r="G103" s="239"/>
      <c r="H103" s="239"/>
      <c r="I103" s="12" t="s">
        <v>37</v>
      </c>
      <c r="J103" s="107"/>
      <c r="K103" s="14" t="str">
        <f>IF(J103&gt;0,VLOOKUP(J103,女子登録情報!$J$2:$K$21,2,0),"")</f>
        <v/>
      </c>
      <c r="L103" s="15" t="s">
        <v>38</v>
      </c>
      <c r="M103" s="112"/>
      <c r="N103" s="109" t="str">
        <f t="shared" si="1"/>
        <v/>
      </c>
      <c r="O103" s="113"/>
      <c r="P103" s="251"/>
      <c r="Q103" s="252"/>
      <c r="R103" s="253"/>
      <c r="S103" s="245"/>
      <c r="T103" s="245"/>
    </row>
    <row r="104" spans="1:20" s="21" customFormat="1" ht="18" hidden="1" customHeight="1" thickTop="1" thickBot="1">
      <c r="A104" s="254">
        <v>31</v>
      </c>
      <c r="B104" s="257" t="s">
        <v>1232</v>
      </c>
      <c r="C104" s="259"/>
      <c r="D104" s="259" t="str">
        <f>IF(C104&gt;0,VLOOKUP(C104,女子登録情報!$A$1:$H$2000,3,0),"")</f>
        <v/>
      </c>
      <c r="E104" s="259" t="str">
        <f>IF(C104&gt;0,VLOOKUP(C104,女子登録情報!$A$1:$H$2000,4,0),"")</f>
        <v/>
      </c>
      <c r="F104" s="104" t="str">
        <f>IF(C104&gt;0,VLOOKUP(C104,女子登録情報!$A$1:$H$2000,8,0),"")</f>
        <v/>
      </c>
      <c r="G104" s="237" t="e">
        <f>IF(F105&gt;0,VLOOKUP(F105,女子登録情報!$N$2:$P$48,2,0),"")</f>
        <v>#N/A</v>
      </c>
      <c r="H104" s="237" t="str">
        <f>IF(C104&gt;0,TEXT(C104,"100000000"),"")</f>
        <v/>
      </c>
      <c r="I104" s="6" t="s">
        <v>30</v>
      </c>
      <c r="J104" s="106"/>
      <c r="K104" s="8" t="str">
        <f>IF(J104&gt;0,VLOOKUP(J104,女子登録情報!$J$1:$K$21,2,0),"")</f>
        <v/>
      </c>
      <c r="L104" s="6" t="s">
        <v>33</v>
      </c>
      <c r="M104" s="108"/>
      <c r="N104" s="109" t="str">
        <f t="shared" si="1"/>
        <v/>
      </c>
      <c r="O104" s="110"/>
      <c r="P104" s="240"/>
      <c r="Q104" s="241"/>
      <c r="R104" s="242"/>
      <c r="S104" s="243"/>
      <c r="T104" s="243"/>
    </row>
    <row r="105" spans="1:20" s="21" customFormat="1" ht="18" hidden="1" customHeight="1" thickBot="1">
      <c r="A105" s="255"/>
      <c r="B105" s="258"/>
      <c r="C105" s="260"/>
      <c r="D105" s="260"/>
      <c r="E105" s="260"/>
      <c r="F105" s="105" t="str">
        <f>IF(C104&gt;0,VLOOKUP(C104,女子登録情報!$A$1:$H$2000,5,0),"")</f>
        <v/>
      </c>
      <c r="G105" s="238"/>
      <c r="H105" s="238"/>
      <c r="I105" s="11" t="s">
        <v>34</v>
      </c>
      <c r="J105" s="106"/>
      <c r="K105" s="8" t="str">
        <f>IF(J105&gt;0,VLOOKUP(J105,女子登録情報!$J$2:$K$21,2,0),"")</f>
        <v/>
      </c>
      <c r="L105" s="11" t="s">
        <v>35</v>
      </c>
      <c r="M105" s="111"/>
      <c r="N105" s="109" t="str">
        <f t="shared" si="1"/>
        <v/>
      </c>
      <c r="O105" s="110"/>
      <c r="P105" s="246"/>
      <c r="Q105" s="247"/>
      <c r="R105" s="248"/>
      <c r="S105" s="244"/>
      <c r="T105" s="244"/>
    </row>
    <row r="106" spans="1:20" s="21" customFormat="1" ht="18" hidden="1" customHeight="1" thickBot="1">
      <c r="A106" s="256"/>
      <c r="B106" s="249" t="s">
        <v>36</v>
      </c>
      <c r="C106" s="250"/>
      <c r="D106" s="114"/>
      <c r="E106" s="114"/>
      <c r="F106" s="115"/>
      <c r="G106" s="239"/>
      <c r="H106" s="239"/>
      <c r="I106" s="12" t="s">
        <v>37</v>
      </c>
      <c r="J106" s="107"/>
      <c r="K106" s="14" t="str">
        <f>IF(J106&gt;0,VLOOKUP(J106,女子登録情報!$J$2:$K$21,2,0),"")</f>
        <v/>
      </c>
      <c r="L106" s="15" t="s">
        <v>38</v>
      </c>
      <c r="M106" s="112"/>
      <c r="N106" s="109" t="str">
        <f t="shared" si="1"/>
        <v/>
      </c>
      <c r="O106" s="113"/>
      <c r="P106" s="251"/>
      <c r="Q106" s="252"/>
      <c r="R106" s="253"/>
      <c r="S106" s="245"/>
      <c r="T106" s="245"/>
    </row>
    <row r="107" spans="1:20" s="21" customFormat="1" ht="18" hidden="1" customHeight="1" thickTop="1" thickBot="1">
      <c r="A107" s="254">
        <v>32</v>
      </c>
      <c r="B107" s="257" t="s">
        <v>1232</v>
      </c>
      <c r="C107" s="259"/>
      <c r="D107" s="259" t="str">
        <f>IF(C107&gt;0,VLOOKUP(C107,女子登録情報!$A$1:$H$2000,3,0),"")</f>
        <v/>
      </c>
      <c r="E107" s="259" t="str">
        <f>IF(C107&gt;0,VLOOKUP(C107,女子登録情報!$A$1:$H$2000,4,0),"")</f>
        <v/>
      </c>
      <c r="F107" s="104" t="str">
        <f>IF(C107&gt;0,VLOOKUP(C107,女子登録情報!$A$1:$H$2000,8,0),"")</f>
        <v/>
      </c>
      <c r="G107" s="237" t="e">
        <f>IF(F108&gt;0,VLOOKUP(F108,女子登録情報!$N$2:$P$48,2,0),"")</f>
        <v>#N/A</v>
      </c>
      <c r="H107" s="237" t="str">
        <f>IF(C107&gt;0,TEXT(C107,"100000000"),"")</f>
        <v/>
      </c>
      <c r="I107" s="6" t="s">
        <v>30</v>
      </c>
      <c r="J107" s="106"/>
      <c r="K107" s="8" t="str">
        <f>IF(J107&gt;0,VLOOKUP(J107,女子登録情報!$J$1:$K$21,2,0),"")</f>
        <v/>
      </c>
      <c r="L107" s="6" t="s">
        <v>33</v>
      </c>
      <c r="M107" s="108"/>
      <c r="N107" s="109" t="str">
        <f t="shared" si="1"/>
        <v/>
      </c>
      <c r="O107" s="110"/>
      <c r="P107" s="240"/>
      <c r="Q107" s="241"/>
      <c r="R107" s="242"/>
      <c r="S107" s="243"/>
      <c r="T107" s="243"/>
    </row>
    <row r="108" spans="1:20" s="21" customFormat="1" ht="18" hidden="1" customHeight="1" thickBot="1">
      <c r="A108" s="255"/>
      <c r="B108" s="258"/>
      <c r="C108" s="260"/>
      <c r="D108" s="260"/>
      <c r="E108" s="260"/>
      <c r="F108" s="105" t="str">
        <f>IF(C107&gt;0,VLOOKUP(C107,女子登録情報!$A$1:$H$2000,5,0),"")</f>
        <v/>
      </c>
      <c r="G108" s="238"/>
      <c r="H108" s="238"/>
      <c r="I108" s="11" t="s">
        <v>34</v>
      </c>
      <c r="J108" s="106"/>
      <c r="K108" s="8" t="str">
        <f>IF(J108&gt;0,VLOOKUP(J108,女子登録情報!$J$2:$K$21,2,0),"")</f>
        <v/>
      </c>
      <c r="L108" s="11" t="s">
        <v>35</v>
      </c>
      <c r="M108" s="111"/>
      <c r="N108" s="109" t="str">
        <f t="shared" si="1"/>
        <v/>
      </c>
      <c r="O108" s="110"/>
      <c r="P108" s="246"/>
      <c r="Q108" s="247"/>
      <c r="R108" s="248"/>
      <c r="S108" s="244"/>
      <c r="T108" s="244"/>
    </row>
    <row r="109" spans="1:20" s="21" customFormat="1" ht="18" hidden="1" customHeight="1" thickBot="1">
      <c r="A109" s="256"/>
      <c r="B109" s="249" t="s">
        <v>36</v>
      </c>
      <c r="C109" s="250"/>
      <c r="D109" s="114"/>
      <c r="E109" s="114"/>
      <c r="F109" s="115"/>
      <c r="G109" s="239"/>
      <c r="H109" s="239"/>
      <c r="I109" s="12" t="s">
        <v>37</v>
      </c>
      <c r="J109" s="107"/>
      <c r="K109" s="14" t="str">
        <f>IF(J109&gt;0,VLOOKUP(J109,女子登録情報!$J$2:$K$21,2,0),"")</f>
        <v/>
      </c>
      <c r="L109" s="15" t="s">
        <v>38</v>
      </c>
      <c r="M109" s="112"/>
      <c r="N109" s="109" t="str">
        <f t="shared" si="1"/>
        <v/>
      </c>
      <c r="O109" s="113"/>
      <c r="P109" s="251"/>
      <c r="Q109" s="252"/>
      <c r="R109" s="253"/>
      <c r="S109" s="245"/>
      <c r="T109" s="245"/>
    </row>
    <row r="110" spans="1:20" s="21" customFormat="1" ht="18" hidden="1" customHeight="1" thickTop="1" thickBot="1">
      <c r="A110" s="254">
        <v>33</v>
      </c>
      <c r="B110" s="257" t="s">
        <v>1232</v>
      </c>
      <c r="C110" s="259"/>
      <c r="D110" s="259" t="str">
        <f>IF(C110&gt;0,VLOOKUP(C110,女子登録情報!$A$1:$H$2000,3,0),"")</f>
        <v/>
      </c>
      <c r="E110" s="259" t="str">
        <f>IF(C110&gt;0,VLOOKUP(C110,女子登録情報!$A$1:$H$2000,4,0),"")</f>
        <v/>
      </c>
      <c r="F110" s="104" t="str">
        <f>IF(C110&gt;0,VLOOKUP(C110,女子登録情報!$A$1:$H$2000,8,0),"")</f>
        <v/>
      </c>
      <c r="G110" s="237" t="e">
        <f>IF(F111&gt;0,VLOOKUP(F111,女子登録情報!$N$2:$P$48,2,0),"")</f>
        <v>#N/A</v>
      </c>
      <c r="H110" s="237" t="str">
        <f>IF(C110&gt;0,TEXT(C110,"100000000"),"")</f>
        <v/>
      </c>
      <c r="I110" s="6" t="s">
        <v>30</v>
      </c>
      <c r="J110" s="106"/>
      <c r="K110" s="8" t="str">
        <f>IF(J110&gt;0,VLOOKUP(J110,女子登録情報!$J$1:$K$21,2,0),"")</f>
        <v/>
      </c>
      <c r="L110" s="6" t="s">
        <v>33</v>
      </c>
      <c r="M110" s="108"/>
      <c r="N110" s="109" t="str">
        <f t="shared" si="1"/>
        <v/>
      </c>
      <c r="O110" s="110"/>
      <c r="P110" s="240"/>
      <c r="Q110" s="241"/>
      <c r="R110" s="242"/>
      <c r="S110" s="243"/>
      <c r="T110" s="243"/>
    </row>
    <row r="111" spans="1:20" s="21" customFormat="1" ht="18" hidden="1" customHeight="1" thickBot="1">
      <c r="A111" s="255"/>
      <c r="B111" s="258"/>
      <c r="C111" s="260"/>
      <c r="D111" s="260"/>
      <c r="E111" s="260"/>
      <c r="F111" s="105" t="str">
        <f>IF(C110&gt;0,VLOOKUP(C110,女子登録情報!$A$1:$H$2000,5,0),"")</f>
        <v/>
      </c>
      <c r="G111" s="238"/>
      <c r="H111" s="238"/>
      <c r="I111" s="11" t="s">
        <v>34</v>
      </c>
      <c r="J111" s="106"/>
      <c r="K111" s="8" t="str">
        <f>IF(J111&gt;0,VLOOKUP(J111,女子登録情報!$J$2:$K$21,2,0),"")</f>
        <v/>
      </c>
      <c r="L111" s="11" t="s">
        <v>35</v>
      </c>
      <c r="M111" s="111"/>
      <c r="N111" s="109" t="str">
        <f t="shared" si="1"/>
        <v/>
      </c>
      <c r="O111" s="110"/>
      <c r="P111" s="246"/>
      <c r="Q111" s="247"/>
      <c r="R111" s="248"/>
      <c r="S111" s="244"/>
      <c r="T111" s="244"/>
    </row>
    <row r="112" spans="1:20" s="21" customFormat="1" ht="18" hidden="1" customHeight="1" thickBot="1">
      <c r="A112" s="256"/>
      <c r="B112" s="249" t="s">
        <v>36</v>
      </c>
      <c r="C112" s="250"/>
      <c r="D112" s="114"/>
      <c r="E112" s="114"/>
      <c r="F112" s="115"/>
      <c r="G112" s="239"/>
      <c r="H112" s="239"/>
      <c r="I112" s="12" t="s">
        <v>37</v>
      </c>
      <c r="J112" s="107"/>
      <c r="K112" s="14" t="str">
        <f>IF(J112&gt;0,VLOOKUP(J112,女子登録情報!$J$2:$K$21,2,0),"")</f>
        <v/>
      </c>
      <c r="L112" s="15" t="s">
        <v>38</v>
      </c>
      <c r="M112" s="112"/>
      <c r="N112" s="109" t="str">
        <f t="shared" si="1"/>
        <v/>
      </c>
      <c r="O112" s="113"/>
      <c r="P112" s="251"/>
      <c r="Q112" s="252"/>
      <c r="R112" s="253"/>
      <c r="S112" s="245"/>
      <c r="T112" s="245"/>
    </row>
    <row r="113" spans="1:20" s="21" customFormat="1" ht="18" hidden="1" customHeight="1" thickTop="1" thickBot="1">
      <c r="A113" s="254">
        <v>34</v>
      </c>
      <c r="B113" s="257" t="s">
        <v>1232</v>
      </c>
      <c r="C113" s="259"/>
      <c r="D113" s="259" t="str">
        <f>IF(C113&gt;0,VLOOKUP(C113,女子登録情報!$A$1:$H$2000,3,0),"")</f>
        <v/>
      </c>
      <c r="E113" s="259" t="str">
        <f>IF(C113&gt;0,VLOOKUP(C113,女子登録情報!$A$1:$H$2000,4,0),"")</f>
        <v/>
      </c>
      <c r="F113" s="104" t="str">
        <f>IF(C113&gt;0,VLOOKUP(C113,女子登録情報!$A$1:$H$2000,8,0),"")</f>
        <v/>
      </c>
      <c r="G113" s="237" t="e">
        <f>IF(F114&gt;0,VLOOKUP(F114,女子登録情報!$N$2:$P$48,2,0),"")</f>
        <v>#N/A</v>
      </c>
      <c r="H113" s="237" t="str">
        <f>IF(C113&gt;0,TEXT(C113,"100000000"),"")</f>
        <v/>
      </c>
      <c r="I113" s="6" t="s">
        <v>30</v>
      </c>
      <c r="J113" s="106"/>
      <c r="K113" s="8" t="str">
        <f>IF(J113&gt;0,VLOOKUP(J113,女子登録情報!$J$1:$K$21,2,0),"")</f>
        <v/>
      </c>
      <c r="L113" s="6" t="s">
        <v>33</v>
      </c>
      <c r="M113" s="108"/>
      <c r="N113" s="109" t="str">
        <f t="shared" si="1"/>
        <v/>
      </c>
      <c r="O113" s="110"/>
      <c r="P113" s="240"/>
      <c r="Q113" s="241"/>
      <c r="R113" s="242"/>
      <c r="S113" s="243"/>
      <c r="T113" s="243"/>
    </row>
    <row r="114" spans="1:20" s="21" customFormat="1" ht="18" hidden="1" customHeight="1" thickBot="1">
      <c r="A114" s="255"/>
      <c r="B114" s="258"/>
      <c r="C114" s="260"/>
      <c r="D114" s="260"/>
      <c r="E114" s="260"/>
      <c r="F114" s="105" t="str">
        <f>IF(C113&gt;0,VLOOKUP(C113,女子登録情報!$A$1:$H$2000,5,0),"")</f>
        <v/>
      </c>
      <c r="G114" s="238"/>
      <c r="H114" s="238"/>
      <c r="I114" s="11" t="s">
        <v>34</v>
      </c>
      <c r="J114" s="106"/>
      <c r="K114" s="8" t="str">
        <f>IF(J114&gt;0,VLOOKUP(J114,女子登録情報!$J$2:$K$21,2,0),"")</f>
        <v/>
      </c>
      <c r="L114" s="11" t="s">
        <v>35</v>
      </c>
      <c r="M114" s="111"/>
      <c r="N114" s="109" t="str">
        <f t="shared" si="1"/>
        <v/>
      </c>
      <c r="O114" s="110"/>
      <c r="P114" s="246"/>
      <c r="Q114" s="247"/>
      <c r="R114" s="248"/>
      <c r="S114" s="244"/>
      <c r="T114" s="244"/>
    </row>
    <row r="115" spans="1:20" s="21" customFormat="1" ht="18" hidden="1" customHeight="1" thickBot="1">
      <c r="A115" s="256"/>
      <c r="B115" s="249" t="s">
        <v>36</v>
      </c>
      <c r="C115" s="250"/>
      <c r="D115" s="114"/>
      <c r="E115" s="114"/>
      <c r="F115" s="115"/>
      <c r="G115" s="239"/>
      <c r="H115" s="239"/>
      <c r="I115" s="12" t="s">
        <v>37</v>
      </c>
      <c r="J115" s="107"/>
      <c r="K115" s="14" t="str">
        <f>IF(J115&gt;0,VLOOKUP(J115,女子登録情報!$J$2:$K$21,2,0),"")</f>
        <v/>
      </c>
      <c r="L115" s="15" t="s">
        <v>38</v>
      </c>
      <c r="M115" s="112"/>
      <c r="N115" s="109" t="str">
        <f t="shared" si="1"/>
        <v/>
      </c>
      <c r="O115" s="113"/>
      <c r="P115" s="251"/>
      <c r="Q115" s="252"/>
      <c r="R115" s="253"/>
      <c r="S115" s="245"/>
      <c r="T115" s="245"/>
    </row>
    <row r="116" spans="1:20" s="21" customFormat="1" ht="18" hidden="1" customHeight="1" thickTop="1" thickBot="1">
      <c r="A116" s="254">
        <v>35</v>
      </c>
      <c r="B116" s="257" t="s">
        <v>1232</v>
      </c>
      <c r="C116" s="259"/>
      <c r="D116" s="259" t="str">
        <f>IF(C116&gt;0,VLOOKUP(C116,女子登録情報!$A$1:$H$2000,3,0),"")</f>
        <v/>
      </c>
      <c r="E116" s="259" t="str">
        <f>IF(C116&gt;0,VLOOKUP(C116,女子登録情報!$A$1:$H$2000,4,0),"")</f>
        <v/>
      </c>
      <c r="F116" s="104" t="str">
        <f>IF(C116&gt;0,VLOOKUP(C116,女子登録情報!$A$1:$H$2000,8,0),"")</f>
        <v/>
      </c>
      <c r="G116" s="237" t="e">
        <f>IF(F117&gt;0,VLOOKUP(F117,女子登録情報!$N$2:$P$48,2,0),"")</f>
        <v>#N/A</v>
      </c>
      <c r="H116" s="237" t="str">
        <f>IF(C116&gt;0,TEXT(C116,"100000000"),"")</f>
        <v/>
      </c>
      <c r="I116" s="6" t="s">
        <v>30</v>
      </c>
      <c r="J116" s="106"/>
      <c r="K116" s="8" t="str">
        <f>IF(J116&gt;0,VLOOKUP(J116,女子登録情報!$J$1:$K$21,2,0),"")</f>
        <v/>
      </c>
      <c r="L116" s="6" t="s">
        <v>33</v>
      </c>
      <c r="M116" s="108"/>
      <c r="N116" s="109" t="str">
        <f t="shared" si="1"/>
        <v/>
      </c>
      <c r="O116" s="110"/>
      <c r="P116" s="240"/>
      <c r="Q116" s="241"/>
      <c r="R116" s="242"/>
      <c r="S116" s="243"/>
      <c r="T116" s="243"/>
    </row>
    <row r="117" spans="1:20" s="21" customFormat="1" ht="18" hidden="1" customHeight="1" thickBot="1">
      <c r="A117" s="255"/>
      <c r="B117" s="258"/>
      <c r="C117" s="260"/>
      <c r="D117" s="260"/>
      <c r="E117" s="260"/>
      <c r="F117" s="105" t="str">
        <f>IF(C116&gt;0,VLOOKUP(C116,女子登録情報!$A$1:$H$2000,5,0),"")</f>
        <v/>
      </c>
      <c r="G117" s="238"/>
      <c r="H117" s="238"/>
      <c r="I117" s="11" t="s">
        <v>34</v>
      </c>
      <c r="J117" s="106"/>
      <c r="K117" s="8" t="str">
        <f>IF(J117&gt;0,VLOOKUP(J117,女子登録情報!$J$2:$K$21,2,0),"")</f>
        <v/>
      </c>
      <c r="L117" s="11" t="s">
        <v>35</v>
      </c>
      <c r="M117" s="111"/>
      <c r="N117" s="109" t="str">
        <f t="shared" si="1"/>
        <v/>
      </c>
      <c r="O117" s="110"/>
      <c r="P117" s="246"/>
      <c r="Q117" s="247"/>
      <c r="R117" s="248"/>
      <c r="S117" s="244"/>
      <c r="T117" s="244"/>
    </row>
    <row r="118" spans="1:20" s="21" customFormat="1" ht="18" hidden="1" customHeight="1" thickBot="1">
      <c r="A118" s="256"/>
      <c r="B118" s="249" t="s">
        <v>36</v>
      </c>
      <c r="C118" s="250"/>
      <c r="D118" s="114"/>
      <c r="E118" s="114"/>
      <c r="F118" s="115"/>
      <c r="G118" s="239"/>
      <c r="H118" s="239"/>
      <c r="I118" s="12" t="s">
        <v>37</v>
      </c>
      <c r="J118" s="107"/>
      <c r="K118" s="14" t="str">
        <f>IF(J118&gt;0,VLOOKUP(J118,女子登録情報!$J$2:$K$21,2,0),"")</f>
        <v/>
      </c>
      <c r="L118" s="15" t="s">
        <v>38</v>
      </c>
      <c r="M118" s="112"/>
      <c r="N118" s="109" t="str">
        <f t="shared" si="1"/>
        <v/>
      </c>
      <c r="O118" s="113"/>
      <c r="P118" s="251"/>
      <c r="Q118" s="252"/>
      <c r="R118" s="253"/>
      <c r="S118" s="245"/>
      <c r="T118" s="245"/>
    </row>
    <row r="119" spans="1:20" s="21" customFormat="1" ht="18" hidden="1" customHeight="1" thickTop="1" thickBot="1">
      <c r="A119" s="254">
        <v>36</v>
      </c>
      <c r="B119" s="257" t="s">
        <v>1232</v>
      </c>
      <c r="C119" s="259"/>
      <c r="D119" s="259" t="str">
        <f>IF(C119&gt;0,VLOOKUP(C119,女子登録情報!$A$1:$H$2000,3,0),"")</f>
        <v/>
      </c>
      <c r="E119" s="259" t="str">
        <f>IF(C119&gt;0,VLOOKUP(C119,女子登録情報!$A$1:$H$2000,4,0),"")</f>
        <v/>
      </c>
      <c r="F119" s="104" t="str">
        <f>IF(C119&gt;0,VLOOKUP(C119,女子登録情報!$A$1:$H$2000,8,0),"")</f>
        <v/>
      </c>
      <c r="G119" s="237" t="e">
        <f>IF(F120&gt;0,VLOOKUP(F120,女子登録情報!$N$2:$P$48,2,0),"")</f>
        <v>#N/A</v>
      </c>
      <c r="H119" s="237" t="str">
        <f>IF(C119&gt;0,TEXT(C119,"100000000"),"")</f>
        <v/>
      </c>
      <c r="I119" s="6" t="s">
        <v>30</v>
      </c>
      <c r="J119" s="106"/>
      <c r="K119" s="8" t="str">
        <f>IF(J119&gt;0,VLOOKUP(J119,女子登録情報!$J$1:$K$21,2,0),"")</f>
        <v/>
      </c>
      <c r="L119" s="6" t="s">
        <v>33</v>
      </c>
      <c r="M119" s="108"/>
      <c r="N119" s="109" t="str">
        <f t="shared" si="1"/>
        <v/>
      </c>
      <c r="O119" s="110"/>
      <c r="P119" s="240"/>
      <c r="Q119" s="241"/>
      <c r="R119" s="242"/>
      <c r="S119" s="243"/>
      <c r="T119" s="243"/>
    </row>
    <row r="120" spans="1:20" s="21" customFormat="1" ht="18" hidden="1" customHeight="1" thickBot="1">
      <c r="A120" s="255"/>
      <c r="B120" s="258"/>
      <c r="C120" s="260"/>
      <c r="D120" s="260"/>
      <c r="E120" s="260"/>
      <c r="F120" s="105" t="str">
        <f>IF(C119&gt;0,VLOOKUP(C119,女子登録情報!$A$1:$H$2000,5,0),"")</f>
        <v/>
      </c>
      <c r="G120" s="238"/>
      <c r="H120" s="238"/>
      <c r="I120" s="11" t="s">
        <v>34</v>
      </c>
      <c r="J120" s="106"/>
      <c r="K120" s="8" t="str">
        <f>IF(J120&gt;0,VLOOKUP(J120,女子登録情報!$J$2:$K$21,2,0),"")</f>
        <v/>
      </c>
      <c r="L120" s="11" t="s">
        <v>35</v>
      </c>
      <c r="M120" s="111"/>
      <c r="N120" s="109" t="str">
        <f t="shared" si="1"/>
        <v/>
      </c>
      <c r="O120" s="110"/>
      <c r="P120" s="246"/>
      <c r="Q120" s="247"/>
      <c r="R120" s="248"/>
      <c r="S120" s="244"/>
      <c r="T120" s="244"/>
    </row>
    <row r="121" spans="1:20" s="21" customFormat="1" ht="18" hidden="1" customHeight="1" thickBot="1">
      <c r="A121" s="256"/>
      <c r="B121" s="249" t="s">
        <v>36</v>
      </c>
      <c r="C121" s="250"/>
      <c r="D121" s="114"/>
      <c r="E121" s="114"/>
      <c r="F121" s="115"/>
      <c r="G121" s="239"/>
      <c r="H121" s="239"/>
      <c r="I121" s="12" t="s">
        <v>37</v>
      </c>
      <c r="J121" s="107"/>
      <c r="K121" s="14" t="str">
        <f>IF(J121&gt;0,VLOOKUP(J121,女子登録情報!$J$2:$K$21,2,0),"")</f>
        <v/>
      </c>
      <c r="L121" s="15" t="s">
        <v>38</v>
      </c>
      <c r="M121" s="112"/>
      <c r="N121" s="109" t="str">
        <f t="shared" si="1"/>
        <v/>
      </c>
      <c r="O121" s="113"/>
      <c r="P121" s="251"/>
      <c r="Q121" s="252"/>
      <c r="R121" s="253"/>
      <c r="S121" s="245"/>
      <c r="T121" s="245"/>
    </row>
    <row r="122" spans="1:20" s="21" customFormat="1" ht="18" hidden="1" customHeight="1" thickTop="1" thickBot="1">
      <c r="A122" s="254">
        <v>37</v>
      </c>
      <c r="B122" s="257" t="s">
        <v>1232</v>
      </c>
      <c r="C122" s="259"/>
      <c r="D122" s="259" t="str">
        <f>IF(C122&gt;0,VLOOKUP(C122,女子登録情報!$A$1:$H$2000,3,0),"")</f>
        <v/>
      </c>
      <c r="E122" s="259" t="str">
        <f>IF(C122&gt;0,VLOOKUP(C122,女子登録情報!$A$1:$H$2000,4,0),"")</f>
        <v/>
      </c>
      <c r="F122" s="104" t="str">
        <f>IF(C122&gt;0,VLOOKUP(C122,女子登録情報!$A$1:$H$2000,8,0),"")</f>
        <v/>
      </c>
      <c r="G122" s="237" t="e">
        <f>IF(F123&gt;0,VLOOKUP(F123,女子登録情報!$N$2:$P$48,2,0),"")</f>
        <v>#N/A</v>
      </c>
      <c r="H122" s="237" t="str">
        <f>IF(C122&gt;0,TEXT(C122,"100000000"),"")</f>
        <v/>
      </c>
      <c r="I122" s="6" t="s">
        <v>30</v>
      </c>
      <c r="J122" s="106"/>
      <c r="K122" s="8" t="str">
        <f>IF(J122&gt;0,VLOOKUP(J122,女子登録情報!$J$1:$K$21,2,0),"")</f>
        <v/>
      </c>
      <c r="L122" s="6" t="s">
        <v>33</v>
      </c>
      <c r="M122" s="108"/>
      <c r="N122" s="109" t="str">
        <f t="shared" si="1"/>
        <v/>
      </c>
      <c r="O122" s="110"/>
      <c r="P122" s="240"/>
      <c r="Q122" s="241"/>
      <c r="R122" s="242"/>
      <c r="S122" s="243"/>
      <c r="T122" s="243"/>
    </row>
    <row r="123" spans="1:20" s="21" customFormat="1" ht="18" hidden="1" customHeight="1" thickBot="1">
      <c r="A123" s="255"/>
      <c r="B123" s="258"/>
      <c r="C123" s="260"/>
      <c r="D123" s="260"/>
      <c r="E123" s="260"/>
      <c r="F123" s="105" t="str">
        <f>IF(C122&gt;0,VLOOKUP(C122,女子登録情報!$A$1:$H$2000,5,0),"")</f>
        <v/>
      </c>
      <c r="G123" s="238"/>
      <c r="H123" s="238"/>
      <c r="I123" s="11" t="s">
        <v>34</v>
      </c>
      <c r="J123" s="106"/>
      <c r="K123" s="8" t="str">
        <f>IF(J123&gt;0,VLOOKUP(J123,女子登録情報!$J$2:$K$21,2,0),"")</f>
        <v/>
      </c>
      <c r="L123" s="11" t="s">
        <v>35</v>
      </c>
      <c r="M123" s="111"/>
      <c r="N123" s="109" t="str">
        <f t="shared" si="1"/>
        <v/>
      </c>
      <c r="O123" s="110"/>
      <c r="P123" s="246"/>
      <c r="Q123" s="247"/>
      <c r="R123" s="248"/>
      <c r="S123" s="244"/>
      <c r="T123" s="244"/>
    </row>
    <row r="124" spans="1:20" s="21" customFormat="1" ht="18" hidden="1" customHeight="1" thickBot="1">
      <c r="A124" s="256"/>
      <c r="B124" s="249" t="s">
        <v>36</v>
      </c>
      <c r="C124" s="250"/>
      <c r="D124" s="114"/>
      <c r="E124" s="114"/>
      <c r="F124" s="115"/>
      <c r="G124" s="239"/>
      <c r="H124" s="239"/>
      <c r="I124" s="12" t="s">
        <v>37</v>
      </c>
      <c r="J124" s="107"/>
      <c r="K124" s="14" t="str">
        <f>IF(J124&gt;0,VLOOKUP(J124,女子登録情報!$J$2:$K$21,2,0),"")</f>
        <v/>
      </c>
      <c r="L124" s="15" t="s">
        <v>38</v>
      </c>
      <c r="M124" s="112"/>
      <c r="N124" s="109" t="str">
        <f t="shared" si="1"/>
        <v/>
      </c>
      <c r="O124" s="113"/>
      <c r="P124" s="251"/>
      <c r="Q124" s="252"/>
      <c r="R124" s="253"/>
      <c r="S124" s="245"/>
      <c r="T124" s="245"/>
    </row>
    <row r="125" spans="1:20" s="21" customFormat="1" ht="18" hidden="1" customHeight="1" thickTop="1" thickBot="1">
      <c r="A125" s="254">
        <v>38</v>
      </c>
      <c r="B125" s="257" t="s">
        <v>1232</v>
      </c>
      <c r="C125" s="259"/>
      <c r="D125" s="259" t="str">
        <f>IF(C125&gt;0,VLOOKUP(C125,女子登録情報!$A$1:$H$2000,3,0),"")</f>
        <v/>
      </c>
      <c r="E125" s="259" t="str">
        <f>IF(C125&gt;0,VLOOKUP(C125,女子登録情報!$A$1:$H$2000,4,0),"")</f>
        <v/>
      </c>
      <c r="F125" s="104" t="str">
        <f>IF(C125&gt;0,VLOOKUP(C125,女子登録情報!$A$1:$H$2000,8,0),"")</f>
        <v/>
      </c>
      <c r="G125" s="237" t="e">
        <f>IF(F126&gt;0,VLOOKUP(F126,女子登録情報!$N$2:$P$48,2,0),"")</f>
        <v>#N/A</v>
      </c>
      <c r="H125" s="237" t="str">
        <f>IF(C125&gt;0,TEXT(C125,"100000000"),"")</f>
        <v/>
      </c>
      <c r="I125" s="6" t="s">
        <v>30</v>
      </c>
      <c r="J125" s="106"/>
      <c r="K125" s="8" t="str">
        <f>IF(J125&gt;0,VLOOKUP(J125,女子登録情報!$J$1:$K$21,2,0),"")</f>
        <v/>
      </c>
      <c r="L125" s="6" t="s">
        <v>33</v>
      </c>
      <c r="M125" s="108"/>
      <c r="N125" s="109" t="str">
        <f t="shared" si="1"/>
        <v/>
      </c>
      <c r="O125" s="110"/>
      <c r="P125" s="240"/>
      <c r="Q125" s="241"/>
      <c r="R125" s="242"/>
      <c r="S125" s="243"/>
      <c r="T125" s="243"/>
    </row>
    <row r="126" spans="1:20" s="21" customFormat="1" ht="18" hidden="1" customHeight="1" thickBot="1">
      <c r="A126" s="255"/>
      <c r="B126" s="258"/>
      <c r="C126" s="260"/>
      <c r="D126" s="260"/>
      <c r="E126" s="260"/>
      <c r="F126" s="105" t="str">
        <f>IF(C125&gt;0,VLOOKUP(C125,女子登録情報!$A$1:$H$2000,5,0),"")</f>
        <v/>
      </c>
      <c r="G126" s="238"/>
      <c r="H126" s="238"/>
      <c r="I126" s="11" t="s">
        <v>34</v>
      </c>
      <c r="J126" s="106"/>
      <c r="K126" s="8" t="str">
        <f>IF(J126&gt;0,VLOOKUP(J126,女子登録情報!$J$2:$K$21,2,0),"")</f>
        <v/>
      </c>
      <c r="L126" s="11" t="s">
        <v>35</v>
      </c>
      <c r="M126" s="111"/>
      <c r="N126" s="109" t="str">
        <f t="shared" si="1"/>
        <v/>
      </c>
      <c r="O126" s="110"/>
      <c r="P126" s="246"/>
      <c r="Q126" s="247"/>
      <c r="R126" s="248"/>
      <c r="S126" s="244"/>
      <c r="T126" s="244"/>
    </row>
    <row r="127" spans="1:20" s="21" customFormat="1" ht="18" hidden="1" customHeight="1" thickBot="1">
      <c r="A127" s="256"/>
      <c r="B127" s="249" t="s">
        <v>36</v>
      </c>
      <c r="C127" s="250"/>
      <c r="D127" s="114"/>
      <c r="E127" s="114"/>
      <c r="F127" s="115"/>
      <c r="G127" s="239"/>
      <c r="H127" s="239"/>
      <c r="I127" s="12" t="s">
        <v>37</v>
      </c>
      <c r="J127" s="107"/>
      <c r="K127" s="14" t="str">
        <f>IF(J127&gt;0,VLOOKUP(J127,女子登録情報!$J$2:$K$21,2,0),"")</f>
        <v/>
      </c>
      <c r="L127" s="15" t="s">
        <v>38</v>
      </c>
      <c r="M127" s="112"/>
      <c r="N127" s="109" t="str">
        <f t="shared" si="1"/>
        <v/>
      </c>
      <c r="O127" s="113"/>
      <c r="P127" s="251"/>
      <c r="Q127" s="252"/>
      <c r="R127" s="253"/>
      <c r="S127" s="245"/>
      <c r="T127" s="245"/>
    </row>
    <row r="128" spans="1:20" s="21" customFormat="1" ht="18" hidden="1" customHeight="1" thickTop="1" thickBot="1">
      <c r="A128" s="254">
        <v>39</v>
      </c>
      <c r="B128" s="257" t="s">
        <v>1232</v>
      </c>
      <c r="C128" s="259"/>
      <c r="D128" s="259" t="str">
        <f>IF(C128&gt;0,VLOOKUP(C128,女子登録情報!$A$1:$H$2000,3,0),"")</f>
        <v/>
      </c>
      <c r="E128" s="259" t="str">
        <f>IF(C128&gt;0,VLOOKUP(C128,女子登録情報!$A$1:$H$2000,4,0),"")</f>
        <v/>
      </c>
      <c r="F128" s="104" t="str">
        <f>IF(C128&gt;0,VLOOKUP(C128,女子登録情報!$A$1:$H$2000,8,0),"")</f>
        <v/>
      </c>
      <c r="G128" s="237" t="e">
        <f>IF(F129&gt;0,VLOOKUP(F129,女子登録情報!$N$2:$P$48,2,0),"")</f>
        <v>#N/A</v>
      </c>
      <c r="H128" s="237" t="str">
        <f>IF(C128&gt;0,TEXT(C128,"100000000"),"")</f>
        <v/>
      </c>
      <c r="I128" s="6" t="s">
        <v>30</v>
      </c>
      <c r="J128" s="106"/>
      <c r="K128" s="8" t="str">
        <f>IF(J128&gt;0,VLOOKUP(J128,女子登録情報!$J$1:$K$21,2,0),"")</f>
        <v/>
      </c>
      <c r="L128" s="6" t="s">
        <v>33</v>
      </c>
      <c r="M128" s="108"/>
      <c r="N128" s="109" t="str">
        <f t="shared" si="1"/>
        <v/>
      </c>
      <c r="O128" s="110"/>
      <c r="P128" s="240"/>
      <c r="Q128" s="241"/>
      <c r="R128" s="242"/>
      <c r="S128" s="243"/>
      <c r="T128" s="243"/>
    </row>
    <row r="129" spans="1:20" s="21" customFormat="1" ht="18" hidden="1" customHeight="1" thickBot="1">
      <c r="A129" s="255"/>
      <c r="B129" s="258"/>
      <c r="C129" s="260"/>
      <c r="D129" s="260"/>
      <c r="E129" s="260"/>
      <c r="F129" s="105" t="str">
        <f>IF(C128&gt;0,VLOOKUP(C128,女子登録情報!$A$1:$H$2000,5,0),"")</f>
        <v/>
      </c>
      <c r="G129" s="238"/>
      <c r="H129" s="238"/>
      <c r="I129" s="11" t="s">
        <v>34</v>
      </c>
      <c r="J129" s="106"/>
      <c r="K129" s="8" t="str">
        <f>IF(J129&gt;0,VLOOKUP(J129,女子登録情報!$J$2:$K$21,2,0),"")</f>
        <v/>
      </c>
      <c r="L129" s="11" t="s">
        <v>35</v>
      </c>
      <c r="M129" s="111"/>
      <c r="N129" s="109" t="str">
        <f t="shared" si="1"/>
        <v/>
      </c>
      <c r="O129" s="110"/>
      <c r="P129" s="246"/>
      <c r="Q129" s="247"/>
      <c r="R129" s="248"/>
      <c r="S129" s="244"/>
      <c r="T129" s="244"/>
    </row>
    <row r="130" spans="1:20" s="21" customFormat="1" ht="18" hidden="1" customHeight="1" thickBot="1">
      <c r="A130" s="256"/>
      <c r="B130" s="249" t="s">
        <v>36</v>
      </c>
      <c r="C130" s="250"/>
      <c r="D130" s="114"/>
      <c r="E130" s="114"/>
      <c r="F130" s="115"/>
      <c r="G130" s="239"/>
      <c r="H130" s="239"/>
      <c r="I130" s="12" t="s">
        <v>37</v>
      </c>
      <c r="J130" s="107"/>
      <c r="K130" s="14" t="str">
        <f>IF(J130&gt;0,VLOOKUP(J130,女子登録情報!$J$2:$K$21,2,0),"")</f>
        <v/>
      </c>
      <c r="L130" s="15" t="s">
        <v>38</v>
      </c>
      <c r="M130" s="112"/>
      <c r="N130" s="109" t="str">
        <f t="shared" si="1"/>
        <v/>
      </c>
      <c r="O130" s="113"/>
      <c r="P130" s="251"/>
      <c r="Q130" s="252"/>
      <c r="R130" s="253"/>
      <c r="S130" s="245"/>
      <c r="T130" s="245"/>
    </row>
    <row r="131" spans="1:20" s="21" customFormat="1" ht="18" hidden="1" customHeight="1" thickTop="1" thickBot="1">
      <c r="A131" s="254">
        <v>40</v>
      </c>
      <c r="B131" s="257" t="s">
        <v>1232</v>
      </c>
      <c r="C131" s="259"/>
      <c r="D131" s="259" t="str">
        <f>IF(C131&gt;0,VLOOKUP(C131,女子登録情報!$A$1:$H$2000,3,0),"")</f>
        <v/>
      </c>
      <c r="E131" s="259" t="str">
        <f>IF(C131&gt;0,VLOOKUP(C131,女子登録情報!$A$1:$H$2000,4,0),"")</f>
        <v/>
      </c>
      <c r="F131" s="104" t="str">
        <f>IF(C131&gt;0,VLOOKUP(C131,女子登録情報!$A$1:$H$2000,8,0),"")</f>
        <v/>
      </c>
      <c r="G131" s="237" t="e">
        <f>IF(F132&gt;0,VLOOKUP(F132,女子登録情報!$N$2:$P$48,2,0),"")</f>
        <v>#N/A</v>
      </c>
      <c r="H131" s="237" t="str">
        <f>IF(C131&gt;0,TEXT(C131,"100000000"),"")</f>
        <v/>
      </c>
      <c r="I131" s="6" t="s">
        <v>30</v>
      </c>
      <c r="J131" s="106"/>
      <c r="K131" s="8" t="str">
        <f>IF(J131&gt;0,VLOOKUP(J131,女子登録情報!$J$1:$K$21,2,0),"")</f>
        <v/>
      </c>
      <c r="L131" s="6" t="s">
        <v>33</v>
      </c>
      <c r="M131" s="108"/>
      <c r="N131" s="109" t="str">
        <f t="shared" si="1"/>
        <v/>
      </c>
      <c r="O131" s="110"/>
      <c r="P131" s="240"/>
      <c r="Q131" s="241"/>
      <c r="R131" s="242"/>
      <c r="S131" s="243"/>
      <c r="T131" s="243"/>
    </row>
    <row r="132" spans="1:20" s="21" customFormat="1" ht="18" hidden="1" customHeight="1" thickBot="1">
      <c r="A132" s="255"/>
      <c r="B132" s="258"/>
      <c r="C132" s="260"/>
      <c r="D132" s="260"/>
      <c r="E132" s="260"/>
      <c r="F132" s="105" t="str">
        <f>IF(C131&gt;0,VLOOKUP(C131,女子登録情報!$A$1:$H$2000,5,0),"")</f>
        <v/>
      </c>
      <c r="G132" s="238"/>
      <c r="H132" s="238"/>
      <c r="I132" s="11" t="s">
        <v>34</v>
      </c>
      <c r="J132" s="106"/>
      <c r="K132" s="8" t="str">
        <f>IF(J132&gt;0,VLOOKUP(J132,女子登録情報!$J$2:$K$21,2,0),"")</f>
        <v/>
      </c>
      <c r="L132" s="11" t="s">
        <v>35</v>
      </c>
      <c r="M132" s="111"/>
      <c r="N132" s="109" t="str">
        <f t="shared" si="1"/>
        <v/>
      </c>
      <c r="O132" s="110"/>
      <c r="P132" s="246"/>
      <c r="Q132" s="247"/>
      <c r="R132" s="248"/>
      <c r="S132" s="244"/>
      <c r="T132" s="244"/>
    </row>
    <row r="133" spans="1:20" s="21" customFormat="1" ht="18" hidden="1" customHeight="1" thickBot="1">
      <c r="A133" s="256"/>
      <c r="B133" s="249" t="s">
        <v>36</v>
      </c>
      <c r="C133" s="250"/>
      <c r="D133" s="114"/>
      <c r="E133" s="114"/>
      <c r="F133" s="115"/>
      <c r="G133" s="239"/>
      <c r="H133" s="239"/>
      <c r="I133" s="12" t="s">
        <v>37</v>
      </c>
      <c r="J133" s="107"/>
      <c r="K133" s="14" t="str">
        <f>IF(J133&gt;0,VLOOKUP(J133,女子登録情報!$J$2:$K$21,2,0),"")</f>
        <v/>
      </c>
      <c r="L133" s="15" t="s">
        <v>38</v>
      </c>
      <c r="M133" s="112"/>
      <c r="N133" s="109" t="str">
        <f t="shared" si="1"/>
        <v/>
      </c>
      <c r="O133" s="113"/>
      <c r="P133" s="251"/>
      <c r="Q133" s="252"/>
      <c r="R133" s="253"/>
      <c r="S133" s="245"/>
      <c r="T133" s="245"/>
    </row>
    <row r="134" spans="1:20" s="21" customFormat="1" ht="18" hidden="1" customHeight="1" thickTop="1" thickBot="1">
      <c r="A134" s="254">
        <v>41</v>
      </c>
      <c r="B134" s="257" t="s">
        <v>1232</v>
      </c>
      <c r="C134" s="259"/>
      <c r="D134" s="259" t="str">
        <f>IF(C134&gt;0,VLOOKUP(C134,女子登録情報!$A$1:$H$2000,3,0),"")</f>
        <v/>
      </c>
      <c r="E134" s="259" t="str">
        <f>IF(C134&gt;0,VLOOKUP(C134,女子登録情報!$A$1:$H$2000,4,0),"")</f>
        <v/>
      </c>
      <c r="F134" s="104" t="str">
        <f>IF(C134&gt;0,VLOOKUP(C134,女子登録情報!$A$1:$H$2000,8,0),"")</f>
        <v/>
      </c>
      <c r="G134" s="237" t="e">
        <f>IF(F135&gt;0,VLOOKUP(F135,女子登録情報!$N$2:$P$48,2,0),"")</f>
        <v>#N/A</v>
      </c>
      <c r="H134" s="237" t="str">
        <f>IF(C134&gt;0,TEXT(C134,"100000000"),"")</f>
        <v/>
      </c>
      <c r="I134" s="6" t="s">
        <v>30</v>
      </c>
      <c r="J134" s="106"/>
      <c r="K134" s="8" t="str">
        <f>IF(J134&gt;0,VLOOKUP(J134,女子登録情報!$J$1:$K$21,2,0),"")</f>
        <v/>
      </c>
      <c r="L134" s="6" t="s">
        <v>33</v>
      </c>
      <c r="M134" s="108"/>
      <c r="N134" s="109" t="str">
        <f t="shared" si="1"/>
        <v/>
      </c>
      <c r="O134" s="110"/>
      <c r="P134" s="240"/>
      <c r="Q134" s="241"/>
      <c r="R134" s="242"/>
      <c r="S134" s="243"/>
      <c r="T134" s="243"/>
    </row>
    <row r="135" spans="1:20" s="21" customFormat="1" ht="18" hidden="1" customHeight="1" thickBot="1">
      <c r="A135" s="255"/>
      <c r="B135" s="258"/>
      <c r="C135" s="260"/>
      <c r="D135" s="260"/>
      <c r="E135" s="260"/>
      <c r="F135" s="105" t="str">
        <f>IF(C134&gt;0,VLOOKUP(C134,女子登録情報!$A$1:$H$2000,5,0),"")</f>
        <v/>
      </c>
      <c r="G135" s="238"/>
      <c r="H135" s="238"/>
      <c r="I135" s="11" t="s">
        <v>34</v>
      </c>
      <c r="J135" s="106"/>
      <c r="K135" s="8" t="str">
        <f>IF(J135&gt;0,VLOOKUP(J135,女子登録情報!$J$2:$K$21,2,0),"")</f>
        <v/>
      </c>
      <c r="L135" s="11" t="s">
        <v>35</v>
      </c>
      <c r="M135" s="111"/>
      <c r="N135" s="109" t="str">
        <f t="shared" si="1"/>
        <v/>
      </c>
      <c r="O135" s="110"/>
      <c r="P135" s="246"/>
      <c r="Q135" s="247"/>
      <c r="R135" s="248"/>
      <c r="S135" s="244"/>
      <c r="T135" s="244"/>
    </row>
    <row r="136" spans="1:20" s="21" customFormat="1" ht="18" hidden="1" customHeight="1" thickBot="1">
      <c r="A136" s="256"/>
      <c r="B136" s="249" t="s">
        <v>36</v>
      </c>
      <c r="C136" s="250"/>
      <c r="D136" s="114"/>
      <c r="E136" s="114"/>
      <c r="F136" s="115"/>
      <c r="G136" s="239"/>
      <c r="H136" s="239"/>
      <c r="I136" s="12" t="s">
        <v>37</v>
      </c>
      <c r="J136" s="107"/>
      <c r="K136" s="14" t="str">
        <f>IF(J136&gt;0,VLOOKUP(J136,女子登録情報!$J$2:$K$21,2,0),"")</f>
        <v/>
      </c>
      <c r="L136" s="15" t="s">
        <v>38</v>
      </c>
      <c r="M136" s="112"/>
      <c r="N136" s="109" t="str">
        <f t="shared" si="1"/>
        <v/>
      </c>
      <c r="O136" s="113"/>
      <c r="P136" s="251"/>
      <c r="Q136" s="252"/>
      <c r="R136" s="253"/>
      <c r="S136" s="245"/>
      <c r="T136" s="245"/>
    </row>
    <row r="137" spans="1:20" s="21" customFormat="1" ht="18" hidden="1" customHeight="1" thickTop="1" thickBot="1">
      <c r="A137" s="254">
        <v>42</v>
      </c>
      <c r="B137" s="257" t="s">
        <v>1232</v>
      </c>
      <c r="C137" s="259"/>
      <c r="D137" s="259" t="str">
        <f>IF(C137&gt;0,VLOOKUP(C137,女子登録情報!$A$1:$H$2000,3,0),"")</f>
        <v/>
      </c>
      <c r="E137" s="259" t="str">
        <f>IF(C137&gt;0,VLOOKUP(C137,女子登録情報!$A$1:$H$2000,4,0),"")</f>
        <v/>
      </c>
      <c r="F137" s="104" t="str">
        <f>IF(C137&gt;0,VLOOKUP(C137,女子登録情報!$A$1:$H$2000,8,0),"")</f>
        <v/>
      </c>
      <c r="G137" s="237" t="e">
        <f>IF(F138&gt;0,VLOOKUP(F138,女子登録情報!$N$2:$P$48,2,0),"")</f>
        <v>#N/A</v>
      </c>
      <c r="H137" s="237" t="str">
        <f>IF(C137&gt;0,TEXT(C137,"100000000"),"")</f>
        <v/>
      </c>
      <c r="I137" s="6" t="s">
        <v>30</v>
      </c>
      <c r="J137" s="106"/>
      <c r="K137" s="8" t="str">
        <f>IF(J137&gt;0,VLOOKUP(J137,女子登録情報!$J$1:$K$21,2,0),"")</f>
        <v/>
      </c>
      <c r="L137" s="6" t="s">
        <v>33</v>
      </c>
      <c r="M137" s="108"/>
      <c r="N137" s="109" t="str">
        <f t="shared" si="1"/>
        <v/>
      </c>
      <c r="O137" s="110"/>
      <c r="P137" s="240"/>
      <c r="Q137" s="241"/>
      <c r="R137" s="242"/>
      <c r="S137" s="243"/>
      <c r="T137" s="243"/>
    </row>
    <row r="138" spans="1:20" s="21" customFormat="1" ht="18" hidden="1" customHeight="1" thickBot="1">
      <c r="A138" s="255"/>
      <c r="B138" s="258"/>
      <c r="C138" s="260"/>
      <c r="D138" s="260"/>
      <c r="E138" s="260"/>
      <c r="F138" s="105" t="str">
        <f>IF(C137&gt;0,VLOOKUP(C137,女子登録情報!$A$1:$H$2000,5,0),"")</f>
        <v/>
      </c>
      <c r="G138" s="238"/>
      <c r="H138" s="238"/>
      <c r="I138" s="11" t="s">
        <v>34</v>
      </c>
      <c r="J138" s="106"/>
      <c r="K138" s="8" t="str">
        <f>IF(J138&gt;0,VLOOKUP(J138,女子登録情報!$J$2:$K$21,2,0),"")</f>
        <v/>
      </c>
      <c r="L138" s="11" t="s">
        <v>35</v>
      </c>
      <c r="M138" s="111"/>
      <c r="N138" s="109" t="str">
        <f t="shared" si="1"/>
        <v/>
      </c>
      <c r="O138" s="110"/>
      <c r="P138" s="246"/>
      <c r="Q138" s="247"/>
      <c r="R138" s="248"/>
      <c r="S138" s="244"/>
      <c r="T138" s="244"/>
    </row>
    <row r="139" spans="1:20" s="21" customFormat="1" ht="18" hidden="1" customHeight="1" thickBot="1">
      <c r="A139" s="256"/>
      <c r="B139" s="249" t="s">
        <v>36</v>
      </c>
      <c r="C139" s="250"/>
      <c r="D139" s="114"/>
      <c r="E139" s="114"/>
      <c r="F139" s="115"/>
      <c r="G139" s="239"/>
      <c r="H139" s="239"/>
      <c r="I139" s="12" t="s">
        <v>37</v>
      </c>
      <c r="J139" s="107"/>
      <c r="K139" s="14" t="str">
        <f>IF(J139&gt;0,VLOOKUP(J139,女子登録情報!$J$2:$K$21,2,0),"")</f>
        <v/>
      </c>
      <c r="L139" s="15" t="s">
        <v>38</v>
      </c>
      <c r="M139" s="112"/>
      <c r="N139" s="109" t="str">
        <f t="shared" si="1"/>
        <v/>
      </c>
      <c r="O139" s="113"/>
      <c r="P139" s="251"/>
      <c r="Q139" s="252"/>
      <c r="R139" s="253"/>
      <c r="S139" s="245"/>
      <c r="T139" s="245"/>
    </row>
    <row r="140" spans="1:20" s="21" customFormat="1" ht="18" hidden="1" customHeight="1" thickTop="1" thickBot="1">
      <c r="A140" s="254">
        <v>43</v>
      </c>
      <c r="B140" s="257" t="s">
        <v>1232</v>
      </c>
      <c r="C140" s="259"/>
      <c r="D140" s="259" t="str">
        <f>IF(C140&gt;0,VLOOKUP(C140,女子登録情報!$A$1:$H$2000,3,0),"")</f>
        <v/>
      </c>
      <c r="E140" s="259" t="str">
        <f>IF(C140&gt;0,VLOOKUP(C140,女子登録情報!$A$1:$H$2000,4,0),"")</f>
        <v/>
      </c>
      <c r="F140" s="104" t="str">
        <f>IF(C140&gt;0,VLOOKUP(C140,女子登録情報!$A$1:$H$2000,8,0),"")</f>
        <v/>
      </c>
      <c r="G140" s="237" t="e">
        <f>IF(F141&gt;0,VLOOKUP(F141,女子登録情報!$N$2:$P$48,2,0),"")</f>
        <v>#N/A</v>
      </c>
      <c r="H140" s="237" t="str">
        <f>IF(C140&gt;0,TEXT(C140,"100000000"),"")</f>
        <v/>
      </c>
      <c r="I140" s="6" t="s">
        <v>30</v>
      </c>
      <c r="J140" s="106"/>
      <c r="K140" s="8" t="str">
        <f>IF(J140&gt;0,VLOOKUP(J140,女子登録情報!$J$1:$K$21,2,0),"")</f>
        <v/>
      </c>
      <c r="L140" s="6" t="s">
        <v>33</v>
      </c>
      <c r="M140" s="108"/>
      <c r="N140" s="109" t="str">
        <f t="shared" si="1"/>
        <v/>
      </c>
      <c r="O140" s="110"/>
      <c r="P140" s="240"/>
      <c r="Q140" s="241"/>
      <c r="R140" s="242"/>
      <c r="S140" s="243"/>
      <c r="T140" s="243"/>
    </row>
    <row r="141" spans="1:20" s="21" customFormat="1" ht="18" hidden="1" customHeight="1" thickBot="1">
      <c r="A141" s="255"/>
      <c r="B141" s="258"/>
      <c r="C141" s="260"/>
      <c r="D141" s="260"/>
      <c r="E141" s="260"/>
      <c r="F141" s="105" t="str">
        <f>IF(C140&gt;0,VLOOKUP(C140,女子登録情報!$A$1:$H$2000,5,0),"")</f>
        <v/>
      </c>
      <c r="G141" s="238"/>
      <c r="H141" s="238"/>
      <c r="I141" s="11" t="s">
        <v>34</v>
      </c>
      <c r="J141" s="106"/>
      <c r="K141" s="8" t="str">
        <f>IF(J141&gt;0,VLOOKUP(J141,女子登録情報!$J$2:$K$21,2,0),"")</f>
        <v/>
      </c>
      <c r="L141" s="11" t="s">
        <v>35</v>
      </c>
      <c r="M141" s="111"/>
      <c r="N141" s="109" t="str">
        <f t="shared" si="1"/>
        <v/>
      </c>
      <c r="O141" s="110"/>
      <c r="P141" s="246"/>
      <c r="Q141" s="247"/>
      <c r="R141" s="248"/>
      <c r="S141" s="244"/>
      <c r="T141" s="244"/>
    </row>
    <row r="142" spans="1:20" s="21" customFormat="1" ht="18" hidden="1" customHeight="1" thickBot="1">
      <c r="A142" s="256"/>
      <c r="B142" s="249" t="s">
        <v>36</v>
      </c>
      <c r="C142" s="250"/>
      <c r="D142" s="114"/>
      <c r="E142" s="114"/>
      <c r="F142" s="115"/>
      <c r="G142" s="239"/>
      <c r="H142" s="239"/>
      <c r="I142" s="12" t="s">
        <v>37</v>
      </c>
      <c r="J142" s="107"/>
      <c r="K142" s="14" t="str">
        <f>IF(J142&gt;0,VLOOKUP(J142,女子登録情報!$J$2:$K$21,2,0),"")</f>
        <v/>
      </c>
      <c r="L142" s="15" t="s">
        <v>38</v>
      </c>
      <c r="M142" s="112"/>
      <c r="N142" s="109" t="str">
        <f t="shared" ref="N142:N205" si="2">IF(K142="","",LEFT(K142,5)&amp;" "&amp;IF(OR(LEFT(K142,3)*1&lt;70,LEFT(K142,3)*1&gt;100),REPT(0,7-LEN(M142)),REPT(0,5-LEN(M142)))&amp;M142)</f>
        <v/>
      </c>
      <c r="O142" s="113"/>
      <c r="P142" s="251"/>
      <c r="Q142" s="252"/>
      <c r="R142" s="253"/>
      <c r="S142" s="245"/>
      <c r="T142" s="245"/>
    </row>
    <row r="143" spans="1:20" s="21" customFormat="1" ht="18" hidden="1" customHeight="1" thickTop="1" thickBot="1">
      <c r="A143" s="254">
        <v>44</v>
      </c>
      <c r="B143" s="257" t="s">
        <v>1232</v>
      </c>
      <c r="C143" s="259"/>
      <c r="D143" s="259" t="str">
        <f>IF(C143&gt;0,VLOOKUP(C143,女子登録情報!$A$1:$H$2000,3,0),"")</f>
        <v/>
      </c>
      <c r="E143" s="259" t="str">
        <f>IF(C143&gt;0,VLOOKUP(C143,女子登録情報!$A$1:$H$2000,4,0),"")</f>
        <v/>
      </c>
      <c r="F143" s="104" t="str">
        <f>IF(C143&gt;0,VLOOKUP(C143,女子登録情報!$A$1:$H$2000,8,0),"")</f>
        <v/>
      </c>
      <c r="G143" s="237" t="e">
        <f>IF(F144&gt;0,VLOOKUP(F144,女子登録情報!$N$2:$P$48,2,0),"")</f>
        <v>#N/A</v>
      </c>
      <c r="H143" s="237" t="str">
        <f>IF(C143&gt;0,TEXT(C143,"100000000"),"")</f>
        <v/>
      </c>
      <c r="I143" s="6" t="s">
        <v>30</v>
      </c>
      <c r="J143" s="106"/>
      <c r="K143" s="8" t="str">
        <f>IF(J143&gt;0,VLOOKUP(J143,女子登録情報!$J$1:$K$21,2,0),"")</f>
        <v/>
      </c>
      <c r="L143" s="6" t="s">
        <v>33</v>
      </c>
      <c r="M143" s="108"/>
      <c r="N143" s="109" t="str">
        <f t="shared" si="2"/>
        <v/>
      </c>
      <c r="O143" s="110"/>
      <c r="P143" s="240"/>
      <c r="Q143" s="241"/>
      <c r="R143" s="242"/>
      <c r="S143" s="243"/>
      <c r="T143" s="243"/>
    </row>
    <row r="144" spans="1:20" s="21" customFormat="1" ht="18" hidden="1" customHeight="1" thickBot="1">
      <c r="A144" s="255"/>
      <c r="B144" s="258"/>
      <c r="C144" s="260"/>
      <c r="D144" s="260"/>
      <c r="E144" s="260"/>
      <c r="F144" s="105" t="str">
        <f>IF(C143&gt;0,VLOOKUP(C143,女子登録情報!$A$1:$H$2000,5,0),"")</f>
        <v/>
      </c>
      <c r="G144" s="238"/>
      <c r="H144" s="238"/>
      <c r="I144" s="11" t="s">
        <v>34</v>
      </c>
      <c r="J144" s="106"/>
      <c r="K144" s="8" t="str">
        <f>IF(J144&gt;0,VLOOKUP(J144,女子登録情報!$J$2:$K$21,2,0),"")</f>
        <v/>
      </c>
      <c r="L144" s="11" t="s">
        <v>35</v>
      </c>
      <c r="M144" s="111"/>
      <c r="N144" s="109" t="str">
        <f t="shared" si="2"/>
        <v/>
      </c>
      <c r="O144" s="110"/>
      <c r="P144" s="246"/>
      <c r="Q144" s="247"/>
      <c r="R144" s="248"/>
      <c r="S144" s="244"/>
      <c r="T144" s="244"/>
    </row>
    <row r="145" spans="1:20" s="21" customFormat="1" ht="18" hidden="1" customHeight="1" thickBot="1">
      <c r="A145" s="256"/>
      <c r="B145" s="249" t="s">
        <v>36</v>
      </c>
      <c r="C145" s="250"/>
      <c r="D145" s="114"/>
      <c r="E145" s="114"/>
      <c r="F145" s="115"/>
      <c r="G145" s="239"/>
      <c r="H145" s="239"/>
      <c r="I145" s="12" t="s">
        <v>37</v>
      </c>
      <c r="J145" s="107"/>
      <c r="K145" s="14" t="str">
        <f>IF(J145&gt;0,VLOOKUP(J145,女子登録情報!$J$2:$K$21,2,0),"")</f>
        <v/>
      </c>
      <c r="L145" s="15" t="s">
        <v>38</v>
      </c>
      <c r="M145" s="112"/>
      <c r="N145" s="109" t="str">
        <f t="shared" si="2"/>
        <v/>
      </c>
      <c r="O145" s="113"/>
      <c r="P145" s="251"/>
      <c r="Q145" s="252"/>
      <c r="R145" s="253"/>
      <c r="S145" s="245"/>
      <c r="T145" s="245"/>
    </row>
    <row r="146" spans="1:20" s="21" customFormat="1" ht="18" hidden="1" customHeight="1" thickTop="1" thickBot="1">
      <c r="A146" s="254">
        <v>45</v>
      </c>
      <c r="B146" s="257" t="s">
        <v>1232</v>
      </c>
      <c r="C146" s="259"/>
      <c r="D146" s="259" t="str">
        <f>IF(C146&gt;0,VLOOKUP(C146,女子登録情報!$A$1:$H$2000,3,0),"")</f>
        <v/>
      </c>
      <c r="E146" s="259" t="str">
        <f>IF(C146&gt;0,VLOOKUP(C146,女子登録情報!$A$1:$H$2000,4,0),"")</f>
        <v/>
      </c>
      <c r="F146" s="104" t="str">
        <f>IF(C146&gt;0,VLOOKUP(C146,女子登録情報!$A$1:$H$2000,8,0),"")</f>
        <v/>
      </c>
      <c r="G146" s="237" t="e">
        <f>IF(F147&gt;0,VLOOKUP(F147,女子登録情報!$N$2:$P$48,2,0),"")</f>
        <v>#N/A</v>
      </c>
      <c r="H146" s="237" t="str">
        <f>IF(C146&gt;0,TEXT(C146,"100000000"),"")</f>
        <v/>
      </c>
      <c r="I146" s="6" t="s">
        <v>30</v>
      </c>
      <c r="J146" s="106"/>
      <c r="K146" s="8" t="str">
        <f>IF(J146&gt;0,VLOOKUP(J146,女子登録情報!$J$1:$K$21,2,0),"")</f>
        <v/>
      </c>
      <c r="L146" s="6" t="s">
        <v>33</v>
      </c>
      <c r="M146" s="108"/>
      <c r="N146" s="109" t="str">
        <f t="shared" si="2"/>
        <v/>
      </c>
      <c r="O146" s="110"/>
      <c r="P146" s="240"/>
      <c r="Q146" s="241"/>
      <c r="R146" s="242"/>
      <c r="S146" s="243"/>
      <c r="T146" s="243"/>
    </row>
    <row r="147" spans="1:20" s="21" customFormat="1" ht="18" hidden="1" customHeight="1" thickBot="1">
      <c r="A147" s="255"/>
      <c r="B147" s="258"/>
      <c r="C147" s="260"/>
      <c r="D147" s="260"/>
      <c r="E147" s="260"/>
      <c r="F147" s="105" t="str">
        <f>IF(C146&gt;0,VLOOKUP(C146,女子登録情報!$A$1:$H$2000,5,0),"")</f>
        <v/>
      </c>
      <c r="G147" s="238"/>
      <c r="H147" s="238"/>
      <c r="I147" s="11" t="s">
        <v>34</v>
      </c>
      <c r="J147" s="106"/>
      <c r="K147" s="8" t="str">
        <f>IF(J147&gt;0,VLOOKUP(J147,女子登録情報!$J$2:$K$21,2,0),"")</f>
        <v/>
      </c>
      <c r="L147" s="11" t="s">
        <v>35</v>
      </c>
      <c r="M147" s="111"/>
      <c r="N147" s="109" t="str">
        <f t="shared" si="2"/>
        <v/>
      </c>
      <c r="O147" s="110"/>
      <c r="P147" s="246"/>
      <c r="Q147" s="247"/>
      <c r="R147" s="248"/>
      <c r="S147" s="244"/>
      <c r="T147" s="244"/>
    </row>
    <row r="148" spans="1:20" s="21" customFormat="1" ht="18" hidden="1" customHeight="1" thickBot="1">
      <c r="A148" s="256"/>
      <c r="B148" s="249" t="s">
        <v>36</v>
      </c>
      <c r="C148" s="250"/>
      <c r="D148" s="114"/>
      <c r="E148" s="114"/>
      <c r="F148" s="115"/>
      <c r="G148" s="239"/>
      <c r="H148" s="239"/>
      <c r="I148" s="12" t="s">
        <v>37</v>
      </c>
      <c r="J148" s="107"/>
      <c r="K148" s="14" t="str">
        <f>IF(J148&gt;0,VLOOKUP(J148,女子登録情報!$J$2:$K$21,2,0),"")</f>
        <v/>
      </c>
      <c r="L148" s="15" t="s">
        <v>38</v>
      </c>
      <c r="M148" s="112"/>
      <c r="N148" s="109" t="str">
        <f t="shared" si="2"/>
        <v/>
      </c>
      <c r="O148" s="113"/>
      <c r="P148" s="251"/>
      <c r="Q148" s="252"/>
      <c r="R148" s="253"/>
      <c r="S148" s="245"/>
      <c r="T148" s="245"/>
    </row>
    <row r="149" spans="1:20" s="21" customFormat="1" ht="18" hidden="1" customHeight="1" thickTop="1" thickBot="1">
      <c r="A149" s="254">
        <v>46</v>
      </c>
      <c r="B149" s="257" t="s">
        <v>1232</v>
      </c>
      <c r="C149" s="259"/>
      <c r="D149" s="259" t="str">
        <f>IF(C149&gt;0,VLOOKUP(C149,女子登録情報!$A$1:$H$2000,3,0),"")</f>
        <v/>
      </c>
      <c r="E149" s="259" t="str">
        <f>IF(C149&gt;0,VLOOKUP(C149,女子登録情報!$A$1:$H$2000,4,0),"")</f>
        <v/>
      </c>
      <c r="F149" s="104" t="str">
        <f>IF(C149&gt;0,VLOOKUP(C149,女子登録情報!$A$1:$H$2000,8,0),"")</f>
        <v/>
      </c>
      <c r="G149" s="237" t="e">
        <f>IF(F150&gt;0,VLOOKUP(F150,女子登録情報!$N$2:$P$48,2,0),"")</f>
        <v>#N/A</v>
      </c>
      <c r="H149" s="237" t="str">
        <f>IF(C149&gt;0,TEXT(C149,"100000000"),"")</f>
        <v/>
      </c>
      <c r="I149" s="6" t="s">
        <v>30</v>
      </c>
      <c r="J149" s="106"/>
      <c r="K149" s="8" t="str">
        <f>IF(J149&gt;0,VLOOKUP(J149,女子登録情報!$J$1:$K$21,2,0),"")</f>
        <v/>
      </c>
      <c r="L149" s="6" t="s">
        <v>33</v>
      </c>
      <c r="M149" s="108"/>
      <c r="N149" s="109" t="str">
        <f t="shared" si="2"/>
        <v/>
      </c>
      <c r="O149" s="110"/>
      <c r="P149" s="240"/>
      <c r="Q149" s="241"/>
      <c r="R149" s="242"/>
      <c r="S149" s="243"/>
      <c r="T149" s="243"/>
    </row>
    <row r="150" spans="1:20" s="21" customFormat="1" ht="18" hidden="1" customHeight="1" thickBot="1">
      <c r="A150" s="255"/>
      <c r="B150" s="258"/>
      <c r="C150" s="260"/>
      <c r="D150" s="260"/>
      <c r="E150" s="260"/>
      <c r="F150" s="105" t="str">
        <f>IF(C149&gt;0,VLOOKUP(C149,女子登録情報!$A$1:$H$2000,5,0),"")</f>
        <v/>
      </c>
      <c r="G150" s="238"/>
      <c r="H150" s="238"/>
      <c r="I150" s="11" t="s">
        <v>34</v>
      </c>
      <c r="J150" s="106"/>
      <c r="K150" s="8" t="str">
        <f>IF(J150&gt;0,VLOOKUP(J150,女子登録情報!$J$2:$K$21,2,0),"")</f>
        <v/>
      </c>
      <c r="L150" s="11" t="s">
        <v>35</v>
      </c>
      <c r="M150" s="111"/>
      <c r="N150" s="109" t="str">
        <f t="shared" si="2"/>
        <v/>
      </c>
      <c r="O150" s="110"/>
      <c r="P150" s="246"/>
      <c r="Q150" s="247"/>
      <c r="R150" s="248"/>
      <c r="S150" s="244"/>
      <c r="T150" s="244"/>
    </row>
    <row r="151" spans="1:20" s="21" customFormat="1" ht="18" hidden="1" customHeight="1" thickBot="1">
      <c r="A151" s="256"/>
      <c r="B151" s="249" t="s">
        <v>36</v>
      </c>
      <c r="C151" s="250"/>
      <c r="D151" s="114"/>
      <c r="E151" s="114"/>
      <c r="F151" s="115"/>
      <c r="G151" s="239"/>
      <c r="H151" s="239"/>
      <c r="I151" s="12" t="s">
        <v>37</v>
      </c>
      <c r="J151" s="107"/>
      <c r="K151" s="14" t="str">
        <f>IF(J151&gt;0,VLOOKUP(J151,女子登録情報!$J$2:$K$21,2,0),"")</f>
        <v/>
      </c>
      <c r="L151" s="15" t="s">
        <v>38</v>
      </c>
      <c r="M151" s="112"/>
      <c r="N151" s="109" t="str">
        <f t="shared" si="2"/>
        <v/>
      </c>
      <c r="O151" s="113"/>
      <c r="P151" s="251"/>
      <c r="Q151" s="252"/>
      <c r="R151" s="253"/>
      <c r="S151" s="245"/>
      <c r="T151" s="245"/>
    </row>
    <row r="152" spans="1:20" s="21" customFormat="1" ht="18" hidden="1" customHeight="1" thickTop="1" thickBot="1">
      <c r="A152" s="254">
        <v>47</v>
      </c>
      <c r="B152" s="257" t="s">
        <v>1232</v>
      </c>
      <c r="C152" s="259"/>
      <c r="D152" s="259" t="str">
        <f>IF(C152&gt;0,VLOOKUP(C152,女子登録情報!$A$1:$H$2000,3,0),"")</f>
        <v/>
      </c>
      <c r="E152" s="259" t="str">
        <f>IF(C152&gt;0,VLOOKUP(C152,女子登録情報!$A$1:$H$2000,4,0),"")</f>
        <v/>
      </c>
      <c r="F152" s="104" t="str">
        <f>IF(C152&gt;0,VLOOKUP(C152,女子登録情報!$A$1:$H$2000,8,0),"")</f>
        <v/>
      </c>
      <c r="G152" s="237" t="e">
        <f>IF(F153&gt;0,VLOOKUP(F153,女子登録情報!$N$2:$P$48,2,0),"")</f>
        <v>#N/A</v>
      </c>
      <c r="H152" s="237" t="str">
        <f>IF(C152&gt;0,TEXT(C152,"100000000"),"")</f>
        <v/>
      </c>
      <c r="I152" s="6" t="s">
        <v>30</v>
      </c>
      <c r="J152" s="106"/>
      <c r="K152" s="8" t="str">
        <f>IF(J152&gt;0,VLOOKUP(J152,女子登録情報!$J$1:$K$21,2,0),"")</f>
        <v/>
      </c>
      <c r="L152" s="6" t="s">
        <v>33</v>
      </c>
      <c r="M152" s="108"/>
      <c r="N152" s="109" t="str">
        <f t="shared" si="2"/>
        <v/>
      </c>
      <c r="O152" s="110"/>
      <c r="P152" s="240"/>
      <c r="Q152" s="241"/>
      <c r="R152" s="242"/>
      <c r="S152" s="243"/>
      <c r="T152" s="243"/>
    </row>
    <row r="153" spans="1:20" s="21" customFormat="1" ht="18" hidden="1" customHeight="1" thickBot="1">
      <c r="A153" s="255"/>
      <c r="B153" s="258"/>
      <c r="C153" s="260"/>
      <c r="D153" s="260"/>
      <c r="E153" s="260"/>
      <c r="F153" s="105" t="str">
        <f>IF(C152&gt;0,VLOOKUP(C152,女子登録情報!$A$1:$H$2000,5,0),"")</f>
        <v/>
      </c>
      <c r="G153" s="238"/>
      <c r="H153" s="238"/>
      <c r="I153" s="11" t="s">
        <v>34</v>
      </c>
      <c r="J153" s="106"/>
      <c r="K153" s="8" t="str">
        <f>IF(J153&gt;0,VLOOKUP(J153,女子登録情報!$J$2:$K$21,2,0),"")</f>
        <v/>
      </c>
      <c r="L153" s="11" t="s">
        <v>35</v>
      </c>
      <c r="M153" s="111"/>
      <c r="N153" s="109" t="str">
        <f t="shared" si="2"/>
        <v/>
      </c>
      <c r="O153" s="110"/>
      <c r="P153" s="246"/>
      <c r="Q153" s="247"/>
      <c r="R153" s="248"/>
      <c r="S153" s="244"/>
      <c r="T153" s="244"/>
    </row>
    <row r="154" spans="1:20" s="21" customFormat="1" ht="18" hidden="1" customHeight="1" thickBot="1">
      <c r="A154" s="256"/>
      <c r="B154" s="249" t="s">
        <v>36</v>
      </c>
      <c r="C154" s="250"/>
      <c r="D154" s="114"/>
      <c r="E154" s="114"/>
      <c r="F154" s="115"/>
      <c r="G154" s="239"/>
      <c r="H154" s="239"/>
      <c r="I154" s="12" t="s">
        <v>37</v>
      </c>
      <c r="J154" s="107"/>
      <c r="K154" s="14" t="str">
        <f>IF(J154&gt;0,VLOOKUP(J154,女子登録情報!$J$2:$K$21,2,0),"")</f>
        <v/>
      </c>
      <c r="L154" s="15" t="s">
        <v>38</v>
      </c>
      <c r="M154" s="112"/>
      <c r="N154" s="109" t="str">
        <f t="shared" si="2"/>
        <v/>
      </c>
      <c r="O154" s="113"/>
      <c r="P154" s="251"/>
      <c r="Q154" s="252"/>
      <c r="R154" s="253"/>
      <c r="S154" s="245"/>
      <c r="T154" s="245"/>
    </row>
    <row r="155" spans="1:20" s="21" customFormat="1" ht="18" hidden="1" customHeight="1" thickTop="1" thickBot="1">
      <c r="A155" s="254">
        <v>48</v>
      </c>
      <c r="B155" s="257" t="s">
        <v>1232</v>
      </c>
      <c r="C155" s="259"/>
      <c r="D155" s="259" t="str">
        <f>IF(C155&gt;0,VLOOKUP(C155,女子登録情報!$A$1:$H$2000,3,0),"")</f>
        <v/>
      </c>
      <c r="E155" s="259" t="str">
        <f>IF(C155&gt;0,VLOOKUP(C155,女子登録情報!$A$1:$H$2000,4,0),"")</f>
        <v/>
      </c>
      <c r="F155" s="104" t="str">
        <f>IF(C155&gt;0,VLOOKUP(C155,女子登録情報!$A$1:$H$2000,8,0),"")</f>
        <v/>
      </c>
      <c r="G155" s="237" t="e">
        <f>IF(F156&gt;0,VLOOKUP(F156,女子登録情報!$N$2:$P$48,2,0),"")</f>
        <v>#N/A</v>
      </c>
      <c r="H155" s="237" t="str">
        <f>IF(C155&gt;0,TEXT(C155,"100000000"),"")</f>
        <v/>
      </c>
      <c r="I155" s="6" t="s">
        <v>30</v>
      </c>
      <c r="J155" s="106"/>
      <c r="K155" s="8" t="str">
        <f>IF(J155&gt;0,VLOOKUP(J155,女子登録情報!$J$1:$K$21,2,0),"")</f>
        <v/>
      </c>
      <c r="L155" s="6" t="s">
        <v>33</v>
      </c>
      <c r="M155" s="108"/>
      <c r="N155" s="109" t="str">
        <f t="shared" si="2"/>
        <v/>
      </c>
      <c r="O155" s="110"/>
      <c r="P155" s="240"/>
      <c r="Q155" s="241"/>
      <c r="R155" s="242"/>
      <c r="S155" s="243"/>
      <c r="T155" s="243"/>
    </row>
    <row r="156" spans="1:20" s="21" customFormat="1" ht="18" hidden="1" customHeight="1" thickBot="1">
      <c r="A156" s="255"/>
      <c r="B156" s="258"/>
      <c r="C156" s="260"/>
      <c r="D156" s="260"/>
      <c r="E156" s="260"/>
      <c r="F156" s="105" t="str">
        <f>IF(C155&gt;0,VLOOKUP(C155,女子登録情報!$A$1:$H$2000,5,0),"")</f>
        <v/>
      </c>
      <c r="G156" s="238"/>
      <c r="H156" s="238"/>
      <c r="I156" s="11" t="s">
        <v>34</v>
      </c>
      <c r="J156" s="106"/>
      <c r="K156" s="8" t="str">
        <f>IF(J156&gt;0,VLOOKUP(J156,女子登録情報!$J$2:$K$21,2,0),"")</f>
        <v/>
      </c>
      <c r="L156" s="11" t="s">
        <v>35</v>
      </c>
      <c r="M156" s="111"/>
      <c r="N156" s="109" t="str">
        <f t="shared" si="2"/>
        <v/>
      </c>
      <c r="O156" s="110"/>
      <c r="P156" s="246"/>
      <c r="Q156" s="247"/>
      <c r="R156" s="248"/>
      <c r="S156" s="244"/>
      <c r="T156" s="244"/>
    </row>
    <row r="157" spans="1:20" s="21" customFormat="1" ht="18" hidden="1" customHeight="1" thickBot="1">
      <c r="A157" s="256"/>
      <c r="B157" s="249" t="s">
        <v>36</v>
      </c>
      <c r="C157" s="250"/>
      <c r="D157" s="116"/>
      <c r="E157" s="114"/>
      <c r="F157" s="115"/>
      <c r="G157" s="239"/>
      <c r="H157" s="239"/>
      <c r="I157" s="12" t="s">
        <v>37</v>
      </c>
      <c r="J157" s="107"/>
      <c r="K157" s="14" t="str">
        <f>IF(J157&gt;0,VLOOKUP(J157,女子登録情報!$J$2:$K$21,2,0),"")</f>
        <v/>
      </c>
      <c r="L157" s="15" t="s">
        <v>38</v>
      </c>
      <c r="M157" s="112"/>
      <c r="N157" s="109" t="str">
        <f t="shared" si="2"/>
        <v/>
      </c>
      <c r="O157" s="113"/>
      <c r="P157" s="251"/>
      <c r="Q157" s="252"/>
      <c r="R157" s="253"/>
      <c r="S157" s="245"/>
      <c r="T157" s="245"/>
    </row>
    <row r="158" spans="1:20" s="21" customFormat="1" ht="18" hidden="1" customHeight="1" thickTop="1" thickBot="1">
      <c r="A158" s="254">
        <v>49</v>
      </c>
      <c r="B158" s="257" t="s">
        <v>1232</v>
      </c>
      <c r="C158" s="259"/>
      <c r="D158" s="259" t="str">
        <f>IF(C158&gt;0,VLOOKUP(C158,女子登録情報!$A$1:$H$2000,3,0),"")</f>
        <v/>
      </c>
      <c r="E158" s="259" t="str">
        <f>IF(C158&gt;0,VLOOKUP(C158,女子登録情報!$A$1:$H$2000,4,0),"")</f>
        <v/>
      </c>
      <c r="F158" s="104" t="str">
        <f>IF(C158&gt;0,VLOOKUP(C158,女子登録情報!$A$1:$H$2000,8,0),"")</f>
        <v/>
      </c>
      <c r="G158" s="237" t="e">
        <f>IF(F159&gt;0,VLOOKUP(F159,女子登録情報!$N$2:$P$48,2,0),"")</f>
        <v>#N/A</v>
      </c>
      <c r="H158" s="237" t="str">
        <f>IF(C158&gt;0,TEXT(C158,"100000000"),"")</f>
        <v/>
      </c>
      <c r="I158" s="6" t="s">
        <v>30</v>
      </c>
      <c r="J158" s="106"/>
      <c r="K158" s="8" t="str">
        <f>IF(J158&gt;0,VLOOKUP(J158,女子登録情報!$J$1:$K$21,2,0),"")</f>
        <v/>
      </c>
      <c r="L158" s="6" t="s">
        <v>33</v>
      </c>
      <c r="M158" s="108"/>
      <c r="N158" s="109" t="str">
        <f t="shared" si="2"/>
        <v/>
      </c>
      <c r="O158" s="110"/>
      <c r="P158" s="240"/>
      <c r="Q158" s="241"/>
      <c r="R158" s="242"/>
      <c r="S158" s="243"/>
      <c r="T158" s="243"/>
    </row>
    <row r="159" spans="1:20" s="21" customFormat="1" ht="18" hidden="1" customHeight="1" thickBot="1">
      <c r="A159" s="255"/>
      <c r="B159" s="258"/>
      <c r="C159" s="260"/>
      <c r="D159" s="260"/>
      <c r="E159" s="260"/>
      <c r="F159" s="105" t="str">
        <f>IF(C158&gt;0,VLOOKUP(C158,女子登録情報!$A$1:$H$2000,5,0),"")</f>
        <v/>
      </c>
      <c r="G159" s="238"/>
      <c r="H159" s="238"/>
      <c r="I159" s="11" t="s">
        <v>34</v>
      </c>
      <c r="J159" s="106"/>
      <c r="K159" s="8" t="str">
        <f>IF(J159&gt;0,VLOOKUP(J159,女子登録情報!$J$2:$K$21,2,0),"")</f>
        <v/>
      </c>
      <c r="L159" s="11" t="s">
        <v>35</v>
      </c>
      <c r="M159" s="111"/>
      <c r="N159" s="109" t="str">
        <f t="shared" si="2"/>
        <v/>
      </c>
      <c r="O159" s="110"/>
      <c r="P159" s="246"/>
      <c r="Q159" s="247"/>
      <c r="R159" s="248"/>
      <c r="S159" s="244"/>
      <c r="T159" s="244"/>
    </row>
    <row r="160" spans="1:20" s="21" customFormat="1" ht="18" hidden="1" customHeight="1" thickBot="1">
      <c r="A160" s="256"/>
      <c r="B160" s="249" t="s">
        <v>36</v>
      </c>
      <c r="C160" s="250"/>
      <c r="D160" s="114"/>
      <c r="E160" s="114"/>
      <c r="F160" s="115"/>
      <c r="G160" s="239"/>
      <c r="H160" s="239"/>
      <c r="I160" s="12" t="s">
        <v>37</v>
      </c>
      <c r="J160" s="107"/>
      <c r="K160" s="14" t="str">
        <f>IF(J160&gt;0,VLOOKUP(J160,女子登録情報!$J$2:$K$21,2,0),"")</f>
        <v/>
      </c>
      <c r="L160" s="15" t="s">
        <v>38</v>
      </c>
      <c r="M160" s="112"/>
      <c r="N160" s="109" t="str">
        <f t="shared" si="2"/>
        <v/>
      </c>
      <c r="O160" s="113"/>
      <c r="P160" s="251"/>
      <c r="Q160" s="252"/>
      <c r="R160" s="253"/>
      <c r="S160" s="245"/>
      <c r="T160" s="245"/>
    </row>
    <row r="161" spans="1:20" s="21" customFormat="1" ht="18" hidden="1" customHeight="1" thickTop="1" thickBot="1">
      <c r="A161" s="254">
        <v>50</v>
      </c>
      <c r="B161" s="257" t="s">
        <v>1232</v>
      </c>
      <c r="C161" s="259"/>
      <c r="D161" s="259" t="str">
        <f>IF(C161&gt;0,VLOOKUP(C161,女子登録情報!$A$1:$H$2000,3,0),"")</f>
        <v/>
      </c>
      <c r="E161" s="259" t="str">
        <f>IF(C161&gt;0,VLOOKUP(C161,女子登録情報!$A$1:$H$2000,4,0),"")</f>
        <v/>
      </c>
      <c r="F161" s="104" t="str">
        <f>IF(C161&gt;0,VLOOKUP(C161,女子登録情報!$A$1:$H$2000,8,0),"")</f>
        <v/>
      </c>
      <c r="G161" s="237" t="e">
        <f>IF(F162&gt;0,VLOOKUP(F162,女子登録情報!$N$2:$P$48,2,0),"")</f>
        <v>#N/A</v>
      </c>
      <c r="H161" s="237" t="str">
        <f>IF(C161&gt;0,TEXT(C161,"100000000"),"")</f>
        <v/>
      </c>
      <c r="I161" s="6" t="s">
        <v>30</v>
      </c>
      <c r="J161" s="106"/>
      <c r="K161" s="8" t="str">
        <f>IF(J161&gt;0,VLOOKUP(J161,女子登録情報!$J$1:$K$21,2,0),"")</f>
        <v/>
      </c>
      <c r="L161" s="6" t="s">
        <v>33</v>
      </c>
      <c r="M161" s="108"/>
      <c r="N161" s="109" t="str">
        <f t="shared" si="2"/>
        <v/>
      </c>
      <c r="O161" s="110"/>
      <c r="P161" s="240"/>
      <c r="Q161" s="241"/>
      <c r="R161" s="242"/>
      <c r="S161" s="243"/>
      <c r="T161" s="243"/>
    </row>
    <row r="162" spans="1:20" s="21" customFormat="1" ht="18" hidden="1" customHeight="1" thickBot="1">
      <c r="A162" s="255"/>
      <c r="B162" s="258"/>
      <c r="C162" s="260"/>
      <c r="D162" s="260"/>
      <c r="E162" s="260"/>
      <c r="F162" s="105" t="str">
        <f>IF(C161&gt;0,VLOOKUP(C161,女子登録情報!$A$1:$H$2000,5,0),"")</f>
        <v/>
      </c>
      <c r="G162" s="238"/>
      <c r="H162" s="238"/>
      <c r="I162" s="11" t="s">
        <v>34</v>
      </c>
      <c r="J162" s="106"/>
      <c r="K162" s="8" t="str">
        <f>IF(J162&gt;0,VLOOKUP(J162,女子登録情報!$J$2:$K$21,2,0),"")</f>
        <v/>
      </c>
      <c r="L162" s="11" t="s">
        <v>35</v>
      </c>
      <c r="M162" s="111"/>
      <c r="N162" s="109" t="str">
        <f t="shared" si="2"/>
        <v/>
      </c>
      <c r="O162" s="110"/>
      <c r="P162" s="246"/>
      <c r="Q162" s="247"/>
      <c r="R162" s="248"/>
      <c r="S162" s="244"/>
      <c r="T162" s="244"/>
    </row>
    <row r="163" spans="1:20" s="21" customFormat="1" ht="18" hidden="1" customHeight="1" thickBot="1">
      <c r="A163" s="256"/>
      <c r="B163" s="249" t="s">
        <v>36</v>
      </c>
      <c r="C163" s="250"/>
      <c r="D163" s="114"/>
      <c r="E163" s="114"/>
      <c r="F163" s="115"/>
      <c r="G163" s="239"/>
      <c r="H163" s="239"/>
      <c r="I163" s="12" t="s">
        <v>37</v>
      </c>
      <c r="J163" s="107"/>
      <c r="K163" s="14" t="str">
        <f>IF(J163&gt;0,VLOOKUP(J163,女子登録情報!$J$2:$K$21,2,0),"")</f>
        <v/>
      </c>
      <c r="L163" s="15" t="s">
        <v>38</v>
      </c>
      <c r="M163" s="112"/>
      <c r="N163" s="109" t="str">
        <f t="shared" si="2"/>
        <v/>
      </c>
      <c r="O163" s="113"/>
      <c r="P163" s="251"/>
      <c r="Q163" s="252"/>
      <c r="R163" s="253"/>
      <c r="S163" s="245"/>
      <c r="T163" s="245"/>
    </row>
    <row r="164" spans="1:20" s="21" customFormat="1" ht="18" hidden="1" customHeight="1" thickTop="1" thickBot="1">
      <c r="A164" s="254">
        <v>51</v>
      </c>
      <c r="B164" s="257" t="s">
        <v>1232</v>
      </c>
      <c r="C164" s="259"/>
      <c r="D164" s="259" t="str">
        <f>IF(C164&gt;0,VLOOKUP(C164,女子登録情報!$A$1:$H$2000,3,0),"")</f>
        <v/>
      </c>
      <c r="E164" s="259" t="str">
        <f>IF(C164&gt;0,VLOOKUP(C164,女子登録情報!$A$1:$H$2000,4,0),"")</f>
        <v/>
      </c>
      <c r="F164" s="104" t="str">
        <f>IF(C164&gt;0,VLOOKUP(C164,女子登録情報!$A$1:$H$2000,8,0),"")</f>
        <v/>
      </c>
      <c r="G164" s="237" t="e">
        <f>IF(F165&gt;0,VLOOKUP(F165,女子登録情報!$N$2:$P$48,2,0),"")</f>
        <v>#N/A</v>
      </c>
      <c r="H164" s="237" t="str">
        <f>IF(C164&gt;0,TEXT(C164,"100000000"),"")</f>
        <v/>
      </c>
      <c r="I164" s="6" t="s">
        <v>30</v>
      </c>
      <c r="J164" s="106"/>
      <c r="K164" s="8" t="str">
        <f>IF(J164&gt;0,VLOOKUP(J164,女子登録情報!$J$1:$K$21,2,0),"")</f>
        <v/>
      </c>
      <c r="L164" s="6" t="s">
        <v>33</v>
      </c>
      <c r="M164" s="108"/>
      <c r="N164" s="109" t="str">
        <f t="shared" si="2"/>
        <v/>
      </c>
      <c r="O164" s="110"/>
      <c r="P164" s="240"/>
      <c r="Q164" s="241"/>
      <c r="R164" s="242"/>
      <c r="S164" s="243"/>
      <c r="T164" s="243"/>
    </row>
    <row r="165" spans="1:20" s="21" customFormat="1" ht="18" hidden="1" customHeight="1" thickBot="1">
      <c r="A165" s="255"/>
      <c r="B165" s="258"/>
      <c r="C165" s="260"/>
      <c r="D165" s="260"/>
      <c r="E165" s="260"/>
      <c r="F165" s="105" t="str">
        <f>IF(C164&gt;0,VLOOKUP(C164,女子登録情報!$A$1:$H$2000,5,0),"")</f>
        <v/>
      </c>
      <c r="G165" s="238"/>
      <c r="H165" s="238"/>
      <c r="I165" s="11" t="s">
        <v>34</v>
      </c>
      <c r="J165" s="106"/>
      <c r="K165" s="8" t="str">
        <f>IF(J165&gt;0,VLOOKUP(J165,女子登録情報!$J$2:$K$21,2,0),"")</f>
        <v/>
      </c>
      <c r="L165" s="11" t="s">
        <v>35</v>
      </c>
      <c r="M165" s="111"/>
      <c r="N165" s="109" t="str">
        <f t="shared" si="2"/>
        <v/>
      </c>
      <c r="O165" s="110"/>
      <c r="P165" s="246"/>
      <c r="Q165" s="247"/>
      <c r="R165" s="248"/>
      <c r="S165" s="244"/>
      <c r="T165" s="244"/>
    </row>
    <row r="166" spans="1:20" s="21" customFormat="1" ht="18" hidden="1" customHeight="1" thickBot="1">
      <c r="A166" s="256"/>
      <c r="B166" s="249" t="s">
        <v>36</v>
      </c>
      <c r="C166" s="250"/>
      <c r="D166" s="114"/>
      <c r="E166" s="114"/>
      <c r="F166" s="115"/>
      <c r="G166" s="239"/>
      <c r="H166" s="239"/>
      <c r="I166" s="12" t="s">
        <v>37</v>
      </c>
      <c r="J166" s="107"/>
      <c r="K166" s="14" t="str">
        <f>IF(J166&gt;0,VLOOKUP(J166,女子登録情報!$J$2:$K$21,2,0),"")</f>
        <v/>
      </c>
      <c r="L166" s="15" t="s">
        <v>38</v>
      </c>
      <c r="M166" s="112"/>
      <c r="N166" s="109" t="str">
        <f t="shared" si="2"/>
        <v/>
      </c>
      <c r="O166" s="113"/>
      <c r="P166" s="251"/>
      <c r="Q166" s="252"/>
      <c r="R166" s="253"/>
      <c r="S166" s="245"/>
      <c r="T166" s="245"/>
    </row>
    <row r="167" spans="1:20" s="21" customFormat="1" ht="18" hidden="1" customHeight="1" thickTop="1" thickBot="1">
      <c r="A167" s="254">
        <v>52</v>
      </c>
      <c r="B167" s="257" t="s">
        <v>1232</v>
      </c>
      <c r="C167" s="259"/>
      <c r="D167" s="259" t="str">
        <f>IF(C167&gt;0,VLOOKUP(C167,女子登録情報!$A$1:$H$2000,3,0),"")</f>
        <v/>
      </c>
      <c r="E167" s="259" t="str">
        <f>IF(C167&gt;0,VLOOKUP(C167,女子登録情報!$A$1:$H$2000,4,0),"")</f>
        <v/>
      </c>
      <c r="F167" s="104" t="str">
        <f>IF(C167&gt;0,VLOOKUP(C167,女子登録情報!$A$1:$H$2000,8,0),"")</f>
        <v/>
      </c>
      <c r="G167" s="237" t="e">
        <f>IF(F168&gt;0,VLOOKUP(F168,女子登録情報!$N$2:$P$48,2,0),"")</f>
        <v>#N/A</v>
      </c>
      <c r="H167" s="237" t="str">
        <f>IF(C167&gt;0,TEXT(C167,"100000000"),"")</f>
        <v/>
      </c>
      <c r="I167" s="6" t="s">
        <v>30</v>
      </c>
      <c r="J167" s="106"/>
      <c r="K167" s="8" t="str">
        <f>IF(J167&gt;0,VLOOKUP(J167,女子登録情報!$J$1:$K$21,2,0),"")</f>
        <v/>
      </c>
      <c r="L167" s="6" t="s">
        <v>33</v>
      </c>
      <c r="M167" s="108"/>
      <c r="N167" s="109" t="str">
        <f t="shared" si="2"/>
        <v/>
      </c>
      <c r="O167" s="110"/>
      <c r="P167" s="240"/>
      <c r="Q167" s="241"/>
      <c r="R167" s="242"/>
      <c r="S167" s="243"/>
      <c r="T167" s="243"/>
    </row>
    <row r="168" spans="1:20" s="21" customFormat="1" ht="18" hidden="1" customHeight="1" thickBot="1">
      <c r="A168" s="255"/>
      <c r="B168" s="258"/>
      <c r="C168" s="260"/>
      <c r="D168" s="260"/>
      <c r="E168" s="260"/>
      <c r="F168" s="105" t="str">
        <f>IF(C167&gt;0,VLOOKUP(C167,女子登録情報!$A$1:$H$2000,5,0),"")</f>
        <v/>
      </c>
      <c r="G168" s="238"/>
      <c r="H168" s="238"/>
      <c r="I168" s="11" t="s">
        <v>34</v>
      </c>
      <c r="J168" s="106"/>
      <c r="K168" s="8" t="str">
        <f>IF(J168&gt;0,VLOOKUP(J168,女子登録情報!$J$2:$K$21,2,0),"")</f>
        <v/>
      </c>
      <c r="L168" s="11" t="s">
        <v>35</v>
      </c>
      <c r="M168" s="111"/>
      <c r="N168" s="109" t="str">
        <f t="shared" si="2"/>
        <v/>
      </c>
      <c r="O168" s="110"/>
      <c r="P168" s="246"/>
      <c r="Q168" s="247"/>
      <c r="R168" s="248"/>
      <c r="S168" s="244"/>
      <c r="T168" s="244"/>
    </row>
    <row r="169" spans="1:20" s="21" customFormat="1" ht="18" hidden="1" customHeight="1" thickBot="1">
      <c r="A169" s="256"/>
      <c r="B169" s="249" t="s">
        <v>36</v>
      </c>
      <c r="C169" s="250"/>
      <c r="D169" s="114"/>
      <c r="E169" s="114"/>
      <c r="F169" s="115"/>
      <c r="G169" s="239"/>
      <c r="H169" s="239"/>
      <c r="I169" s="12" t="s">
        <v>37</v>
      </c>
      <c r="J169" s="107"/>
      <c r="K169" s="14" t="str">
        <f>IF(J169&gt;0,VLOOKUP(J169,女子登録情報!$J$2:$K$21,2,0),"")</f>
        <v/>
      </c>
      <c r="L169" s="15" t="s">
        <v>38</v>
      </c>
      <c r="M169" s="112"/>
      <c r="N169" s="109" t="str">
        <f t="shared" si="2"/>
        <v/>
      </c>
      <c r="O169" s="113"/>
      <c r="P169" s="251"/>
      <c r="Q169" s="252"/>
      <c r="R169" s="253"/>
      <c r="S169" s="245"/>
      <c r="T169" s="245"/>
    </row>
    <row r="170" spans="1:20" s="21" customFormat="1" ht="18" hidden="1" customHeight="1" thickTop="1" thickBot="1">
      <c r="A170" s="254">
        <v>53</v>
      </c>
      <c r="B170" s="257" t="s">
        <v>1232</v>
      </c>
      <c r="C170" s="259"/>
      <c r="D170" s="259" t="str">
        <f>IF(C170&gt;0,VLOOKUP(C170,女子登録情報!$A$1:$H$2000,3,0),"")</f>
        <v/>
      </c>
      <c r="E170" s="259" t="str">
        <f>IF(C170&gt;0,VLOOKUP(C170,女子登録情報!$A$1:$H$2000,4,0),"")</f>
        <v/>
      </c>
      <c r="F170" s="104" t="str">
        <f>IF(C170&gt;0,VLOOKUP(C170,女子登録情報!$A$1:$H$2000,8,0),"")</f>
        <v/>
      </c>
      <c r="G170" s="237" t="e">
        <f>IF(F171&gt;0,VLOOKUP(F171,女子登録情報!$N$2:$P$48,2,0),"")</f>
        <v>#N/A</v>
      </c>
      <c r="H170" s="237" t="str">
        <f>IF(C170&gt;0,TEXT(C170,"100000000"),"")</f>
        <v/>
      </c>
      <c r="I170" s="6" t="s">
        <v>30</v>
      </c>
      <c r="J170" s="106"/>
      <c r="K170" s="8" t="str">
        <f>IF(J170&gt;0,VLOOKUP(J170,女子登録情報!$J$1:$K$21,2,0),"")</f>
        <v/>
      </c>
      <c r="L170" s="6" t="s">
        <v>33</v>
      </c>
      <c r="M170" s="108"/>
      <c r="N170" s="109" t="str">
        <f t="shared" si="2"/>
        <v/>
      </c>
      <c r="O170" s="110"/>
      <c r="P170" s="240"/>
      <c r="Q170" s="241"/>
      <c r="R170" s="242"/>
      <c r="S170" s="243"/>
      <c r="T170" s="243"/>
    </row>
    <row r="171" spans="1:20" s="21" customFormat="1" ht="18" hidden="1" customHeight="1" thickBot="1">
      <c r="A171" s="255"/>
      <c r="B171" s="258"/>
      <c r="C171" s="260"/>
      <c r="D171" s="260"/>
      <c r="E171" s="260"/>
      <c r="F171" s="105" t="str">
        <f>IF(C170&gt;0,VLOOKUP(C170,女子登録情報!$A$1:$H$2000,5,0),"")</f>
        <v/>
      </c>
      <c r="G171" s="238"/>
      <c r="H171" s="238"/>
      <c r="I171" s="11" t="s">
        <v>34</v>
      </c>
      <c r="J171" s="106"/>
      <c r="K171" s="8" t="str">
        <f>IF(J171&gt;0,VLOOKUP(J171,女子登録情報!$J$2:$K$21,2,0),"")</f>
        <v/>
      </c>
      <c r="L171" s="11" t="s">
        <v>35</v>
      </c>
      <c r="M171" s="111"/>
      <c r="N171" s="109" t="str">
        <f t="shared" si="2"/>
        <v/>
      </c>
      <c r="O171" s="110"/>
      <c r="P171" s="246"/>
      <c r="Q171" s="247"/>
      <c r="R171" s="248"/>
      <c r="S171" s="244"/>
      <c r="T171" s="244"/>
    </row>
    <row r="172" spans="1:20" s="21" customFormat="1" ht="18" hidden="1" customHeight="1" thickBot="1">
      <c r="A172" s="256"/>
      <c r="B172" s="249" t="s">
        <v>36</v>
      </c>
      <c r="C172" s="250"/>
      <c r="D172" s="114"/>
      <c r="E172" s="114"/>
      <c r="F172" s="115"/>
      <c r="G172" s="239"/>
      <c r="H172" s="239"/>
      <c r="I172" s="12" t="s">
        <v>37</v>
      </c>
      <c r="J172" s="107"/>
      <c r="K172" s="14" t="str">
        <f>IF(J172&gt;0,VLOOKUP(J172,女子登録情報!$J$2:$K$21,2,0),"")</f>
        <v/>
      </c>
      <c r="L172" s="15" t="s">
        <v>38</v>
      </c>
      <c r="M172" s="112"/>
      <c r="N172" s="109" t="str">
        <f t="shared" si="2"/>
        <v/>
      </c>
      <c r="O172" s="113"/>
      <c r="P172" s="251"/>
      <c r="Q172" s="252"/>
      <c r="R172" s="253"/>
      <c r="S172" s="245"/>
      <c r="T172" s="245"/>
    </row>
    <row r="173" spans="1:20" s="21" customFormat="1" ht="18" hidden="1" customHeight="1" thickTop="1" thickBot="1">
      <c r="A173" s="254">
        <v>54</v>
      </c>
      <c r="B173" s="257" t="s">
        <v>1232</v>
      </c>
      <c r="C173" s="259"/>
      <c r="D173" s="259" t="str">
        <f>IF(C173&gt;0,VLOOKUP(C173,女子登録情報!$A$1:$H$2000,3,0),"")</f>
        <v/>
      </c>
      <c r="E173" s="259" t="str">
        <f>IF(C173&gt;0,VLOOKUP(C173,女子登録情報!$A$1:$H$2000,4,0),"")</f>
        <v/>
      </c>
      <c r="F173" s="104" t="str">
        <f>IF(C173&gt;0,VLOOKUP(C173,女子登録情報!$A$1:$H$2000,8,0),"")</f>
        <v/>
      </c>
      <c r="G173" s="237" t="e">
        <f>IF(F174&gt;0,VLOOKUP(F174,女子登録情報!$N$2:$P$48,2,0),"")</f>
        <v>#N/A</v>
      </c>
      <c r="H173" s="237" t="str">
        <f>IF(C173&gt;0,TEXT(C173,"100000000"),"")</f>
        <v/>
      </c>
      <c r="I173" s="6" t="s">
        <v>30</v>
      </c>
      <c r="J173" s="106"/>
      <c r="K173" s="8" t="str">
        <f>IF(J173&gt;0,VLOOKUP(J173,女子登録情報!$J$1:$K$21,2,0),"")</f>
        <v/>
      </c>
      <c r="L173" s="6" t="s">
        <v>33</v>
      </c>
      <c r="M173" s="108"/>
      <c r="N173" s="109" t="str">
        <f t="shared" si="2"/>
        <v/>
      </c>
      <c r="O173" s="110"/>
      <c r="P173" s="240"/>
      <c r="Q173" s="241"/>
      <c r="R173" s="242"/>
      <c r="S173" s="243"/>
      <c r="T173" s="243"/>
    </row>
    <row r="174" spans="1:20" s="21" customFormat="1" ht="18" hidden="1" customHeight="1" thickBot="1">
      <c r="A174" s="255"/>
      <c r="B174" s="258"/>
      <c r="C174" s="260"/>
      <c r="D174" s="260"/>
      <c r="E174" s="260"/>
      <c r="F174" s="105" t="str">
        <f>IF(C173&gt;0,VLOOKUP(C173,女子登録情報!$A$1:$H$2000,5,0),"")</f>
        <v/>
      </c>
      <c r="G174" s="238"/>
      <c r="H174" s="238"/>
      <c r="I174" s="11" t="s">
        <v>34</v>
      </c>
      <c r="J174" s="106"/>
      <c r="K174" s="8" t="str">
        <f>IF(J174&gt;0,VLOOKUP(J174,女子登録情報!$J$2:$K$21,2,0),"")</f>
        <v/>
      </c>
      <c r="L174" s="11" t="s">
        <v>35</v>
      </c>
      <c r="M174" s="111"/>
      <c r="N174" s="109" t="str">
        <f t="shared" si="2"/>
        <v/>
      </c>
      <c r="O174" s="110"/>
      <c r="P174" s="246"/>
      <c r="Q174" s="247"/>
      <c r="R174" s="248"/>
      <c r="S174" s="244"/>
      <c r="T174" s="244"/>
    </row>
    <row r="175" spans="1:20" s="21" customFormat="1" ht="18" hidden="1" customHeight="1" thickBot="1">
      <c r="A175" s="256"/>
      <c r="B175" s="249" t="s">
        <v>36</v>
      </c>
      <c r="C175" s="250"/>
      <c r="D175" s="114"/>
      <c r="E175" s="114"/>
      <c r="F175" s="115"/>
      <c r="G175" s="239"/>
      <c r="H175" s="239"/>
      <c r="I175" s="12" t="s">
        <v>37</v>
      </c>
      <c r="J175" s="107"/>
      <c r="K175" s="14" t="str">
        <f>IF(J175&gt;0,VLOOKUP(J175,女子登録情報!$J$2:$K$21,2,0),"")</f>
        <v/>
      </c>
      <c r="L175" s="15" t="s">
        <v>38</v>
      </c>
      <c r="M175" s="112"/>
      <c r="N175" s="109" t="str">
        <f t="shared" si="2"/>
        <v/>
      </c>
      <c r="O175" s="113"/>
      <c r="P175" s="251"/>
      <c r="Q175" s="252"/>
      <c r="R175" s="253"/>
      <c r="S175" s="245"/>
      <c r="T175" s="245"/>
    </row>
    <row r="176" spans="1:20" s="21" customFormat="1" ht="18" hidden="1" customHeight="1" thickTop="1" thickBot="1">
      <c r="A176" s="254">
        <v>55</v>
      </c>
      <c r="B176" s="257" t="s">
        <v>1232</v>
      </c>
      <c r="C176" s="259"/>
      <c r="D176" s="259" t="str">
        <f>IF(C176&gt;0,VLOOKUP(C176,女子登録情報!$A$1:$H$2000,3,0),"")</f>
        <v/>
      </c>
      <c r="E176" s="259" t="str">
        <f>IF(C176&gt;0,VLOOKUP(C176,女子登録情報!$A$1:$H$2000,4,0),"")</f>
        <v/>
      </c>
      <c r="F176" s="104" t="str">
        <f>IF(C176&gt;0,VLOOKUP(C176,女子登録情報!$A$1:$H$2000,8,0),"")</f>
        <v/>
      </c>
      <c r="G176" s="237" t="e">
        <f>IF(F177&gt;0,VLOOKUP(F177,女子登録情報!$N$2:$P$48,2,0),"")</f>
        <v>#N/A</v>
      </c>
      <c r="H176" s="237" t="str">
        <f>IF(C176&gt;0,TEXT(C176,"100000000"),"")</f>
        <v/>
      </c>
      <c r="I176" s="6" t="s">
        <v>30</v>
      </c>
      <c r="J176" s="106"/>
      <c r="K176" s="8" t="str">
        <f>IF(J176&gt;0,VLOOKUP(J176,女子登録情報!$J$1:$K$21,2,0),"")</f>
        <v/>
      </c>
      <c r="L176" s="6" t="s">
        <v>33</v>
      </c>
      <c r="M176" s="108"/>
      <c r="N176" s="109" t="str">
        <f t="shared" si="2"/>
        <v/>
      </c>
      <c r="O176" s="110"/>
      <c r="P176" s="240"/>
      <c r="Q176" s="241"/>
      <c r="R176" s="242"/>
      <c r="S176" s="243"/>
      <c r="T176" s="243"/>
    </row>
    <row r="177" spans="1:20" s="21" customFormat="1" ht="18" hidden="1" customHeight="1" thickBot="1">
      <c r="A177" s="255"/>
      <c r="B177" s="258"/>
      <c r="C177" s="260"/>
      <c r="D177" s="260"/>
      <c r="E177" s="260"/>
      <c r="F177" s="105" t="str">
        <f>IF(C176&gt;0,VLOOKUP(C176,女子登録情報!$A$1:$H$2000,5,0),"")</f>
        <v/>
      </c>
      <c r="G177" s="238"/>
      <c r="H177" s="238"/>
      <c r="I177" s="11" t="s">
        <v>34</v>
      </c>
      <c r="J177" s="106"/>
      <c r="K177" s="8" t="str">
        <f>IF(J177&gt;0,VLOOKUP(J177,女子登録情報!$J$2:$K$21,2,0),"")</f>
        <v/>
      </c>
      <c r="L177" s="11" t="s">
        <v>35</v>
      </c>
      <c r="M177" s="111"/>
      <c r="N177" s="109" t="str">
        <f t="shared" si="2"/>
        <v/>
      </c>
      <c r="O177" s="110"/>
      <c r="P177" s="246"/>
      <c r="Q177" s="247"/>
      <c r="R177" s="248"/>
      <c r="S177" s="244"/>
      <c r="T177" s="244"/>
    </row>
    <row r="178" spans="1:20" s="21" customFormat="1" ht="18" hidden="1" customHeight="1" thickBot="1">
      <c r="A178" s="256"/>
      <c r="B178" s="249" t="s">
        <v>36</v>
      </c>
      <c r="C178" s="250"/>
      <c r="D178" s="114"/>
      <c r="E178" s="114"/>
      <c r="F178" s="115"/>
      <c r="G178" s="239"/>
      <c r="H178" s="239"/>
      <c r="I178" s="12" t="s">
        <v>37</v>
      </c>
      <c r="J178" s="107"/>
      <c r="K178" s="14" t="str">
        <f>IF(J178&gt;0,VLOOKUP(J178,女子登録情報!$J$2:$K$21,2,0),"")</f>
        <v/>
      </c>
      <c r="L178" s="15" t="s">
        <v>38</v>
      </c>
      <c r="M178" s="112"/>
      <c r="N178" s="109" t="str">
        <f t="shared" si="2"/>
        <v/>
      </c>
      <c r="O178" s="113"/>
      <c r="P178" s="251"/>
      <c r="Q178" s="252"/>
      <c r="R178" s="253"/>
      <c r="S178" s="245"/>
      <c r="T178" s="245"/>
    </row>
    <row r="179" spans="1:20" s="21" customFormat="1" ht="18" hidden="1" customHeight="1" thickTop="1" thickBot="1">
      <c r="A179" s="254">
        <v>56</v>
      </c>
      <c r="B179" s="257" t="s">
        <v>1232</v>
      </c>
      <c r="C179" s="259"/>
      <c r="D179" s="259" t="str">
        <f>IF(C179&gt;0,VLOOKUP(C179,女子登録情報!$A$1:$H$2000,3,0),"")</f>
        <v/>
      </c>
      <c r="E179" s="259" t="str">
        <f>IF(C179&gt;0,VLOOKUP(C179,女子登録情報!$A$1:$H$2000,4,0),"")</f>
        <v/>
      </c>
      <c r="F179" s="104" t="str">
        <f>IF(C179&gt;0,VLOOKUP(C179,女子登録情報!$A$1:$H$2000,8,0),"")</f>
        <v/>
      </c>
      <c r="G179" s="237" t="e">
        <f>IF(F180&gt;0,VLOOKUP(F180,女子登録情報!$N$2:$P$48,2,0),"")</f>
        <v>#N/A</v>
      </c>
      <c r="H179" s="237" t="str">
        <f>IF(C179&gt;0,TEXT(C179,"100000000"),"")</f>
        <v/>
      </c>
      <c r="I179" s="6" t="s">
        <v>30</v>
      </c>
      <c r="J179" s="106"/>
      <c r="K179" s="8" t="str">
        <f>IF(J179&gt;0,VLOOKUP(J179,女子登録情報!$J$1:$K$21,2,0),"")</f>
        <v/>
      </c>
      <c r="L179" s="6" t="s">
        <v>33</v>
      </c>
      <c r="M179" s="108"/>
      <c r="N179" s="109" t="str">
        <f t="shared" si="2"/>
        <v/>
      </c>
      <c r="O179" s="110"/>
      <c r="P179" s="240"/>
      <c r="Q179" s="241"/>
      <c r="R179" s="242"/>
      <c r="S179" s="243"/>
      <c r="T179" s="243"/>
    </row>
    <row r="180" spans="1:20" s="21" customFormat="1" ht="18" hidden="1" customHeight="1" thickBot="1">
      <c r="A180" s="255"/>
      <c r="B180" s="258"/>
      <c r="C180" s="260"/>
      <c r="D180" s="260"/>
      <c r="E180" s="260"/>
      <c r="F180" s="105" t="str">
        <f>IF(C179&gt;0,VLOOKUP(C179,女子登録情報!$A$1:$H$2000,5,0),"")</f>
        <v/>
      </c>
      <c r="G180" s="238"/>
      <c r="H180" s="238"/>
      <c r="I180" s="11" t="s">
        <v>34</v>
      </c>
      <c r="J180" s="106"/>
      <c r="K180" s="8" t="str">
        <f>IF(J180&gt;0,VLOOKUP(J180,女子登録情報!$J$2:$K$21,2,0),"")</f>
        <v/>
      </c>
      <c r="L180" s="11" t="s">
        <v>35</v>
      </c>
      <c r="M180" s="111"/>
      <c r="N180" s="109" t="str">
        <f t="shared" si="2"/>
        <v/>
      </c>
      <c r="O180" s="110"/>
      <c r="P180" s="246"/>
      <c r="Q180" s="247"/>
      <c r="R180" s="248"/>
      <c r="S180" s="244"/>
      <c r="T180" s="244"/>
    </row>
    <row r="181" spans="1:20" s="21" customFormat="1" ht="18" hidden="1" customHeight="1" thickBot="1">
      <c r="A181" s="256"/>
      <c r="B181" s="249" t="s">
        <v>36</v>
      </c>
      <c r="C181" s="250"/>
      <c r="D181" s="114"/>
      <c r="E181" s="114"/>
      <c r="F181" s="115"/>
      <c r="G181" s="239"/>
      <c r="H181" s="239"/>
      <c r="I181" s="12" t="s">
        <v>37</v>
      </c>
      <c r="J181" s="107"/>
      <c r="K181" s="14" t="str">
        <f>IF(J181&gt;0,VLOOKUP(J181,女子登録情報!$J$2:$K$21,2,0),"")</f>
        <v/>
      </c>
      <c r="L181" s="15" t="s">
        <v>38</v>
      </c>
      <c r="M181" s="112"/>
      <c r="N181" s="109" t="str">
        <f t="shared" si="2"/>
        <v/>
      </c>
      <c r="O181" s="113"/>
      <c r="P181" s="251"/>
      <c r="Q181" s="252"/>
      <c r="R181" s="253"/>
      <c r="S181" s="245"/>
      <c r="T181" s="245"/>
    </row>
    <row r="182" spans="1:20" s="21" customFormat="1" ht="18" hidden="1" customHeight="1" thickTop="1" thickBot="1">
      <c r="A182" s="254">
        <v>57</v>
      </c>
      <c r="B182" s="257" t="s">
        <v>1232</v>
      </c>
      <c r="C182" s="259"/>
      <c r="D182" s="259" t="str">
        <f>IF(C182&gt;0,VLOOKUP(C182,女子登録情報!$A$1:$H$2000,3,0),"")</f>
        <v/>
      </c>
      <c r="E182" s="259" t="str">
        <f>IF(C182&gt;0,VLOOKUP(C182,女子登録情報!$A$1:$H$2000,4,0),"")</f>
        <v/>
      </c>
      <c r="F182" s="104" t="str">
        <f>IF(C182&gt;0,VLOOKUP(C182,女子登録情報!$A$1:$H$2000,8,0),"")</f>
        <v/>
      </c>
      <c r="G182" s="237" t="e">
        <f>IF(F183&gt;0,VLOOKUP(F183,女子登録情報!$N$2:$P$48,2,0),"")</f>
        <v>#N/A</v>
      </c>
      <c r="H182" s="237" t="str">
        <f>IF(C182&gt;0,TEXT(C182,"100000000"),"")</f>
        <v/>
      </c>
      <c r="I182" s="6" t="s">
        <v>30</v>
      </c>
      <c r="J182" s="106"/>
      <c r="K182" s="8" t="str">
        <f>IF(J182&gt;0,VLOOKUP(J182,女子登録情報!$J$1:$K$21,2,0),"")</f>
        <v/>
      </c>
      <c r="L182" s="6" t="s">
        <v>33</v>
      </c>
      <c r="M182" s="108"/>
      <c r="N182" s="109" t="str">
        <f t="shared" si="2"/>
        <v/>
      </c>
      <c r="O182" s="110"/>
      <c r="P182" s="240"/>
      <c r="Q182" s="241"/>
      <c r="R182" s="242"/>
      <c r="S182" s="243"/>
      <c r="T182" s="243"/>
    </row>
    <row r="183" spans="1:20" s="21" customFormat="1" ht="18" hidden="1" customHeight="1" thickBot="1">
      <c r="A183" s="255"/>
      <c r="B183" s="258"/>
      <c r="C183" s="260"/>
      <c r="D183" s="260"/>
      <c r="E183" s="260"/>
      <c r="F183" s="105" t="str">
        <f>IF(C182&gt;0,VLOOKUP(C182,女子登録情報!$A$1:$H$2000,5,0),"")</f>
        <v/>
      </c>
      <c r="G183" s="238"/>
      <c r="H183" s="238"/>
      <c r="I183" s="11" t="s">
        <v>34</v>
      </c>
      <c r="J183" s="106"/>
      <c r="K183" s="8" t="str">
        <f>IF(J183&gt;0,VLOOKUP(J183,女子登録情報!$J$2:$K$21,2,0),"")</f>
        <v/>
      </c>
      <c r="L183" s="11" t="s">
        <v>35</v>
      </c>
      <c r="M183" s="111"/>
      <c r="N183" s="109" t="str">
        <f t="shared" si="2"/>
        <v/>
      </c>
      <c r="O183" s="110"/>
      <c r="P183" s="246"/>
      <c r="Q183" s="247"/>
      <c r="R183" s="248"/>
      <c r="S183" s="244"/>
      <c r="T183" s="244"/>
    </row>
    <row r="184" spans="1:20" s="21" customFormat="1" ht="18" hidden="1" customHeight="1" thickBot="1">
      <c r="A184" s="256"/>
      <c r="B184" s="249" t="s">
        <v>36</v>
      </c>
      <c r="C184" s="250"/>
      <c r="D184" s="116"/>
      <c r="E184" s="114"/>
      <c r="F184" s="115"/>
      <c r="G184" s="239"/>
      <c r="H184" s="239"/>
      <c r="I184" s="12" t="s">
        <v>37</v>
      </c>
      <c r="J184" s="107"/>
      <c r="K184" s="14" t="str">
        <f>IF(J184&gt;0,VLOOKUP(J184,女子登録情報!$J$2:$K$21,2,0),"")</f>
        <v/>
      </c>
      <c r="L184" s="15" t="s">
        <v>38</v>
      </c>
      <c r="M184" s="112"/>
      <c r="N184" s="109" t="str">
        <f t="shared" si="2"/>
        <v/>
      </c>
      <c r="O184" s="113"/>
      <c r="P184" s="251"/>
      <c r="Q184" s="252"/>
      <c r="R184" s="253"/>
      <c r="S184" s="245"/>
      <c r="T184" s="245"/>
    </row>
    <row r="185" spans="1:20" s="21" customFormat="1" ht="18" hidden="1" customHeight="1" thickTop="1" thickBot="1">
      <c r="A185" s="254">
        <v>58</v>
      </c>
      <c r="B185" s="257" t="s">
        <v>1232</v>
      </c>
      <c r="C185" s="259"/>
      <c r="D185" s="259" t="str">
        <f>IF(C185&gt;0,VLOOKUP(C185,女子登録情報!$A$1:$H$2000,3,0),"")</f>
        <v/>
      </c>
      <c r="E185" s="259" t="str">
        <f>IF(C185&gt;0,VLOOKUP(C185,女子登録情報!$A$1:$H$2000,4,0),"")</f>
        <v/>
      </c>
      <c r="F185" s="104" t="str">
        <f>IF(C185&gt;0,VLOOKUP(C185,女子登録情報!$A$1:$H$2000,8,0),"")</f>
        <v/>
      </c>
      <c r="G185" s="237" t="e">
        <f>IF(F186&gt;0,VLOOKUP(F186,女子登録情報!$N$2:$P$48,2,0),"")</f>
        <v>#N/A</v>
      </c>
      <c r="H185" s="237" t="str">
        <f>IF(C185&gt;0,TEXT(C185,"100000000"),"")</f>
        <v/>
      </c>
      <c r="I185" s="6" t="s">
        <v>30</v>
      </c>
      <c r="J185" s="106"/>
      <c r="K185" s="8" t="str">
        <f>IF(J185&gt;0,VLOOKUP(J185,女子登録情報!$J$1:$K$21,2,0),"")</f>
        <v/>
      </c>
      <c r="L185" s="6" t="s">
        <v>33</v>
      </c>
      <c r="M185" s="108"/>
      <c r="N185" s="109" t="str">
        <f t="shared" si="2"/>
        <v/>
      </c>
      <c r="O185" s="110"/>
      <c r="P185" s="240"/>
      <c r="Q185" s="241"/>
      <c r="R185" s="242"/>
      <c r="S185" s="243"/>
      <c r="T185" s="243"/>
    </row>
    <row r="186" spans="1:20" s="21" customFormat="1" ht="18" hidden="1" customHeight="1" thickBot="1">
      <c r="A186" s="255"/>
      <c r="B186" s="258"/>
      <c r="C186" s="260"/>
      <c r="D186" s="260"/>
      <c r="E186" s="260"/>
      <c r="F186" s="105" t="str">
        <f>IF(C185&gt;0,VLOOKUP(C185,女子登録情報!$A$1:$H$2000,5,0),"")</f>
        <v/>
      </c>
      <c r="G186" s="238"/>
      <c r="H186" s="238"/>
      <c r="I186" s="11" t="s">
        <v>34</v>
      </c>
      <c r="J186" s="106"/>
      <c r="K186" s="8" t="str">
        <f>IF(J186&gt;0,VLOOKUP(J186,女子登録情報!$J$2:$K$21,2,0),"")</f>
        <v/>
      </c>
      <c r="L186" s="11" t="s">
        <v>35</v>
      </c>
      <c r="M186" s="111"/>
      <c r="N186" s="109" t="str">
        <f t="shared" si="2"/>
        <v/>
      </c>
      <c r="O186" s="110"/>
      <c r="P186" s="246"/>
      <c r="Q186" s="247"/>
      <c r="R186" s="248"/>
      <c r="S186" s="244"/>
      <c r="T186" s="244"/>
    </row>
    <row r="187" spans="1:20" s="21" customFormat="1" ht="18" hidden="1" customHeight="1" thickBot="1">
      <c r="A187" s="256"/>
      <c r="B187" s="249" t="s">
        <v>36</v>
      </c>
      <c r="C187" s="250"/>
      <c r="D187" s="114"/>
      <c r="E187" s="114"/>
      <c r="F187" s="115"/>
      <c r="G187" s="239"/>
      <c r="H187" s="239"/>
      <c r="I187" s="12" t="s">
        <v>37</v>
      </c>
      <c r="J187" s="107"/>
      <c r="K187" s="14" t="str">
        <f>IF(J187&gt;0,VLOOKUP(J187,女子登録情報!$J$2:$K$21,2,0),"")</f>
        <v/>
      </c>
      <c r="L187" s="15" t="s">
        <v>38</v>
      </c>
      <c r="M187" s="112"/>
      <c r="N187" s="109" t="str">
        <f t="shared" si="2"/>
        <v/>
      </c>
      <c r="O187" s="113"/>
      <c r="P187" s="251"/>
      <c r="Q187" s="252"/>
      <c r="R187" s="253"/>
      <c r="S187" s="245"/>
      <c r="T187" s="245"/>
    </row>
    <row r="188" spans="1:20" s="21" customFormat="1" ht="18" hidden="1" customHeight="1" thickTop="1" thickBot="1">
      <c r="A188" s="254">
        <v>59</v>
      </c>
      <c r="B188" s="257" t="s">
        <v>1232</v>
      </c>
      <c r="C188" s="259"/>
      <c r="D188" s="259" t="str">
        <f>IF(C188&gt;0,VLOOKUP(C188,女子登録情報!$A$1:$H$2000,3,0),"")</f>
        <v/>
      </c>
      <c r="E188" s="259" t="str">
        <f>IF(C188&gt;0,VLOOKUP(C188,女子登録情報!$A$1:$H$2000,4,0),"")</f>
        <v/>
      </c>
      <c r="F188" s="104" t="str">
        <f>IF(C188&gt;0,VLOOKUP(C188,女子登録情報!$A$1:$H$2000,8,0),"")</f>
        <v/>
      </c>
      <c r="G188" s="237" t="e">
        <f>IF(F189&gt;0,VLOOKUP(F189,女子登録情報!$N$2:$P$48,2,0),"")</f>
        <v>#N/A</v>
      </c>
      <c r="H188" s="237" t="str">
        <f>IF(C188&gt;0,TEXT(C188,"100000000"),"")</f>
        <v/>
      </c>
      <c r="I188" s="6" t="s">
        <v>30</v>
      </c>
      <c r="J188" s="106"/>
      <c r="K188" s="8" t="str">
        <f>IF(J188&gt;0,VLOOKUP(J188,女子登録情報!$J$1:$K$21,2,0),"")</f>
        <v/>
      </c>
      <c r="L188" s="6" t="s">
        <v>33</v>
      </c>
      <c r="M188" s="108"/>
      <c r="N188" s="109" t="str">
        <f t="shared" si="2"/>
        <v/>
      </c>
      <c r="O188" s="110"/>
      <c r="P188" s="240"/>
      <c r="Q188" s="241"/>
      <c r="R188" s="242"/>
      <c r="S188" s="243"/>
      <c r="T188" s="243"/>
    </row>
    <row r="189" spans="1:20" s="21" customFormat="1" ht="18" hidden="1" customHeight="1" thickBot="1">
      <c r="A189" s="255"/>
      <c r="B189" s="258"/>
      <c r="C189" s="260"/>
      <c r="D189" s="260"/>
      <c r="E189" s="260"/>
      <c r="F189" s="105" t="str">
        <f>IF(C188&gt;0,VLOOKUP(C188,女子登録情報!$A$1:$H$2000,5,0),"")</f>
        <v/>
      </c>
      <c r="G189" s="238"/>
      <c r="H189" s="238"/>
      <c r="I189" s="11" t="s">
        <v>34</v>
      </c>
      <c r="J189" s="106"/>
      <c r="K189" s="8" t="str">
        <f>IF(J189&gt;0,VLOOKUP(J189,女子登録情報!$J$2:$K$21,2,0),"")</f>
        <v/>
      </c>
      <c r="L189" s="11" t="s">
        <v>35</v>
      </c>
      <c r="M189" s="111"/>
      <c r="N189" s="109" t="str">
        <f t="shared" si="2"/>
        <v/>
      </c>
      <c r="O189" s="110"/>
      <c r="P189" s="246"/>
      <c r="Q189" s="247"/>
      <c r="R189" s="248"/>
      <c r="S189" s="244"/>
      <c r="T189" s="244"/>
    </row>
    <row r="190" spans="1:20" s="21" customFormat="1" ht="18" hidden="1" customHeight="1" thickBot="1">
      <c r="A190" s="256"/>
      <c r="B190" s="249" t="s">
        <v>36</v>
      </c>
      <c r="C190" s="250"/>
      <c r="D190" s="114"/>
      <c r="E190" s="114"/>
      <c r="F190" s="115"/>
      <c r="G190" s="239"/>
      <c r="H190" s="239"/>
      <c r="I190" s="12" t="s">
        <v>37</v>
      </c>
      <c r="J190" s="107"/>
      <c r="K190" s="14" t="str">
        <f>IF(J190&gt;0,VLOOKUP(J190,女子登録情報!$J$2:$K$21,2,0),"")</f>
        <v/>
      </c>
      <c r="L190" s="15" t="s">
        <v>38</v>
      </c>
      <c r="M190" s="112"/>
      <c r="N190" s="109" t="str">
        <f t="shared" si="2"/>
        <v/>
      </c>
      <c r="O190" s="113"/>
      <c r="P190" s="251"/>
      <c r="Q190" s="252"/>
      <c r="R190" s="253"/>
      <c r="S190" s="245"/>
      <c r="T190" s="245"/>
    </row>
    <row r="191" spans="1:20" s="21" customFormat="1" ht="18" hidden="1" customHeight="1" thickTop="1" thickBot="1">
      <c r="A191" s="254">
        <v>60</v>
      </c>
      <c r="B191" s="257" t="s">
        <v>1232</v>
      </c>
      <c r="C191" s="259"/>
      <c r="D191" s="259" t="str">
        <f>IF(C191&gt;0,VLOOKUP(C191,女子登録情報!$A$1:$H$2000,3,0),"")</f>
        <v/>
      </c>
      <c r="E191" s="259" t="str">
        <f>IF(C191&gt;0,VLOOKUP(C191,女子登録情報!$A$1:$H$2000,4,0),"")</f>
        <v/>
      </c>
      <c r="F191" s="104" t="str">
        <f>IF(C191&gt;0,VLOOKUP(C191,女子登録情報!$A$1:$H$2000,8,0),"")</f>
        <v/>
      </c>
      <c r="G191" s="237" t="e">
        <f>IF(F192&gt;0,VLOOKUP(F192,女子登録情報!$N$2:$P$48,2,0),"")</f>
        <v>#N/A</v>
      </c>
      <c r="H191" s="237" t="str">
        <f>IF(C191&gt;0,TEXT(C191,"100000000"),"")</f>
        <v/>
      </c>
      <c r="I191" s="6" t="s">
        <v>30</v>
      </c>
      <c r="J191" s="106"/>
      <c r="K191" s="8" t="str">
        <f>IF(J191&gt;0,VLOOKUP(J191,女子登録情報!$J$1:$K$21,2,0),"")</f>
        <v/>
      </c>
      <c r="L191" s="6" t="s">
        <v>33</v>
      </c>
      <c r="M191" s="108"/>
      <c r="N191" s="109" t="str">
        <f t="shared" si="2"/>
        <v/>
      </c>
      <c r="O191" s="110"/>
      <c r="P191" s="240"/>
      <c r="Q191" s="241"/>
      <c r="R191" s="242"/>
      <c r="S191" s="243"/>
      <c r="T191" s="243"/>
    </row>
    <row r="192" spans="1:20" s="21" customFormat="1" ht="18" hidden="1" customHeight="1" thickBot="1">
      <c r="A192" s="255"/>
      <c r="B192" s="258"/>
      <c r="C192" s="260"/>
      <c r="D192" s="260"/>
      <c r="E192" s="260"/>
      <c r="F192" s="105" t="str">
        <f>IF(C191&gt;0,VLOOKUP(C191,女子登録情報!$A$1:$H$2000,5,0),"")</f>
        <v/>
      </c>
      <c r="G192" s="238"/>
      <c r="H192" s="238"/>
      <c r="I192" s="11" t="s">
        <v>34</v>
      </c>
      <c r="J192" s="106"/>
      <c r="K192" s="8" t="str">
        <f>IF(J192&gt;0,VLOOKUP(J192,女子登録情報!$J$2:$K$21,2,0),"")</f>
        <v/>
      </c>
      <c r="L192" s="11" t="s">
        <v>35</v>
      </c>
      <c r="M192" s="111"/>
      <c r="N192" s="109" t="str">
        <f t="shared" si="2"/>
        <v/>
      </c>
      <c r="O192" s="110"/>
      <c r="P192" s="246"/>
      <c r="Q192" s="247"/>
      <c r="R192" s="248"/>
      <c r="S192" s="244"/>
      <c r="T192" s="244"/>
    </row>
    <row r="193" spans="1:20" s="21" customFormat="1" ht="18" hidden="1" customHeight="1" thickBot="1">
      <c r="A193" s="256"/>
      <c r="B193" s="249" t="s">
        <v>36</v>
      </c>
      <c r="C193" s="250"/>
      <c r="D193" s="114"/>
      <c r="E193" s="114"/>
      <c r="F193" s="115"/>
      <c r="G193" s="239"/>
      <c r="H193" s="239"/>
      <c r="I193" s="12" t="s">
        <v>37</v>
      </c>
      <c r="J193" s="107"/>
      <c r="K193" s="14" t="str">
        <f>IF(J193&gt;0,VLOOKUP(J193,女子登録情報!$J$2:$K$21,2,0),"")</f>
        <v/>
      </c>
      <c r="L193" s="15" t="s">
        <v>38</v>
      </c>
      <c r="M193" s="112"/>
      <c r="N193" s="109" t="str">
        <f t="shared" si="2"/>
        <v/>
      </c>
      <c r="O193" s="113"/>
      <c r="P193" s="251"/>
      <c r="Q193" s="252"/>
      <c r="R193" s="253"/>
      <c r="S193" s="245"/>
      <c r="T193" s="245"/>
    </row>
    <row r="194" spans="1:20" s="21" customFormat="1" ht="18" hidden="1" customHeight="1" thickTop="1" thickBot="1">
      <c r="A194" s="254">
        <v>61</v>
      </c>
      <c r="B194" s="257" t="s">
        <v>1232</v>
      </c>
      <c r="C194" s="259"/>
      <c r="D194" s="259" t="str">
        <f>IF(C194&gt;0,VLOOKUP(C194,女子登録情報!$A$1:$H$2000,3,0),"")</f>
        <v/>
      </c>
      <c r="E194" s="259" t="str">
        <f>IF(C194&gt;0,VLOOKUP(C194,女子登録情報!$A$1:$H$2000,4,0),"")</f>
        <v/>
      </c>
      <c r="F194" s="104" t="str">
        <f>IF(C194&gt;0,VLOOKUP(C194,女子登録情報!$A$1:$H$2000,8,0),"")</f>
        <v/>
      </c>
      <c r="G194" s="237" t="e">
        <f>IF(F195&gt;0,VLOOKUP(F195,女子登録情報!$N$2:$P$48,2,0),"")</f>
        <v>#N/A</v>
      </c>
      <c r="H194" s="237" t="str">
        <f>IF(C194&gt;0,TEXT(C194,"100000000"),"")</f>
        <v/>
      </c>
      <c r="I194" s="6" t="s">
        <v>30</v>
      </c>
      <c r="J194" s="106"/>
      <c r="K194" s="8" t="str">
        <f>IF(J194&gt;0,VLOOKUP(J194,女子登録情報!$J$1:$K$21,2,0),"")</f>
        <v/>
      </c>
      <c r="L194" s="6" t="s">
        <v>33</v>
      </c>
      <c r="M194" s="108"/>
      <c r="N194" s="109" t="str">
        <f t="shared" si="2"/>
        <v/>
      </c>
      <c r="O194" s="110"/>
      <c r="P194" s="240"/>
      <c r="Q194" s="241"/>
      <c r="R194" s="242"/>
      <c r="S194" s="243"/>
      <c r="T194" s="243"/>
    </row>
    <row r="195" spans="1:20" s="21" customFormat="1" ht="18" hidden="1" customHeight="1" thickBot="1">
      <c r="A195" s="255"/>
      <c r="B195" s="258"/>
      <c r="C195" s="260"/>
      <c r="D195" s="260"/>
      <c r="E195" s="260"/>
      <c r="F195" s="105" t="str">
        <f>IF(C194&gt;0,VLOOKUP(C194,女子登録情報!$A$1:$H$2000,5,0),"")</f>
        <v/>
      </c>
      <c r="G195" s="238"/>
      <c r="H195" s="238"/>
      <c r="I195" s="11" t="s">
        <v>34</v>
      </c>
      <c r="J195" s="106"/>
      <c r="K195" s="8" t="str">
        <f>IF(J195&gt;0,VLOOKUP(J195,女子登録情報!$J$2:$K$21,2,0),"")</f>
        <v/>
      </c>
      <c r="L195" s="11" t="s">
        <v>35</v>
      </c>
      <c r="M195" s="111"/>
      <c r="N195" s="109" t="str">
        <f t="shared" si="2"/>
        <v/>
      </c>
      <c r="O195" s="110"/>
      <c r="P195" s="246"/>
      <c r="Q195" s="247"/>
      <c r="R195" s="248"/>
      <c r="S195" s="244"/>
      <c r="T195" s="244"/>
    </row>
    <row r="196" spans="1:20" s="21" customFormat="1" ht="18" hidden="1" customHeight="1" thickBot="1">
      <c r="A196" s="256"/>
      <c r="B196" s="249" t="s">
        <v>36</v>
      </c>
      <c r="C196" s="250"/>
      <c r="D196" s="114"/>
      <c r="E196" s="114"/>
      <c r="F196" s="115"/>
      <c r="G196" s="239"/>
      <c r="H196" s="239"/>
      <c r="I196" s="12" t="s">
        <v>37</v>
      </c>
      <c r="J196" s="107"/>
      <c r="K196" s="14" t="str">
        <f>IF(J196&gt;0,VLOOKUP(J196,女子登録情報!$J$2:$K$21,2,0),"")</f>
        <v/>
      </c>
      <c r="L196" s="15" t="s">
        <v>38</v>
      </c>
      <c r="M196" s="112"/>
      <c r="N196" s="109" t="str">
        <f t="shared" si="2"/>
        <v/>
      </c>
      <c r="O196" s="113"/>
      <c r="P196" s="251"/>
      <c r="Q196" s="252"/>
      <c r="R196" s="253"/>
      <c r="S196" s="245"/>
      <c r="T196" s="245"/>
    </row>
    <row r="197" spans="1:20" s="21" customFormat="1" ht="18" hidden="1" customHeight="1" thickTop="1" thickBot="1">
      <c r="A197" s="254">
        <v>62</v>
      </c>
      <c r="B197" s="257" t="s">
        <v>1232</v>
      </c>
      <c r="C197" s="259"/>
      <c r="D197" s="259" t="str">
        <f>IF(C197&gt;0,VLOOKUP(C197,女子登録情報!$A$1:$H$2000,3,0),"")</f>
        <v/>
      </c>
      <c r="E197" s="259" t="str">
        <f>IF(C197&gt;0,VLOOKUP(C197,女子登録情報!$A$1:$H$2000,4,0),"")</f>
        <v/>
      </c>
      <c r="F197" s="104" t="str">
        <f>IF(C197&gt;0,VLOOKUP(C197,女子登録情報!$A$1:$H$2000,8,0),"")</f>
        <v/>
      </c>
      <c r="G197" s="237" t="e">
        <f>IF(F198&gt;0,VLOOKUP(F198,女子登録情報!$N$2:$P$48,2,0),"")</f>
        <v>#N/A</v>
      </c>
      <c r="H197" s="237" t="str">
        <f>IF(C197&gt;0,TEXT(C197,"100000000"),"")</f>
        <v/>
      </c>
      <c r="I197" s="6" t="s">
        <v>30</v>
      </c>
      <c r="J197" s="106"/>
      <c r="K197" s="8" t="str">
        <f>IF(J197&gt;0,VLOOKUP(J197,女子登録情報!$J$1:$K$21,2,0),"")</f>
        <v/>
      </c>
      <c r="L197" s="6" t="s">
        <v>33</v>
      </c>
      <c r="M197" s="108"/>
      <c r="N197" s="109" t="str">
        <f t="shared" si="2"/>
        <v/>
      </c>
      <c r="O197" s="110"/>
      <c r="P197" s="240"/>
      <c r="Q197" s="241"/>
      <c r="R197" s="242"/>
      <c r="S197" s="243"/>
      <c r="T197" s="243"/>
    </row>
    <row r="198" spans="1:20" s="21" customFormat="1" ht="18" hidden="1" customHeight="1" thickBot="1">
      <c r="A198" s="255"/>
      <c r="B198" s="258"/>
      <c r="C198" s="260"/>
      <c r="D198" s="260"/>
      <c r="E198" s="260"/>
      <c r="F198" s="105" t="str">
        <f>IF(C197&gt;0,VLOOKUP(C197,女子登録情報!$A$1:$H$2000,5,0),"")</f>
        <v/>
      </c>
      <c r="G198" s="238"/>
      <c r="H198" s="238"/>
      <c r="I198" s="11" t="s">
        <v>34</v>
      </c>
      <c r="J198" s="106"/>
      <c r="K198" s="8" t="str">
        <f>IF(J198&gt;0,VLOOKUP(J198,女子登録情報!$J$2:$K$21,2,0),"")</f>
        <v/>
      </c>
      <c r="L198" s="11" t="s">
        <v>35</v>
      </c>
      <c r="M198" s="111"/>
      <c r="N198" s="109" t="str">
        <f t="shared" si="2"/>
        <v/>
      </c>
      <c r="O198" s="110"/>
      <c r="P198" s="246"/>
      <c r="Q198" s="247"/>
      <c r="R198" s="248"/>
      <c r="S198" s="244"/>
      <c r="T198" s="244"/>
    </row>
    <row r="199" spans="1:20" s="21" customFormat="1" ht="18" hidden="1" customHeight="1" thickBot="1">
      <c r="A199" s="256"/>
      <c r="B199" s="249" t="s">
        <v>36</v>
      </c>
      <c r="C199" s="250"/>
      <c r="D199" s="114"/>
      <c r="E199" s="114"/>
      <c r="F199" s="115"/>
      <c r="G199" s="239"/>
      <c r="H199" s="239"/>
      <c r="I199" s="12" t="s">
        <v>37</v>
      </c>
      <c r="J199" s="107"/>
      <c r="K199" s="14" t="str">
        <f>IF(J199&gt;0,VLOOKUP(J199,女子登録情報!$J$2:$K$21,2,0),"")</f>
        <v/>
      </c>
      <c r="L199" s="15" t="s">
        <v>38</v>
      </c>
      <c r="M199" s="112"/>
      <c r="N199" s="109" t="str">
        <f t="shared" si="2"/>
        <v/>
      </c>
      <c r="O199" s="113"/>
      <c r="P199" s="251"/>
      <c r="Q199" s="252"/>
      <c r="R199" s="253"/>
      <c r="S199" s="245"/>
      <c r="T199" s="245"/>
    </row>
    <row r="200" spans="1:20" s="21" customFormat="1" ht="18" hidden="1" customHeight="1" thickTop="1" thickBot="1">
      <c r="A200" s="254">
        <v>63</v>
      </c>
      <c r="B200" s="257" t="s">
        <v>1232</v>
      </c>
      <c r="C200" s="259"/>
      <c r="D200" s="259" t="str">
        <f>IF(C200&gt;0,VLOOKUP(C200,女子登録情報!$A$1:$H$2000,3,0),"")</f>
        <v/>
      </c>
      <c r="E200" s="259" t="str">
        <f>IF(C200&gt;0,VLOOKUP(C200,女子登録情報!$A$1:$H$2000,4,0),"")</f>
        <v/>
      </c>
      <c r="F200" s="104" t="str">
        <f>IF(C200&gt;0,VLOOKUP(C200,女子登録情報!$A$1:$H$2000,8,0),"")</f>
        <v/>
      </c>
      <c r="G200" s="237" t="e">
        <f>IF(F201&gt;0,VLOOKUP(F201,女子登録情報!$N$2:$P$48,2,0),"")</f>
        <v>#N/A</v>
      </c>
      <c r="H200" s="237" t="str">
        <f>IF(C200&gt;0,TEXT(C200,"100000000"),"")</f>
        <v/>
      </c>
      <c r="I200" s="6" t="s">
        <v>30</v>
      </c>
      <c r="J200" s="106"/>
      <c r="K200" s="8" t="str">
        <f>IF(J200&gt;0,VLOOKUP(J200,女子登録情報!$J$1:$K$21,2,0),"")</f>
        <v/>
      </c>
      <c r="L200" s="6" t="s">
        <v>33</v>
      </c>
      <c r="M200" s="108"/>
      <c r="N200" s="109" t="str">
        <f t="shared" si="2"/>
        <v/>
      </c>
      <c r="O200" s="110"/>
      <c r="P200" s="240"/>
      <c r="Q200" s="241"/>
      <c r="R200" s="242"/>
      <c r="S200" s="243"/>
      <c r="T200" s="243"/>
    </row>
    <row r="201" spans="1:20" s="21" customFormat="1" ht="18" hidden="1" customHeight="1" thickBot="1">
      <c r="A201" s="255"/>
      <c r="B201" s="258"/>
      <c r="C201" s="260"/>
      <c r="D201" s="260"/>
      <c r="E201" s="260"/>
      <c r="F201" s="105" t="str">
        <f>IF(C200&gt;0,VLOOKUP(C200,女子登録情報!$A$1:$H$2000,5,0),"")</f>
        <v/>
      </c>
      <c r="G201" s="238"/>
      <c r="H201" s="238"/>
      <c r="I201" s="11" t="s">
        <v>34</v>
      </c>
      <c r="J201" s="106"/>
      <c r="K201" s="8" t="str">
        <f>IF(J201&gt;0,VLOOKUP(J201,女子登録情報!$J$2:$K$21,2,0),"")</f>
        <v/>
      </c>
      <c r="L201" s="11" t="s">
        <v>35</v>
      </c>
      <c r="M201" s="111"/>
      <c r="N201" s="109" t="str">
        <f t="shared" si="2"/>
        <v/>
      </c>
      <c r="O201" s="110"/>
      <c r="P201" s="246"/>
      <c r="Q201" s="247"/>
      <c r="R201" s="248"/>
      <c r="S201" s="244"/>
      <c r="T201" s="244"/>
    </row>
    <row r="202" spans="1:20" s="21" customFormat="1" ht="18" hidden="1" customHeight="1" thickBot="1">
      <c r="A202" s="256"/>
      <c r="B202" s="249" t="s">
        <v>36</v>
      </c>
      <c r="C202" s="250"/>
      <c r="D202" s="114"/>
      <c r="E202" s="114"/>
      <c r="F202" s="115"/>
      <c r="G202" s="239"/>
      <c r="H202" s="239"/>
      <c r="I202" s="12" t="s">
        <v>37</v>
      </c>
      <c r="J202" s="107"/>
      <c r="K202" s="14" t="str">
        <f>IF(J202&gt;0,VLOOKUP(J202,女子登録情報!$J$2:$K$21,2,0),"")</f>
        <v/>
      </c>
      <c r="L202" s="15" t="s">
        <v>38</v>
      </c>
      <c r="M202" s="112"/>
      <c r="N202" s="109" t="str">
        <f t="shared" si="2"/>
        <v/>
      </c>
      <c r="O202" s="113"/>
      <c r="P202" s="251"/>
      <c r="Q202" s="252"/>
      <c r="R202" s="253"/>
      <c r="S202" s="245"/>
      <c r="T202" s="245"/>
    </row>
    <row r="203" spans="1:20" s="21" customFormat="1" ht="18" hidden="1" customHeight="1" thickTop="1" thickBot="1">
      <c r="A203" s="254">
        <v>64</v>
      </c>
      <c r="B203" s="257" t="s">
        <v>1232</v>
      </c>
      <c r="C203" s="259"/>
      <c r="D203" s="259" t="str">
        <f>IF(C203&gt;0,VLOOKUP(C203,女子登録情報!$A$1:$H$2000,3,0),"")</f>
        <v/>
      </c>
      <c r="E203" s="259" t="str">
        <f>IF(C203&gt;0,VLOOKUP(C203,女子登録情報!$A$1:$H$2000,4,0),"")</f>
        <v/>
      </c>
      <c r="F203" s="104" t="str">
        <f>IF(C203&gt;0,VLOOKUP(C203,女子登録情報!$A$1:$H$2000,8,0),"")</f>
        <v/>
      </c>
      <c r="G203" s="237" t="e">
        <f>IF(F204&gt;0,VLOOKUP(F204,女子登録情報!$N$2:$P$48,2,0),"")</f>
        <v>#N/A</v>
      </c>
      <c r="H203" s="237" t="str">
        <f>IF(C203&gt;0,TEXT(C203,"100000000"),"")</f>
        <v/>
      </c>
      <c r="I203" s="6" t="s">
        <v>30</v>
      </c>
      <c r="J203" s="106"/>
      <c r="K203" s="8" t="str">
        <f>IF(J203&gt;0,VLOOKUP(J203,女子登録情報!$J$1:$K$21,2,0),"")</f>
        <v/>
      </c>
      <c r="L203" s="6" t="s">
        <v>33</v>
      </c>
      <c r="M203" s="108"/>
      <c r="N203" s="109" t="str">
        <f t="shared" si="2"/>
        <v/>
      </c>
      <c r="O203" s="110"/>
      <c r="P203" s="240"/>
      <c r="Q203" s="241"/>
      <c r="R203" s="242"/>
      <c r="S203" s="243"/>
      <c r="T203" s="243"/>
    </row>
    <row r="204" spans="1:20" s="21" customFormat="1" ht="18" hidden="1" customHeight="1" thickBot="1">
      <c r="A204" s="255"/>
      <c r="B204" s="258"/>
      <c r="C204" s="260"/>
      <c r="D204" s="260"/>
      <c r="E204" s="260"/>
      <c r="F204" s="105" t="str">
        <f>IF(C203&gt;0,VLOOKUP(C203,女子登録情報!$A$1:$H$2000,5,0),"")</f>
        <v/>
      </c>
      <c r="G204" s="238"/>
      <c r="H204" s="238"/>
      <c r="I204" s="11" t="s">
        <v>34</v>
      </c>
      <c r="J204" s="106"/>
      <c r="K204" s="8" t="str">
        <f>IF(J204&gt;0,VLOOKUP(J204,女子登録情報!$J$2:$K$21,2,0),"")</f>
        <v/>
      </c>
      <c r="L204" s="11" t="s">
        <v>35</v>
      </c>
      <c r="M204" s="111"/>
      <c r="N204" s="109" t="str">
        <f t="shared" si="2"/>
        <v/>
      </c>
      <c r="O204" s="110"/>
      <c r="P204" s="246"/>
      <c r="Q204" s="247"/>
      <c r="R204" s="248"/>
      <c r="S204" s="244"/>
      <c r="T204" s="244"/>
    </row>
    <row r="205" spans="1:20" s="21" customFormat="1" ht="18" hidden="1" customHeight="1" thickBot="1">
      <c r="A205" s="256"/>
      <c r="B205" s="249" t="s">
        <v>36</v>
      </c>
      <c r="C205" s="250"/>
      <c r="D205" s="114"/>
      <c r="E205" s="114"/>
      <c r="F205" s="115"/>
      <c r="G205" s="239"/>
      <c r="H205" s="239"/>
      <c r="I205" s="12" t="s">
        <v>37</v>
      </c>
      <c r="J205" s="107"/>
      <c r="K205" s="14" t="str">
        <f>IF(J205&gt;0,VLOOKUP(J205,女子登録情報!$J$2:$K$21,2,0),"")</f>
        <v/>
      </c>
      <c r="L205" s="15" t="s">
        <v>38</v>
      </c>
      <c r="M205" s="112"/>
      <c r="N205" s="109" t="str">
        <f t="shared" si="2"/>
        <v/>
      </c>
      <c r="O205" s="113"/>
      <c r="P205" s="251"/>
      <c r="Q205" s="252"/>
      <c r="R205" s="253"/>
      <c r="S205" s="245"/>
      <c r="T205" s="245"/>
    </row>
    <row r="206" spans="1:20" s="21" customFormat="1" ht="18" hidden="1" customHeight="1" thickTop="1" thickBot="1">
      <c r="A206" s="254">
        <v>65</v>
      </c>
      <c r="B206" s="257" t="s">
        <v>1232</v>
      </c>
      <c r="C206" s="259"/>
      <c r="D206" s="259" t="str">
        <f>IF(C206&gt;0,VLOOKUP(C206,女子登録情報!$A$1:$H$2000,3,0),"")</f>
        <v/>
      </c>
      <c r="E206" s="259" t="str">
        <f>IF(C206&gt;0,VLOOKUP(C206,女子登録情報!$A$1:$H$2000,4,0),"")</f>
        <v/>
      </c>
      <c r="F206" s="104" t="str">
        <f>IF(C206&gt;0,VLOOKUP(C206,女子登録情報!$A$1:$H$2000,8,0),"")</f>
        <v/>
      </c>
      <c r="G206" s="237" t="e">
        <f>IF(F207&gt;0,VLOOKUP(F207,女子登録情報!$N$2:$P$48,2,0),"")</f>
        <v>#N/A</v>
      </c>
      <c r="H206" s="237" t="str">
        <f>IF(C206&gt;0,TEXT(C206,"100000000"),"")</f>
        <v/>
      </c>
      <c r="I206" s="6" t="s">
        <v>30</v>
      </c>
      <c r="J206" s="106"/>
      <c r="K206" s="8" t="str">
        <f>IF(J206&gt;0,VLOOKUP(J206,女子登録情報!$J$1:$K$21,2,0),"")</f>
        <v/>
      </c>
      <c r="L206" s="6" t="s">
        <v>33</v>
      </c>
      <c r="M206" s="108"/>
      <c r="N206" s="109" t="str">
        <f t="shared" ref="N206:N269" si="3">IF(K206="","",LEFT(K206,5)&amp;" "&amp;IF(OR(LEFT(K206,3)*1&lt;70,LEFT(K206,3)*1&gt;100),REPT(0,7-LEN(M206)),REPT(0,5-LEN(M206)))&amp;M206)</f>
        <v/>
      </c>
      <c r="O206" s="110"/>
      <c r="P206" s="240"/>
      <c r="Q206" s="241"/>
      <c r="R206" s="242"/>
      <c r="S206" s="243"/>
      <c r="T206" s="243"/>
    </row>
    <row r="207" spans="1:20" s="21" customFormat="1" ht="18" hidden="1" customHeight="1" thickBot="1">
      <c r="A207" s="255"/>
      <c r="B207" s="258"/>
      <c r="C207" s="260"/>
      <c r="D207" s="260"/>
      <c r="E207" s="260"/>
      <c r="F207" s="105" t="str">
        <f>IF(C206&gt;0,VLOOKUP(C206,女子登録情報!$A$1:$H$2000,5,0),"")</f>
        <v/>
      </c>
      <c r="G207" s="238"/>
      <c r="H207" s="238"/>
      <c r="I207" s="11" t="s">
        <v>34</v>
      </c>
      <c r="J207" s="106"/>
      <c r="K207" s="8" t="str">
        <f>IF(J207&gt;0,VLOOKUP(J207,女子登録情報!$J$2:$K$21,2,0),"")</f>
        <v/>
      </c>
      <c r="L207" s="11" t="s">
        <v>35</v>
      </c>
      <c r="M207" s="111"/>
      <c r="N207" s="109" t="str">
        <f t="shared" si="3"/>
        <v/>
      </c>
      <c r="O207" s="110"/>
      <c r="P207" s="246"/>
      <c r="Q207" s="247"/>
      <c r="R207" s="248"/>
      <c r="S207" s="244"/>
      <c r="T207" s="244"/>
    </row>
    <row r="208" spans="1:20" s="21" customFormat="1" ht="18" hidden="1" customHeight="1" thickBot="1">
      <c r="A208" s="256"/>
      <c r="B208" s="249" t="s">
        <v>36</v>
      </c>
      <c r="C208" s="250"/>
      <c r="D208" s="114"/>
      <c r="E208" s="114"/>
      <c r="F208" s="115"/>
      <c r="G208" s="239"/>
      <c r="H208" s="239"/>
      <c r="I208" s="12" t="s">
        <v>37</v>
      </c>
      <c r="J208" s="107"/>
      <c r="K208" s="14" t="str">
        <f>IF(J208&gt;0,VLOOKUP(J208,女子登録情報!$J$2:$K$21,2,0),"")</f>
        <v/>
      </c>
      <c r="L208" s="15" t="s">
        <v>38</v>
      </c>
      <c r="M208" s="112"/>
      <c r="N208" s="109" t="str">
        <f t="shared" si="3"/>
        <v/>
      </c>
      <c r="O208" s="113"/>
      <c r="P208" s="251"/>
      <c r="Q208" s="252"/>
      <c r="R208" s="253"/>
      <c r="S208" s="245"/>
      <c r="T208" s="245"/>
    </row>
    <row r="209" spans="1:20" s="21" customFormat="1" ht="18" hidden="1" customHeight="1" thickTop="1" thickBot="1">
      <c r="A209" s="254">
        <v>66</v>
      </c>
      <c r="B209" s="257" t="s">
        <v>1232</v>
      </c>
      <c r="C209" s="259"/>
      <c r="D209" s="259" t="str">
        <f>IF(C209&gt;0,VLOOKUP(C209,女子登録情報!$A$1:$H$2000,3,0),"")</f>
        <v/>
      </c>
      <c r="E209" s="259" t="str">
        <f>IF(C209&gt;0,VLOOKUP(C209,女子登録情報!$A$1:$H$2000,4,0),"")</f>
        <v/>
      </c>
      <c r="F209" s="104" t="str">
        <f>IF(C209&gt;0,VLOOKUP(C209,女子登録情報!$A$1:$H$2000,8,0),"")</f>
        <v/>
      </c>
      <c r="G209" s="237" t="e">
        <f>IF(F210&gt;0,VLOOKUP(F210,女子登録情報!$N$2:$P$48,2,0),"")</f>
        <v>#N/A</v>
      </c>
      <c r="H209" s="237" t="str">
        <f>IF(C209&gt;0,TEXT(C209,"100000000"),"")</f>
        <v/>
      </c>
      <c r="I209" s="6" t="s">
        <v>30</v>
      </c>
      <c r="J209" s="106"/>
      <c r="K209" s="8" t="str">
        <f>IF(J209&gt;0,VLOOKUP(J209,女子登録情報!$J$1:$K$21,2,0),"")</f>
        <v/>
      </c>
      <c r="L209" s="6" t="s">
        <v>33</v>
      </c>
      <c r="M209" s="108"/>
      <c r="N209" s="109" t="str">
        <f t="shared" si="3"/>
        <v/>
      </c>
      <c r="O209" s="110"/>
      <c r="P209" s="240"/>
      <c r="Q209" s="241"/>
      <c r="R209" s="242"/>
      <c r="S209" s="243"/>
      <c r="T209" s="243"/>
    </row>
    <row r="210" spans="1:20" s="21" customFormat="1" ht="18" hidden="1" customHeight="1" thickBot="1">
      <c r="A210" s="255"/>
      <c r="B210" s="258"/>
      <c r="C210" s="260"/>
      <c r="D210" s="260"/>
      <c r="E210" s="260"/>
      <c r="F210" s="105" t="str">
        <f>IF(C209&gt;0,VLOOKUP(C209,女子登録情報!$A$1:$H$2000,5,0),"")</f>
        <v/>
      </c>
      <c r="G210" s="238"/>
      <c r="H210" s="238"/>
      <c r="I210" s="11" t="s">
        <v>34</v>
      </c>
      <c r="J210" s="106"/>
      <c r="K210" s="8" t="str">
        <f>IF(J210&gt;0,VLOOKUP(J210,女子登録情報!$J$2:$K$21,2,0),"")</f>
        <v/>
      </c>
      <c r="L210" s="11" t="s">
        <v>35</v>
      </c>
      <c r="M210" s="111"/>
      <c r="N210" s="109" t="str">
        <f t="shared" si="3"/>
        <v/>
      </c>
      <c r="O210" s="110"/>
      <c r="P210" s="246"/>
      <c r="Q210" s="247"/>
      <c r="R210" s="248"/>
      <c r="S210" s="244"/>
      <c r="T210" s="244"/>
    </row>
    <row r="211" spans="1:20" s="21" customFormat="1" ht="18" hidden="1" customHeight="1" thickBot="1">
      <c r="A211" s="256"/>
      <c r="B211" s="249" t="s">
        <v>36</v>
      </c>
      <c r="C211" s="250"/>
      <c r="D211" s="114"/>
      <c r="E211" s="114"/>
      <c r="F211" s="115"/>
      <c r="G211" s="239"/>
      <c r="H211" s="239"/>
      <c r="I211" s="12" t="s">
        <v>37</v>
      </c>
      <c r="J211" s="107"/>
      <c r="K211" s="14" t="str">
        <f>IF(J211&gt;0,VLOOKUP(J211,女子登録情報!$J$2:$K$21,2,0),"")</f>
        <v/>
      </c>
      <c r="L211" s="15" t="s">
        <v>38</v>
      </c>
      <c r="M211" s="112"/>
      <c r="N211" s="109" t="str">
        <f t="shared" si="3"/>
        <v/>
      </c>
      <c r="O211" s="113"/>
      <c r="P211" s="251"/>
      <c r="Q211" s="252"/>
      <c r="R211" s="253"/>
      <c r="S211" s="245"/>
      <c r="T211" s="245"/>
    </row>
    <row r="212" spans="1:20" s="21" customFormat="1" ht="18" hidden="1" customHeight="1" thickTop="1" thickBot="1">
      <c r="A212" s="254">
        <v>67</v>
      </c>
      <c r="B212" s="257" t="s">
        <v>1232</v>
      </c>
      <c r="C212" s="259"/>
      <c r="D212" s="259" t="str">
        <f>IF(C212&gt;0,VLOOKUP(C212,女子登録情報!$A$1:$H$2000,3,0),"")</f>
        <v/>
      </c>
      <c r="E212" s="259" t="str">
        <f>IF(C212&gt;0,VLOOKUP(C212,女子登録情報!$A$1:$H$2000,4,0),"")</f>
        <v/>
      </c>
      <c r="F212" s="104" t="str">
        <f>IF(C212&gt;0,VLOOKUP(C212,女子登録情報!$A$1:$H$2000,8,0),"")</f>
        <v/>
      </c>
      <c r="G212" s="237" t="e">
        <f>IF(F213&gt;0,VLOOKUP(F213,女子登録情報!$N$2:$P$48,2,0),"")</f>
        <v>#N/A</v>
      </c>
      <c r="H212" s="237" t="str">
        <f>IF(C212&gt;0,TEXT(C212,"100000000"),"")</f>
        <v/>
      </c>
      <c r="I212" s="6" t="s">
        <v>30</v>
      </c>
      <c r="J212" s="106"/>
      <c r="K212" s="8" t="str">
        <f>IF(J212&gt;0,VLOOKUP(J212,女子登録情報!$J$1:$K$21,2,0),"")</f>
        <v/>
      </c>
      <c r="L212" s="6" t="s">
        <v>33</v>
      </c>
      <c r="M212" s="108"/>
      <c r="N212" s="109" t="str">
        <f t="shared" si="3"/>
        <v/>
      </c>
      <c r="O212" s="110"/>
      <c r="P212" s="240"/>
      <c r="Q212" s="241"/>
      <c r="R212" s="242"/>
      <c r="S212" s="243"/>
      <c r="T212" s="243"/>
    </row>
    <row r="213" spans="1:20" s="21" customFormat="1" ht="18" hidden="1" customHeight="1" thickBot="1">
      <c r="A213" s="255"/>
      <c r="B213" s="258"/>
      <c r="C213" s="260"/>
      <c r="D213" s="260"/>
      <c r="E213" s="260"/>
      <c r="F213" s="105" t="str">
        <f>IF(C212&gt;0,VLOOKUP(C212,女子登録情報!$A$1:$H$2000,5,0),"")</f>
        <v/>
      </c>
      <c r="G213" s="238"/>
      <c r="H213" s="238"/>
      <c r="I213" s="11" t="s">
        <v>34</v>
      </c>
      <c r="J213" s="106"/>
      <c r="K213" s="8" t="str">
        <f>IF(J213&gt;0,VLOOKUP(J213,女子登録情報!$J$2:$K$21,2,0),"")</f>
        <v/>
      </c>
      <c r="L213" s="11" t="s">
        <v>35</v>
      </c>
      <c r="M213" s="111"/>
      <c r="N213" s="109" t="str">
        <f t="shared" si="3"/>
        <v/>
      </c>
      <c r="O213" s="110"/>
      <c r="P213" s="246"/>
      <c r="Q213" s="247"/>
      <c r="R213" s="248"/>
      <c r="S213" s="244"/>
      <c r="T213" s="244"/>
    </row>
    <row r="214" spans="1:20" s="21" customFormat="1" ht="18" hidden="1" customHeight="1" thickBot="1">
      <c r="A214" s="256"/>
      <c r="B214" s="249" t="s">
        <v>36</v>
      </c>
      <c r="C214" s="250"/>
      <c r="D214" s="114"/>
      <c r="E214" s="114"/>
      <c r="F214" s="115"/>
      <c r="G214" s="239"/>
      <c r="H214" s="239"/>
      <c r="I214" s="12" t="s">
        <v>37</v>
      </c>
      <c r="J214" s="107"/>
      <c r="K214" s="14" t="str">
        <f>IF(J214&gt;0,VLOOKUP(J214,女子登録情報!$J$2:$K$21,2,0),"")</f>
        <v/>
      </c>
      <c r="L214" s="15" t="s">
        <v>38</v>
      </c>
      <c r="M214" s="112"/>
      <c r="N214" s="109" t="str">
        <f t="shared" si="3"/>
        <v/>
      </c>
      <c r="O214" s="113"/>
      <c r="P214" s="251"/>
      <c r="Q214" s="252"/>
      <c r="R214" s="253"/>
      <c r="S214" s="245"/>
      <c r="T214" s="245"/>
    </row>
    <row r="215" spans="1:20" s="21" customFormat="1" ht="18" hidden="1" customHeight="1" thickTop="1" thickBot="1">
      <c r="A215" s="254">
        <v>68</v>
      </c>
      <c r="B215" s="257" t="s">
        <v>1232</v>
      </c>
      <c r="C215" s="259"/>
      <c r="D215" s="259" t="str">
        <f>IF(C215&gt;0,VLOOKUP(C215,女子登録情報!$A$1:$H$2000,3,0),"")</f>
        <v/>
      </c>
      <c r="E215" s="259" t="str">
        <f>IF(C215&gt;0,VLOOKUP(C215,女子登録情報!$A$1:$H$2000,4,0),"")</f>
        <v/>
      </c>
      <c r="F215" s="104" t="str">
        <f>IF(C215&gt;0,VLOOKUP(C215,女子登録情報!$A$1:$H$2000,8,0),"")</f>
        <v/>
      </c>
      <c r="G215" s="237" t="e">
        <f>IF(F216&gt;0,VLOOKUP(F216,女子登録情報!$N$2:$P$48,2,0),"")</f>
        <v>#N/A</v>
      </c>
      <c r="H215" s="237" t="str">
        <f>IF(C215&gt;0,TEXT(C215,"100000000"),"")</f>
        <v/>
      </c>
      <c r="I215" s="6" t="s">
        <v>30</v>
      </c>
      <c r="J215" s="106"/>
      <c r="K215" s="8" t="str">
        <f>IF(J215&gt;0,VLOOKUP(J215,女子登録情報!$J$1:$K$21,2,0),"")</f>
        <v/>
      </c>
      <c r="L215" s="6" t="s">
        <v>33</v>
      </c>
      <c r="M215" s="108"/>
      <c r="N215" s="109" t="str">
        <f t="shared" si="3"/>
        <v/>
      </c>
      <c r="O215" s="110"/>
      <c r="P215" s="240"/>
      <c r="Q215" s="241"/>
      <c r="R215" s="242"/>
      <c r="S215" s="243"/>
      <c r="T215" s="243"/>
    </row>
    <row r="216" spans="1:20" s="21" customFormat="1" ht="18" hidden="1" customHeight="1" thickBot="1">
      <c r="A216" s="255"/>
      <c r="B216" s="258"/>
      <c r="C216" s="260"/>
      <c r="D216" s="260"/>
      <c r="E216" s="260"/>
      <c r="F216" s="105" t="str">
        <f>IF(C215&gt;0,VLOOKUP(C215,女子登録情報!$A$1:$H$2000,5,0),"")</f>
        <v/>
      </c>
      <c r="G216" s="238"/>
      <c r="H216" s="238"/>
      <c r="I216" s="11" t="s">
        <v>34</v>
      </c>
      <c r="J216" s="106"/>
      <c r="K216" s="8" t="str">
        <f>IF(J216&gt;0,VLOOKUP(J216,女子登録情報!$J$2:$K$21,2,0),"")</f>
        <v/>
      </c>
      <c r="L216" s="11" t="s">
        <v>35</v>
      </c>
      <c r="M216" s="111"/>
      <c r="N216" s="109" t="str">
        <f t="shared" si="3"/>
        <v/>
      </c>
      <c r="O216" s="110"/>
      <c r="P216" s="246"/>
      <c r="Q216" s="247"/>
      <c r="R216" s="248"/>
      <c r="S216" s="244"/>
      <c r="T216" s="244"/>
    </row>
    <row r="217" spans="1:20" s="21" customFormat="1" ht="18" hidden="1" customHeight="1" thickBot="1">
      <c r="A217" s="256"/>
      <c r="B217" s="249" t="s">
        <v>36</v>
      </c>
      <c r="C217" s="250"/>
      <c r="D217" s="114"/>
      <c r="E217" s="114"/>
      <c r="F217" s="115"/>
      <c r="G217" s="239"/>
      <c r="H217" s="239"/>
      <c r="I217" s="12" t="s">
        <v>37</v>
      </c>
      <c r="J217" s="107"/>
      <c r="K217" s="14" t="str">
        <f>IF(J217&gt;0,VLOOKUP(J217,女子登録情報!$J$2:$K$21,2,0),"")</f>
        <v/>
      </c>
      <c r="L217" s="15" t="s">
        <v>38</v>
      </c>
      <c r="M217" s="112"/>
      <c r="N217" s="109" t="str">
        <f t="shared" si="3"/>
        <v/>
      </c>
      <c r="O217" s="113"/>
      <c r="P217" s="251"/>
      <c r="Q217" s="252"/>
      <c r="R217" s="253"/>
      <c r="S217" s="245"/>
      <c r="T217" s="245"/>
    </row>
    <row r="218" spans="1:20" s="21" customFormat="1" ht="18" hidden="1" customHeight="1" thickTop="1" thickBot="1">
      <c r="A218" s="254">
        <v>69</v>
      </c>
      <c r="B218" s="257" t="s">
        <v>1232</v>
      </c>
      <c r="C218" s="259"/>
      <c r="D218" s="259" t="str">
        <f>IF(C218&gt;0,VLOOKUP(C218,女子登録情報!$A$1:$H$2000,3,0),"")</f>
        <v/>
      </c>
      <c r="E218" s="259" t="str">
        <f>IF(C218&gt;0,VLOOKUP(C218,女子登録情報!$A$1:$H$2000,4,0),"")</f>
        <v/>
      </c>
      <c r="F218" s="104" t="str">
        <f>IF(C218&gt;0,VLOOKUP(C218,女子登録情報!$A$1:$H$2000,8,0),"")</f>
        <v/>
      </c>
      <c r="G218" s="237" t="e">
        <f>IF(F219&gt;0,VLOOKUP(F219,女子登録情報!$N$2:$P$48,2,0),"")</f>
        <v>#N/A</v>
      </c>
      <c r="H218" s="237" t="str">
        <f>IF(C218&gt;0,TEXT(C218,"100000000"),"")</f>
        <v/>
      </c>
      <c r="I218" s="6" t="s">
        <v>30</v>
      </c>
      <c r="J218" s="106"/>
      <c r="K218" s="8" t="str">
        <f>IF(J218&gt;0,VLOOKUP(J218,女子登録情報!$J$1:$K$21,2,0),"")</f>
        <v/>
      </c>
      <c r="L218" s="6" t="s">
        <v>33</v>
      </c>
      <c r="M218" s="108"/>
      <c r="N218" s="109" t="str">
        <f t="shared" si="3"/>
        <v/>
      </c>
      <c r="O218" s="110"/>
      <c r="P218" s="240"/>
      <c r="Q218" s="241"/>
      <c r="R218" s="242"/>
      <c r="S218" s="243"/>
      <c r="T218" s="243"/>
    </row>
    <row r="219" spans="1:20" s="21" customFormat="1" ht="18" hidden="1" customHeight="1" thickBot="1">
      <c r="A219" s="255"/>
      <c r="B219" s="258"/>
      <c r="C219" s="260"/>
      <c r="D219" s="260"/>
      <c r="E219" s="260"/>
      <c r="F219" s="105" t="str">
        <f>IF(C218&gt;0,VLOOKUP(C218,女子登録情報!$A$1:$H$2000,5,0),"")</f>
        <v/>
      </c>
      <c r="G219" s="238"/>
      <c r="H219" s="238"/>
      <c r="I219" s="11" t="s">
        <v>34</v>
      </c>
      <c r="J219" s="106"/>
      <c r="K219" s="8" t="str">
        <f>IF(J219&gt;0,VLOOKUP(J219,女子登録情報!$J$2:$K$21,2,0),"")</f>
        <v/>
      </c>
      <c r="L219" s="11" t="s">
        <v>35</v>
      </c>
      <c r="M219" s="111"/>
      <c r="N219" s="109" t="str">
        <f t="shared" si="3"/>
        <v/>
      </c>
      <c r="O219" s="110"/>
      <c r="P219" s="246"/>
      <c r="Q219" s="247"/>
      <c r="R219" s="248"/>
      <c r="S219" s="244"/>
      <c r="T219" s="244"/>
    </row>
    <row r="220" spans="1:20" s="21" customFormat="1" ht="18" hidden="1" customHeight="1" thickBot="1">
      <c r="A220" s="256"/>
      <c r="B220" s="249" t="s">
        <v>36</v>
      </c>
      <c r="C220" s="250"/>
      <c r="D220" s="114"/>
      <c r="E220" s="114"/>
      <c r="F220" s="115"/>
      <c r="G220" s="239"/>
      <c r="H220" s="239"/>
      <c r="I220" s="12" t="s">
        <v>37</v>
      </c>
      <c r="J220" s="107"/>
      <c r="K220" s="14" t="str">
        <f>IF(J220&gt;0,VLOOKUP(J220,女子登録情報!$J$2:$K$21,2,0),"")</f>
        <v/>
      </c>
      <c r="L220" s="15" t="s">
        <v>38</v>
      </c>
      <c r="M220" s="112"/>
      <c r="N220" s="109" t="str">
        <f t="shared" si="3"/>
        <v/>
      </c>
      <c r="O220" s="113"/>
      <c r="P220" s="251"/>
      <c r="Q220" s="252"/>
      <c r="R220" s="253"/>
      <c r="S220" s="245"/>
      <c r="T220" s="245"/>
    </row>
    <row r="221" spans="1:20" s="21" customFormat="1" ht="18" hidden="1" customHeight="1" thickTop="1" thickBot="1">
      <c r="A221" s="254">
        <v>70</v>
      </c>
      <c r="B221" s="257" t="s">
        <v>1232</v>
      </c>
      <c r="C221" s="259"/>
      <c r="D221" s="259" t="str">
        <f>IF(C221&gt;0,VLOOKUP(C221,女子登録情報!$A$1:$H$2000,3,0),"")</f>
        <v/>
      </c>
      <c r="E221" s="259" t="str">
        <f>IF(C221&gt;0,VLOOKUP(C221,女子登録情報!$A$1:$H$2000,4,0),"")</f>
        <v/>
      </c>
      <c r="F221" s="104" t="str">
        <f>IF(C221&gt;0,VLOOKUP(C221,女子登録情報!$A$1:$H$2000,8,0),"")</f>
        <v/>
      </c>
      <c r="G221" s="237" t="e">
        <f>IF(F222&gt;0,VLOOKUP(F222,女子登録情報!$N$2:$P$48,2,0),"")</f>
        <v>#N/A</v>
      </c>
      <c r="H221" s="237" t="str">
        <f>IF(C221&gt;0,TEXT(C221,"100000000"),"")</f>
        <v/>
      </c>
      <c r="I221" s="6" t="s">
        <v>30</v>
      </c>
      <c r="J221" s="106"/>
      <c r="K221" s="8" t="str">
        <f>IF(J221&gt;0,VLOOKUP(J221,女子登録情報!$J$1:$K$21,2,0),"")</f>
        <v/>
      </c>
      <c r="L221" s="6" t="s">
        <v>33</v>
      </c>
      <c r="M221" s="108"/>
      <c r="N221" s="109" t="str">
        <f t="shared" si="3"/>
        <v/>
      </c>
      <c r="O221" s="110"/>
      <c r="P221" s="240"/>
      <c r="Q221" s="241"/>
      <c r="R221" s="242"/>
      <c r="S221" s="243"/>
      <c r="T221" s="243"/>
    </row>
    <row r="222" spans="1:20" s="21" customFormat="1" ht="18" hidden="1" customHeight="1" thickBot="1">
      <c r="A222" s="255"/>
      <c r="B222" s="258"/>
      <c r="C222" s="260"/>
      <c r="D222" s="260"/>
      <c r="E222" s="260"/>
      <c r="F222" s="105" t="str">
        <f>IF(C221&gt;0,VLOOKUP(C221,女子登録情報!$A$1:$H$2000,5,0),"")</f>
        <v/>
      </c>
      <c r="G222" s="238"/>
      <c r="H222" s="238"/>
      <c r="I222" s="11" t="s">
        <v>34</v>
      </c>
      <c r="J222" s="106"/>
      <c r="K222" s="8" t="str">
        <f>IF(J222&gt;0,VLOOKUP(J222,女子登録情報!$J$2:$K$21,2,0),"")</f>
        <v/>
      </c>
      <c r="L222" s="11" t="s">
        <v>35</v>
      </c>
      <c r="M222" s="111"/>
      <c r="N222" s="109" t="str">
        <f t="shared" si="3"/>
        <v/>
      </c>
      <c r="O222" s="110"/>
      <c r="P222" s="246"/>
      <c r="Q222" s="247"/>
      <c r="R222" s="248"/>
      <c r="S222" s="244"/>
      <c r="T222" s="244"/>
    </row>
    <row r="223" spans="1:20" s="21" customFormat="1" ht="18" hidden="1" customHeight="1" thickBot="1">
      <c r="A223" s="256"/>
      <c r="B223" s="249" t="s">
        <v>36</v>
      </c>
      <c r="C223" s="250"/>
      <c r="D223" s="114"/>
      <c r="E223" s="114"/>
      <c r="F223" s="115"/>
      <c r="G223" s="239"/>
      <c r="H223" s="239"/>
      <c r="I223" s="12" t="s">
        <v>37</v>
      </c>
      <c r="J223" s="107"/>
      <c r="K223" s="14" t="str">
        <f>IF(J223&gt;0,VLOOKUP(J223,女子登録情報!$J$2:$K$21,2,0),"")</f>
        <v/>
      </c>
      <c r="L223" s="15" t="s">
        <v>38</v>
      </c>
      <c r="M223" s="112"/>
      <c r="N223" s="109" t="str">
        <f t="shared" si="3"/>
        <v/>
      </c>
      <c r="O223" s="113"/>
      <c r="P223" s="251"/>
      <c r="Q223" s="252"/>
      <c r="R223" s="253"/>
      <c r="S223" s="245"/>
      <c r="T223" s="245"/>
    </row>
    <row r="224" spans="1:20" s="21" customFormat="1" ht="18" hidden="1" customHeight="1" thickTop="1" thickBot="1">
      <c r="A224" s="254">
        <v>71</v>
      </c>
      <c r="B224" s="257" t="s">
        <v>1232</v>
      </c>
      <c r="C224" s="259"/>
      <c r="D224" s="259" t="str">
        <f>IF(C224&gt;0,VLOOKUP(C224,女子登録情報!$A$1:$H$2000,3,0),"")</f>
        <v/>
      </c>
      <c r="E224" s="259" t="str">
        <f>IF(C224&gt;0,VLOOKUP(C224,女子登録情報!$A$1:$H$2000,4,0),"")</f>
        <v/>
      </c>
      <c r="F224" s="104" t="str">
        <f>IF(C224&gt;0,VLOOKUP(C224,女子登録情報!$A$1:$H$2000,8,0),"")</f>
        <v/>
      </c>
      <c r="G224" s="237" t="e">
        <f>IF(F225&gt;0,VLOOKUP(F225,女子登録情報!$N$2:$P$48,2,0),"")</f>
        <v>#N/A</v>
      </c>
      <c r="H224" s="237" t="str">
        <f>IF(C224&gt;0,TEXT(C224,"100000000"),"")</f>
        <v/>
      </c>
      <c r="I224" s="6" t="s">
        <v>30</v>
      </c>
      <c r="J224" s="106"/>
      <c r="K224" s="8" t="str">
        <f>IF(J224&gt;0,VLOOKUP(J224,女子登録情報!$J$1:$K$21,2,0),"")</f>
        <v/>
      </c>
      <c r="L224" s="6" t="s">
        <v>33</v>
      </c>
      <c r="M224" s="108"/>
      <c r="N224" s="109" t="str">
        <f t="shared" si="3"/>
        <v/>
      </c>
      <c r="O224" s="110"/>
      <c r="P224" s="240"/>
      <c r="Q224" s="241"/>
      <c r="R224" s="242"/>
      <c r="S224" s="243"/>
      <c r="T224" s="243"/>
    </row>
    <row r="225" spans="1:20" s="21" customFormat="1" ht="18" hidden="1" customHeight="1" thickBot="1">
      <c r="A225" s="255"/>
      <c r="B225" s="258"/>
      <c r="C225" s="260"/>
      <c r="D225" s="260"/>
      <c r="E225" s="260"/>
      <c r="F225" s="105" t="str">
        <f>IF(C224&gt;0,VLOOKUP(C224,女子登録情報!$A$1:$H$2000,5,0),"")</f>
        <v/>
      </c>
      <c r="G225" s="238"/>
      <c r="H225" s="238"/>
      <c r="I225" s="11" t="s">
        <v>34</v>
      </c>
      <c r="J225" s="106"/>
      <c r="K225" s="8" t="str">
        <f>IF(J225&gt;0,VLOOKUP(J225,女子登録情報!$J$2:$K$21,2,0),"")</f>
        <v/>
      </c>
      <c r="L225" s="11" t="s">
        <v>35</v>
      </c>
      <c r="M225" s="111"/>
      <c r="N225" s="109" t="str">
        <f t="shared" si="3"/>
        <v/>
      </c>
      <c r="O225" s="110"/>
      <c r="P225" s="246"/>
      <c r="Q225" s="247"/>
      <c r="R225" s="248"/>
      <c r="S225" s="244"/>
      <c r="T225" s="244"/>
    </row>
    <row r="226" spans="1:20" s="21" customFormat="1" ht="18" hidden="1" customHeight="1" thickBot="1">
      <c r="A226" s="256"/>
      <c r="B226" s="249" t="s">
        <v>36</v>
      </c>
      <c r="C226" s="250"/>
      <c r="D226" s="114"/>
      <c r="E226" s="114"/>
      <c r="F226" s="115"/>
      <c r="G226" s="239"/>
      <c r="H226" s="239"/>
      <c r="I226" s="12" t="s">
        <v>37</v>
      </c>
      <c r="J226" s="107"/>
      <c r="K226" s="14" t="str">
        <f>IF(J226&gt;0,VLOOKUP(J226,女子登録情報!$J$2:$K$21,2,0),"")</f>
        <v/>
      </c>
      <c r="L226" s="15" t="s">
        <v>38</v>
      </c>
      <c r="M226" s="112"/>
      <c r="N226" s="109" t="str">
        <f t="shared" si="3"/>
        <v/>
      </c>
      <c r="O226" s="113"/>
      <c r="P226" s="251"/>
      <c r="Q226" s="252"/>
      <c r="R226" s="253"/>
      <c r="S226" s="245"/>
      <c r="T226" s="245"/>
    </row>
    <row r="227" spans="1:20" s="21" customFormat="1" ht="18" hidden="1" customHeight="1" thickTop="1" thickBot="1">
      <c r="A227" s="254">
        <v>72</v>
      </c>
      <c r="B227" s="257" t="s">
        <v>1232</v>
      </c>
      <c r="C227" s="259"/>
      <c r="D227" s="259" t="str">
        <f>IF(C227&gt;0,VLOOKUP(C227,女子登録情報!$A$1:$H$2000,3,0),"")</f>
        <v/>
      </c>
      <c r="E227" s="259" t="str">
        <f>IF(C227&gt;0,VLOOKUP(C227,女子登録情報!$A$1:$H$2000,4,0),"")</f>
        <v/>
      </c>
      <c r="F227" s="104" t="str">
        <f>IF(C227&gt;0,VLOOKUP(C227,女子登録情報!$A$1:$H$2000,8,0),"")</f>
        <v/>
      </c>
      <c r="G227" s="237" t="e">
        <f>IF(F228&gt;0,VLOOKUP(F228,女子登録情報!$N$2:$P$48,2,0),"")</f>
        <v>#N/A</v>
      </c>
      <c r="H227" s="237" t="str">
        <f>IF(C227&gt;0,TEXT(C227,"100000000"),"")</f>
        <v/>
      </c>
      <c r="I227" s="6" t="s">
        <v>30</v>
      </c>
      <c r="J227" s="106"/>
      <c r="K227" s="8" t="str">
        <f>IF(J227&gt;0,VLOOKUP(J227,女子登録情報!$J$1:$K$21,2,0),"")</f>
        <v/>
      </c>
      <c r="L227" s="6" t="s">
        <v>33</v>
      </c>
      <c r="M227" s="108"/>
      <c r="N227" s="109" t="str">
        <f t="shared" si="3"/>
        <v/>
      </c>
      <c r="O227" s="110"/>
      <c r="P227" s="240"/>
      <c r="Q227" s="241"/>
      <c r="R227" s="242"/>
      <c r="S227" s="243"/>
      <c r="T227" s="243"/>
    </row>
    <row r="228" spans="1:20" s="21" customFormat="1" ht="18" hidden="1" customHeight="1" thickBot="1">
      <c r="A228" s="255"/>
      <c r="B228" s="258"/>
      <c r="C228" s="260"/>
      <c r="D228" s="260"/>
      <c r="E228" s="260"/>
      <c r="F228" s="105" t="str">
        <f>IF(C227&gt;0,VLOOKUP(C227,女子登録情報!$A$1:$H$2000,5,0),"")</f>
        <v/>
      </c>
      <c r="G228" s="238"/>
      <c r="H228" s="238"/>
      <c r="I228" s="11" t="s">
        <v>34</v>
      </c>
      <c r="J228" s="106"/>
      <c r="K228" s="8" t="str">
        <f>IF(J228&gt;0,VLOOKUP(J228,女子登録情報!$J$2:$K$21,2,0),"")</f>
        <v/>
      </c>
      <c r="L228" s="11" t="s">
        <v>35</v>
      </c>
      <c r="M228" s="111"/>
      <c r="N228" s="109" t="str">
        <f t="shared" si="3"/>
        <v/>
      </c>
      <c r="O228" s="110"/>
      <c r="P228" s="246"/>
      <c r="Q228" s="247"/>
      <c r="R228" s="248"/>
      <c r="S228" s="244"/>
      <c r="T228" s="244"/>
    </row>
    <row r="229" spans="1:20" s="21" customFormat="1" ht="18" hidden="1" customHeight="1" thickBot="1">
      <c r="A229" s="256"/>
      <c r="B229" s="249" t="s">
        <v>36</v>
      </c>
      <c r="C229" s="250"/>
      <c r="D229" s="114"/>
      <c r="E229" s="114"/>
      <c r="F229" s="115"/>
      <c r="G229" s="239"/>
      <c r="H229" s="239"/>
      <c r="I229" s="12" t="s">
        <v>37</v>
      </c>
      <c r="J229" s="107"/>
      <c r="K229" s="14" t="str">
        <f>IF(J229&gt;0,VLOOKUP(J229,女子登録情報!$J$2:$K$21,2,0),"")</f>
        <v/>
      </c>
      <c r="L229" s="15" t="s">
        <v>38</v>
      </c>
      <c r="M229" s="112"/>
      <c r="N229" s="109" t="str">
        <f t="shared" si="3"/>
        <v/>
      </c>
      <c r="O229" s="113"/>
      <c r="P229" s="251"/>
      <c r="Q229" s="252"/>
      <c r="R229" s="253"/>
      <c r="S229" s="245"/>
      <c r="T229" s="245"/>
    </row>
    <row r="230" spans="1:20" s="21" customFormat="1" ht="18" hidden="1" customHeight="1" thickTop="1" thickBot="1">
      <c r="A230" s="254">
        <v>73</v>
      </c>
      <c r="B230" s="257" t="s">
        <v>1232</v>
      </c>
      <c r="C230" s="259"/>
      <c r="D230" s="259" t="str">
        <f>IF(C230&gt;0,VLOOKUP(C230,女子登録情報!$A$1:$H$2000,3,0),"")</f>
        <v/>
      </c>
      <c r="E230" s="259" t="str">
        <f>IF(C230&gt;0,VLOOKUP(C230,女子登録情報!$A$1:$H$2000,4,0),"")</f>
        <v/>
      </c>
      <c r="F230" s="104" t="str">
        <f>IF(C230&gt;0,VLOOKUP(C230,女子登録情報!$A$1:$H$2000,8,0),"")</f>
        <v/>
      </c>
      <c r="G230" s="237" t="e">
        <f>IF(F231&gt;0,VLOOKUP(F231,女子登録情報!$N$2:$P$48,2,0),"")</f>
        <v>#N/A</v>
      </c>
      <c r="H230" s="237" t="str">
        <f>IF(C230&gt;0,TEXT(C230,"100000000"),"")</f>
        <v/>
      </c>
      <c r="I230" s="6" t="s">
        <v>30</v>
      </c>
      <c r="J230" s="106"/>
      <c r="K230" s="8" t="str">
        <f>IF(J230&gt;0,VLOOKUP(J230,女子登録情報!$J$1:$K$21,2,0),"")</f>
        <v/>
      </c>
      <c r="L230" s="6" t="s">
        <v>33</v>
      </c>
      <c r="M230" s="108"/>
      <c r="N230" s="109" t="str">
        <f t="shared" si="3"/>
        <v/>
      </c>
      <c r="O230" s="110"/>
      <c r="P230" s="240"/>
      <c r="Q230" s="241"/>
      <c r="R230" s="242"/>
      <c r="S230" s="243"/>
      <c r="T230" s="243"/>
    </row>
    <row r="231" spans="1:20" s="21" customFormat="1" ht="18" hidden="1" customHeight="1" thickBot="1">
      <c r="A231" s="255"/>
      <c r="B231" s="258"/>
      <c r="C231" s="260"/>
      <c r="D231" s="260"/>
      <c r="E231" s="260"/>
      <c r="F231" s="105" t="str">
        <f>IF(C230&gt;0,VLOOKUP(C230,女子登録情報!$A$1:$H$2000,5,0),"")</f>
        <v/>
      </c>
      <c r="G231" s="238"/>
      <c r="H231" s="238"/>
      <c r="I231" s="11" t="s">
        <v>34</v>
      </c>
      <c r="J231" s="106"/>
      <c r="K231" s="8" t="str">
        <f>IF(J231&gt;0,VLOOKUP(J231,女子登録情報!$J$2:$K$21,2,0),"")</f>
        <v/>
      </c>
      <c r="L231" s="11" t="s">
        <v>35</v>
      </c>
      <c r="M231" s="111"/>
      <c r="N231" s="109" t="str">
        <f t="shared" si="3"/>
        <v/>
      </c>
      <c r="O231" s="110"/>
      <c r="P231" s="246"/>
      <c r="Q231" s="247"/>
      <c r="R231" s="248"/>
      <c r="S231" s="244"/>
      <c r="T231" s="244"/>
    </row>
    <row r="232" spans="1:20" s="21" customFormat="1" ht="18" hidden="1" customHeight="1" thickBot="1">
      <c r="A232" s="256"/>
      <c r="B232" s="249" t="s">
        <v>36</v>
      </c>
      <c r="C232" s="250"/>
      <c r="D232" s="114"/>
      <c r="E232" s="114"/>
      <c r="F232" s="115"/>
      <c r="G232" s="239"/>
      <c r="H232" s="239"/>
      <c r="I232" s="12" t="s">
        <v>37</v>
      </c>
      <c r="J232" s="107"/>
      <c r="K232" s="14" t="str">
        <f>IF(J232&gt;0,VLOOKUP(J232,女子登録情報!$J$2:$K$21,2,0),"")</f>
        <v/>
      </c>
      <c r="L232" s="15" t="s">
        <v>38</v>
      </c>
      <c r="M232" s="112"/>
      <c r="N232" s="109" t="str">
        <f t="shared" si="3"/>
        <v/>
      </c>
      <c r="O232" s="113"/>
      <c r="P232" s="251"/>
      <c r="Q232" s="252"/>
      <c r="R232" s="253"/>
      <c r="S232" s="245"/>
      <c r="T232" s="245"/>
    </row>
    <row r="233" spans="1:20" s="21" customFormat="1" ht="18" hidden="1" customHeight="1" thickTop="1" thickBot="1">
      <c r="A233" s="254">
        <v>74</v>
      </c>
      <c r="B233" s="257" t="s">
        <v>1232</v>
      </c>
      <c r="C233" s="259"/>
      <c r="D233" s="259" t="str">
        <f>IF(C233&gt;0,VLOOKUP(C233,女子登録情報!$A$1:$H$2000,3,0),"")</f>
        <v/>
      </c>
      <c r="E233" s="259" t="str">
        <f>IF(C233&gt;0,VLOOKUP(C233,女子登録情報!$A$1:$H$2000,4,0),"")</f>
        <v/>
      </c>
      <c r="F233" s="104" t="str">
        <f>IF(C233&gt;0,VLOOKUP(C233,女子登録情報!$A$1:$H$2000,8,0),"")</f>
        <v/>
      </c>
      <c r="G233" s="237" t="e">
        <f>IF(F234&gt;0,VLOOKUP(F234,女子登録情報!$N$2:$P$48,2,0),"")</f>
        <v>#N/A</v>
      </c>
      <c r="H233" s="237" t="str">
        <f>IF(C233&gt;0,TEXT(C233,"100000000"),"")</f>
        <v/>
      </c>
      <c r="I233" s="6" t="s">
        <v>30</v>
      </c>
      <c r="J233" s="106"/>
      <c r="K233" s="8" t="str">
        <f>IF(J233&gt;0,VLOOKUP(J233,女子登録情報!$J$1:$K$21,2,0),"")</f>
        <v/>
      </c>
      <c r="L233" s="6" t="s">
        <v>33</v>
      </c>
      <c r="M233" s="108"/>
      <c r="N233" s="109" t="str">
        <f t="shared" si="3"/>
        <v/>
      </c>
      <c r="O233" s="110"/>
      <c r="P233" s="240"/>
      <c r="Q233" s="241"/>
      <c r="R233" s="242"/>
      <c r="S233" s="243"/>
      <c r="T233" s="243"/>
    </row>
    <row r="234" spans="1:20" s="21" customFormat="1" ht="18" hidden="1" customHeight="1" thickBot="1">
      <c r="A234" s="255"/>
      <c r="B234" s="258"/>
      <c r="C234" s="260"/>
      <c r="D234" s="260"/>
      <c r="E234" s="260"/>
      <c r="F234" s="105" t="str">
        <f>IF(C233&gt;0,VLOOKUP(C233,女子登録情報!$A$1:$H$2000,5,0),"")</f>
        <v/>
      </c>
      <c r="G234" s="238"/>
      <c r="H234" s="238"/>
      <c r="I234" s="11" t="s">
        <v>34</v>
      </c>
      <c r="J234" s="106"/>
      <c r="K234" s="8" t="str">
        <f>IF(J234&gt;0,VLOOKUP(J234,女子登録情報!$J$2:$K$21,2,0),"")</f>
        <v/>
      </c>
      <c r="L234" s="11" t="s">
        <v>35</v>
      </c>
      <c r="M234" s="111"/>
      <c r="N234" s="109" t="str">
        <f t="shared" si="3"/>
        <v/>
      </c>
      <c r="O234" s="110"/>
      <c r="P234" s="246"/>
      <c r="Q234" s="247"/>
      <c r="R234" s="248"/>
      <c r="S234" s="244"/>
      <c r="T234" s="244"/>
    </row>
    <row r="235" spans="1:20" s="21" customFormat="1" ht="18" hidden="1" customHeight="1" thickBot="1">
      <c r="A235" s="256"/>
      <c r="B235" s="249" t="s">
        <v>36</v>
      </c>
      <c r="C235" s="250"/>
      <c r="D235" s="114"/>
      <c r="E235" s="114"/>
      <c r="F235" s="115"/>
      <c r="G235" s="239"/>
      <c r="H235" s="239"/>
      <c r="I235" s="12" t="s">
        <v>37</v>
      </c>
      <c r="J235" s="107"/>
      <c r="K235" s="14" t="str">
        <f>IF(J235&gt;0,VLOOKUP(J235,女子登録情報!$J$2:$K$21,2,0),"")</f>
        <v/>
      </c>
      <c r="L235" s="15" t="s">
        <v>38</v>
      </c>
      <c r="M235" s="112"/>
      <c r="N235" s="109" t="str">
        <f t="shared" si="3"/>
        <v/>
      </c>
      <c r="O235" s="113"/>
      <c r="P235" s="251"/>
      <c r="Q235" s="252"/>
      <c r="R235" s="253"/>
      <c r="S235" s="245"/>
      <c r="T235" s="245"/>
    </row>
    <row r="236" spans="1:20" s="21" customFormat="1" ht="18" hidden="1" customHeight="1" thickTop="1" thickBot="1">
      <c r="A236" s="254">
        <v>75</v>
      </c>
      <c r="B236" s="257" t="s">
        <v>1232</v>
      </c>
      <c r="C236" s="259"/>
      <c r="D236" s="259" t="str">
        <f>IF(C236&gt;0,VLOOKUP(C236,女子登録情報!$A$1:$H$2000,3,0),"")</f>
        <v/>
      </c>
      <c r="E236" s="259" t="str">
        <f>IF(C236&gt;0,VLOOKUP(C236,女子登録情報!$A$1:$H$2000,4,0),"")</f>
        <v/>
      </c>
      <c r="F236" s="104" t="str">
        <f>IF(C236&gt;0,VLOOKUP(C236,女子登録情報!$A$1:$H$2000,8,0),"")</f>
        <v/>
      </c>
      <c r="G236" s="237" t="e">
        <f>IF(F237&gt;0,VLOOKUP(F237,女子登録情報!$N$2:$P$48,2,0),"")</f>
        <v>#N/A</v>
      </c>
      <c r="H236" s="237" t="str">
        <f>IF(C236&gt;0,TEXT(C236,"100000000"),"")</f>
        <v/>
      </c>
      <c r="I236" s="6" t="s">
        <v>30</v>
      </c>
      <c r="J236" s="106"/>
      <c r="K236" s="8" t="str">
        <f>IF(J236&gt;0,VLOOKUP(J236,女子登録情報!$J$1:$K$21,2,0),"")</f>
        <v/>
      </c>
      <c r="L236" s="6" t="s">
        <v>33</v>
      </c>
      <c r="M236" s="108"/>
      <c r="N236" s="109" t="str">
        <f t="shared" si="3"/>
        <v/>
      </c>
      <c r="O236" s="110"/>
      <c r="P236" s="240"/>
      <c r="Q236" s="241"/>
      <c r="R236" s="242"/>
      <c r="S236" s="243"/>
      <c r="T236" s="243"/>
    </row>
    <row r="237" spans="1:20" s="21" customFormat="1" ht="18" hidden="1" customHeight="1" thickBot="1">
      <c r="A237" s="255"/>
      <c r="B237" s="258"/>
      <c r="C237" s="260"/>
      <c r="D237" s="260"/>
      <c r="E237" s="260"/>
      <c r="F237" s="105" t="str">
        <f>IF(C236&gt;0,VLOOKUP(C236,女子登録情報!$A$1:$H$2000,5,0),"")</f>
        <v/>
      </c>
      <c r="G237" s="238"/>
      <c r="H237" s="238"/>
      <c r="I237" s="11" t="s">
        <v>34</v>
      </c>
      <c r="J237" s="106"/>
      <c r="K237" s="8" t="str">
        <f>IF(J237&gt;0,VLOOKUP(J237,女子登録情報!$J$2:$K$21,2,0),"")</f>
        <v/>
      </c>
      <c r="L237" s="11" t="s">
        <v>35</v>
      </c>
      <c r="M237" s="111"/>
      <c r="N237" s="109" t="str">
        <f t="shared" si="3"/>
        <v/>
      </c>
      <c r="O237" s="110"/>
      <c r="P237" s="246"/>
      <c r="Q237" s="247"/>
      <c r="R237" s="248"/>
      <c r="S237" s="244"/>
      <c r="T237" s="244"/>
    </row>
    <row r="238" spans="1:20" s="21" customFormat="1" ht="18" hidden="1" customHeight="1" thickBot="1">
      <c r="A238" s="256"/>
      <c r="B238" s="249" t="s">
        <v>36</v>
      </c>
      <c r="C238" s="250"/>
      <c r="D238" s="114"/>
      <c r="E238" s="114"/>
      <c r="F238" s="115"/>
      <c r="G238" s="239"/>
      <c r="H238" s="239"/>
      <c r="I238" s="12" t="s">
        <v>37</v>
      </c>
      <c r="J238" s="107"/>
      <c r="K238" s="14" t="str">
        <f>IF(J238&gt;0,VLOOKUP(J238,女子登録情報!$J$2:$K$21,2,0),"")</f>
        <v/>
      </c>
      <c r="L238" s="15" t="s">
        <v>38</v>
      </c>
      <c r="M238" s="112"/>
      <c r="N238" s="109" t="str">
        <f t="shared" si="3"/>
        <v/>
      </c>
      <c r="O238" s="113"/>
      <c r="P238" s="251"/>
      <c r="Q238" s="252"/>
      <c r="R238" s="253"/>
      <c r="S238" s="245"/>
      <c r="T238" s="245"/>
    </row>
    <row r="239" spans="1:20" s="21" customFormat="1" ht="18" hidden="1" customHeight="1" thickTop="1" thickBot="1">
      <c r="A239" s="254">
        <v>76</v>
      </c>
      <c r="B239" s="257" t="s">
        <v>1232</v>
      </c>
      <c r="C239" s="259"/>
      <c r="D239" s="259" t="str">
        <f>IF(C239&gt;0,VLOOKUP(C239,女子登録情報!$A$1:$H$2000,3,0),"")</f>
        <v/>
      </c>
      <c r="E239" s="259" t="str">
        <f>IF(C239&gt;0,VLOOKUP(C239,女子登録情報!$A$1:$H$2000,4,0),"")</f>
        <v/>
      </c>
      <c r="F239" s="104" t="str">
        <f>IF(C239&gt;0,VLOOKUP(C239,女子登録情報!$A$1:$H$2000,8,0),"")</f>
        <v/>
      </c>
      <c r="G239" s="237" t="e">
        <f>IF(F240&gt;0,VLOOKUP(F240,女子登録情報!$N$2:$P$48,2,0),"")</f>
        <v>#N/A</v>
      </c>
      <c r="H239" s="237" t="str">
        <f>IF(C239&gt;0,TEXT(C239,"100000000"),"")</f>
        <v/>
      </c>
      <c r="I239" s="6" t="s">
        <v>30</v>
      </c>
      <c r="J239" s="106"/>
      <c r="K239" s="8" t="str">
        <f>IF(J239&gt;0,VLOOKUP(J239,女子登録情報!$J$1:$K$21,2,0),"")</f>
        <v/>
      </c>
      <c r="L239" s="6" t="s">
        <v>33</v>
      </c>
      <c r="M239" s="108"/>
      <c r="N239" s="109" t="str">
        <f t="shared" si="3"/>
        <v/>
      </c>
      <c r="O239" s="110"/>
      <c r="P239" s="240"/>
      <c r="Q239" s="241"/>
      <c r="R239" s="242"/>
      <c r="S239" s="243"/>
      <c r="T239" s="243"/>
    </row>
    <row r="240" spans="1:20" s="21" customFormat="1" ht="18" hidden="1" customHeight="1" thickBot="1">
      <c r="A240" s="255"/>
      <c r="B240" s="258"/>
      <c r="C240" s="260"/>
      <c r="D240" s="260"/>
      <c r="E240" s="260"/>
      <c r="F240" s="105" t="str">
        <f>IF(C239&gt;0,VLOOKUP(C239,女子登録情報!$A$1:$H$2000,5,0),"")</f>
        <v/>
      </c>
      <c r="G240" s="238"/>
      <c r="H240" s="238"/>
      <c r="I240" s="11" t="s">
        <v>34</v>
      </c>
      <c r="J240" s="106"/>
      <c r="K240" s="8" t="str">
        <f>IF(J240&gt;0,VLOOKUP(J240,女子登録情報!$J$2:$K$21,2,0),"")</f>
        <v/>
      </c>
      <c r="L240" s="11" t="s">
        <v>35</v>
      </c>
      <c r="M240" s="111"/>
      <c r="N240" s="109" t="str">
        <f t="shared" si="3"/>
        <v/>
      </c>
      <c r="O240" s="110"/>
      <c r="P240" s="246"/>
      <c r="Q240" s="247"/>
      <c r="R240" s="248"/>
      <c r="S240" s="244"/>
      <c r="T240" s="244"/>
    </row>
    <row r="241" spans="1:20" s="21" customFormat="1" ht="18" hidden="1" customHeight="1" thickBot="1">
      <c r="A241" s="256"/>
      <c r="B241" s="249" t="s">
        <v>36</v>
      </c>
      <c r="C241" s="250"/>
      <c r="D241" s="114"/>
      <c r="E241" s="114"/>
      <c r="F241" s="115"/>
      <c r="G241" s="239"/>
      <c r="H241" s="239"/>
      <c r="I241" s="12" t="s">
        <v>37</v>
      </c>
      <c r="J241" s="107"/>
      <c r="K241" s="14" t="str">
        <f>IF(J241&gt;0,VLOOKUP(J241,女子登録情報!$J$2:$K$21,2,0),"")</f>
        <v/>
      </c>
      <c r="L241" s="15" t="s">
        <v>38</v>
      </c>
      <c r="M241" s="112"/>
      <c r="N241" s="109" t="str">
        <f t="shared" si="3"/>
        <v/>
      </c>
      <c r="O241" s="113"/>
      <c r="P241" s="251"/>
      <c r="Q241" s="252"/>
      <c r="R241" s="253"/>
      <c r="S241" s="245"/>
      <c r="T241" s="245"/>
    </row>
    <row r="242" spans="1:20" s="21" customFormat="1" ht="18" hidden="1" customHeight="1" thickTop="1" thickBot="1">
      <c r="A242" s="254">
        <v>77</v>
      </c>
      <c r="B242" s="257" t="s">
        <v>1232</v>
      </c>
      <c r="C242" s="259"/>
      <c r="D242" s="259" t="str">
        <f>IF(C242&gt;0,VLOOKUP(C242,女子登録情報!$A$1:$H$2000,3,0),"")</f>
        <v/>
      </c>
      <c r="E242" s="259" t="str">
        <f>IF(C242&gt;0,VLOOKUP(C242,女子登録情報!$A$1:$H$2000,4,0),"")</f>
        <v/>
      </c>
      <c r="F242" s="104" t="str">
        <f>IF(C242&gt;0,VLOOKUP(C242,女子登録情報!$A$1:$H$2000,8,0),"")</f>
        <v/>
      </c>
      <c r="G242" s="237" t="e">
        <f>IF(F243&gt;0,VLOOKUP(F243,女子登録情報!$N$2:$P$48,2,0),"")</f>
        <v>#N/A</v>
      </c>
      <c r="H242" s="237" t="str">
        <f>IF(C242&gt;0,TEXT(C242,"100000000"),"")</f>
        <v/>
      </c>
      <c r="I242" s="6" t="s">
        <v>30</v>
      </c>
      <c r="J242" s="106"/>
      <c r="K242" s="8" t="str">
        <f>IF(J242&gt;0,VLOOKUP(J242,女子登録情報!$J$1:$K$21,2,0),"")</f>
        <v/>
      </c>
      <c r="L242" s="6" t="s">
        <v>33</v>
      </c>
      <c r="M242" s="108"/>
      <c r="N242" s="109" t="str">
        <f t="shared" si="3"/>
        <v/>
      </c>
      <c r="O242" s="110"/>
      <c r="P242" s="240"/>
      <c r="Q242" s="241"/>
      <c r="R242" s="242"/>
      <c r="S242" s="243"/>
      <c r="T242" s="243"/>
    </row>
    <row r="243" spans="1:20" s="21" customFormat="1" ht="18" hidden="1" customHeight="1" thickBot="1">
      <c r="A243" s="255"/>
      <c r="B243" s="258"/>
      <c r="C243" s="260"/>
      <c r="D243" s="260"/>
      <c r="E243" s="260"/>
      <c r="F243" s="105" t="str">
        <f>IF(C242&gt;0,VLOOKUP(C242,女子登録情報!$A$1:$H$2000,5,0),"")</f>
        <v/>
      </c>
      <c r="G243" s="238"/>
      <c r="H243" s="238"/>
      <c r="I243" s="11" t="s">
        <v>34</v>
      </c>
      <c r="J243" s="106"/>
      <c r="K243" s="8" t="str">
        <f>IF(J243&gt;0,VLOOKUP(J243,女子登録情報!$J$2:$K$21,2,0),"")</f>
        <v/>
      </c>
      <c r="L243" s="11" t="s">
        <v>35</v>
      </c>
      <c r="M243" s="111"/>
      <c r="N243" s="109" t="str">
        <f t="shared" si="3"/>
        <v/>
      </c>
      <c r="O243" s="110"/>
      <c r="P243" s="246"/>
      <c r="Q243" s="247"/>
      <c r="R243" s="248"/>
      <c r="S243" s="244"/>
      <c r="T243" s="244"/>
    </row>
    <row r="244" spans="1:20" s="21" customFormat="1" ht="18" hidden="1" customHeight="1" thickBot="1">
      <c r="A244" s="256"/>
      <c r="B244" s="249" t="s">
        <v>36</v>
      </c>
      <c r="C244" s="250"/>
      <c r="D244" s="114"/>
      <c r="E244" s="114"/>
      <c r="F244" s="115"/>
      <c r="G244" s="239"/>
      <c r="H244" s="239"/>
      <c r="I244" s="12" t="s">
        <v>37</v>
      </c>
      <c r="J244" s="107"/>
      <c r="K244" s="14" t="str">
        <f>IF(J244&gt;0,VLOOKUP(J244,女子登録情報!$J$2:$K$21,2,0),"")</f>
        <v/>
      </c>
      <c r="L244" s="15" t="s">
        <v>38</v>
      </c>
      <c r="M244" s="112"/>
      <c r="N244" s="109" t="str">
        <f t="shared" si="3"/>
        <v/>
      </c>
      <c r="O244" s="113"/>
      <c r="P244" s="251"/>
      <c r="Q244" s="252"/>
      <c r="R244" s="253"/>
      <c r="S244" s="245"/>
      <c r="T244" s="245"/>
    </row>
    <row r="245" spans="1:20" s="21" customFormat="1" ht="18" hidden="1" customHeight="1" thickTop="1" thickBot="1">
      <c r="A245" s="254">
        <v>78</v>
      </c>
      <c r="B245" s="257" t="s">
        <v>1232</v>
      </c>
      <c r="C245" s="259"/>
      <c r="D245" s="259" t="str">
        <f>IF(C245&gt;0,VLOOKUP(C245,女子登録情報!$A$1:$H$2000,3,0),"")</f>
        <v/>
      </c>
      <c r="E245" s="259" t="str">
        <f>IF(C245&gt;0,VLOOKUP(C245,女子登録情報!$A$1:$H$2000,4,0),"")</f>
        <v/>
      </c>
      <c r="F245" s="104" t="str">
        <f>IF(C245&gt;0,VLOOKUP(C245,女子登録情報!$A$1:$H$2000,8,0),"")</f>
        <v/>
      </c>
      <c r="G245" s="237" t="e">
        <f>IF(F246&gt;0,VLOOKUP(F246,女子登録情報!$N$2:$P$48,2,0),"")</f>
        <v>#N/A</v>
      </c>
      <c r="H245" s="237" t="str">
        <f>IF(C245&gt;0,TEXT(C245,"100000000"),"")</f>
        <v/>
      </c>
      <c r="I245" s="6" t="s">
        <v>30</v>
      </c>
      <c r="J245" s="106"/>
      <c r="K245" s="8" t="str">
        <f>IF(J245&gt;0,VLOOKUP(J245,女子登録情報!$J$1:$K$21,2,0),"")</f>
        <v/>
      </c>
      <c r="L245" s="6" t="s">
        <v>33</v>
      </c>
      <c r="M245" s="108"/>
      <c r="N245" s="109" t="str">
        <f t="shared" si="3"/>
        <v/>
      </c>
      <c r="O245" s="110"/>
      <c r="P245" s="240"/>
      <c r="Q245" s="241"/>
      <c r="R245" s="242"/>
      <c r="S245" s="243"/>
      <c r="T245" s="243"/>
    </row>
    <row r="246" spans="1:20" s="21" customFormat="1" ht="18" hidden="1" customHeight="1" thickBot="1">
      <c r="A246" s="255"/>
      <c r="B246" s="258"/>
      <c r="C246" s="260"/>
      <c r="D246" s="260"/>
      <c r="E246" s="260"/>
      <c r="F246" s="105" t="str">
        <f>IF(C245&gt;0,VLOOKUP(C245,女子登録情報!$A$1:$H$2000,5,0),"")</f>
        <v/>
      </c>
      <c r="G246" s="238"/>
      <c r="H246" s="238"/>
      <c r="I246" s="11" t="s">
        <v>34</v>
      </c>
      <c r="J246" s="106"/>
      <c r="K246" s="8" t="str">
        <f>IF(J246&gt;0,VLOOKUP(J246,女子登録情報!$J$2:$K$21,2,0),"")</f>
        <v/>
      </c>
      <c r="L246" s="11" t="s">
        <v>35</v>
      </c>
      <c r="M246" s="111"/>
      <c r="N246" s="109" t="str">
        <f t="shared" si="3"/>
        <v/>
      </c>
      <c r="O246" s="110"/>
      <c r="P246" s="246"/>
      <c r="Q246" s="247"/>
      <c r="R246" s="248"/>
      <c r="S246" s="244"/>
      <c r="T246" s="244"/>
    </row>
    <row r="247" spans="1:20" s="21" customFormat="1" ht="18" hidden="1" customHeight="1" thickBot="1">
      <c r="A247" s="256"/>
      <c r="B247" s="249" t="s">
        <v>36</v>
      </c>
      <c r="C247" s="250"/>
      <c r="D247" s="114"/>
      <c r="E247" s="114"/>
      <c r="F247" s="115"/>
      <c r="G247" s="239"/>
      <c r="H247" s="239"/>
      <c r="I247" s="12" t="s">
        <v>37</v>
      </c>
      <c r="J247" s="107"/>
      <c r="K247" s="14" t="str">
        <f>IF(J247&gt;0,VLOOKUP(J247,女子登録情報!$J$2:$K$21,2,0),"")</f>
        <v/>
      </c>
      <c r="L247" s="15" t="s">
        <v>38</v>
      </c>
      <c r="M247" s="112"/>
      <c r="N247" s="109" t="str">
        <f t="shared" si="3"/>
        <v/>
      </c>
      <c r="O247" s="113"/>
      <c r="P247" s="251"/>
      <c r="Q247" s="252"/>
      <c r="R247" s="253"/>
      <c r="S247" s="245"/>
      <c r="T247" s="245"/>
    </row>
    <row r="248" spans="1:20" s="21" customFormat="1" ht="18" hidden="1" customHeight="1" thickTop="1" thickBot="1">
      <c r="A248" s="254">
        <v>79</v>
      </c>
      <c r="B248" s="257" t="s">
        <v>1232</v>
      </c>
      <c r="C248" s="259"/>
      <c r="D248" s="259" t="str">
        <f>IF(C248&gt;0,VLOOKUP(C248,女子登録情報!$A$1:$H$2000,3,0),"")</f>
        <v/>
      </c>
      <c r="E248" s="259" t="str">
        <f>IF(C248&gt;0,VLOOKUP(C248,女子登録情報!$A$1:$H$2000,4,0),"")</f>
        <v/>
      </c>
      <c r="F248" s="104" t="str">
        <f>IF(C248&gt;0,VLOOKUP(C248,女子登録情報!$A$1:$H$2000,8,0),"")</f>
        <v/>
      </c>
      <c r="G248" s="237" t="e">
        <f>IF(F249&gt;0,VLOOKUP(F249,女子登録情報!$N$2:$P$48,2,0),"")</f>
        <v>#N/A</v>
      </c>
      <c r="H248" s="237" t="str">
        <f>IF(C248&gt;0,TEXT(C248,"100000000"),"")</f>
        <v/>
      </c>
      <c r="I248" s="6" t="s">
        <v>30</v>
      </c>
      <c r="J248" s="106"/>
      <c r="K248" s="8" t="str">
        <f>IF(J248&gt;0,VLOOKUP(J248,女子登録情報!$J$1:$K$21,2,0),"")</f>
        <v/>
      </c>
      <c r="L248" s="6" t="s">
        <v>33</v>
      </c>
      <c r="M248" s="108"/>
      <c r="N248" s="109" t="str">
        <f t="shared" si="3"/>
        <v/>
      </c>
      <c r="O248" s="110"/>
      <c r="P248" s="240"/>
      <c r="Q248" s="241"/>
      <c r="R248" s="242"/>
      <c r="S248" s="243"/>
      <c r="T248" s="243"/>
    </row>
    <row r="249" spans="1:20" s="21" customFormat="1" ht="18" hidden="1" customHeight="1" thickBot="1">
      <c r="A249" s="255"/>
      <c r="B249" s="258"/>
      <c r="C249" s="260"/>
      <c r="D249" s="260"/>
      <c r="E249" s="260"/>
      <c r="F249" s="105" t="str">
        <f>IF(C248&gt;0,VLOOKUP(C248,女子登録情報!$A$1:$H$2000,5,0),"")</f>
        <v/>
      </c>
      <c r="G249" s="238"/>
      <c r="H249" s="238"/>
      <c r="I249" s="11" t="s">
        <v>34</v>
      </c>
      <c r="J249" s="106"/>
      <c r="K249" s="8" t="str">
        <f>IF(J249&gt;0,VLOOKUP(J249,女子登録情報!$J$2:$K$21,2,0),"")</f>
        <v/>
      </c>
      <c r="L249" s="11" t="s">
        <v>35</v>
      </c>
      <c r="M249" s="111"/>
      <c r="N249" s="109" t="str">
        <f t="shared" si="3"/>
        <v/>
      </c>
      <c r="O249" s="110"/>
      <c r="P249" s="246"/>
      <c r="Q249" s="247"/>
      <c r="R249" s="248"/>
      <c r="S249" s="244"/>
      <c r="T249" s="244"/>
    </row>
    <row r="250" spans="1:20" s="21" customFormat="1" ht="18" hidden="1" customHeight="1" thickBot="1">
      <c r="A250" s="256"/>
      <c r="B250" s="249" t="s">
        <v>36</v>
      </c>
      <c r="C250" s="250"/>
      <c r="D250" s="114"/>
      <c r="E250" s="114"/>
      <c r="F250" s="115"/>
      <c r="G250" s="239"/>
      <c r="H250" s="239"/>
      <c r="I250" s="12" t="s">
        <v>37</v>
      </c>
      <c r="J250" s="107"/>
      <c r="K250" s="14" t="str">
        <f>IF(J250&gt;0,VLOOKUP(J250,女子登録情報!$J$2:$K$21,2,0),"")</f>
        <v/>
      </c>
      <c r="L250" s="15" t="s">
        <v>38</v>
      </c>
      <c r="M250" s="112"/>
      <c r="N250" s="109" t="str">
        <f t="shared" si="3"/>
        <v/>
      </c>
      <c r="O250" s="113"/>
      <c r="P250" s="251"/>
      <c r="Q250" s="252"/>
      <c r="R250" s="253"/>
      <c r="S250" s="245"/>
      <c r="T250" s="245"/>
    </row>
    <row r="251" spans="1:20" s="21" customFormat="1" ht="18" hidden="1" customHeight="1" thickTop="1" thickBot="1">
      <c r="A251" s="254">
        <v>80</v>
      </c>
      <c r="B251" s="257" t="s">
        <v>1232</v>
      </c>
      <c r="C251" s="259"/>
      <c r="D251" s="259" t="str">
        <f>IF(C251&gt;0,VLOOKUP(C251,女子登録情報!$A$1:$H$2000,3,0),"")</f>
        <v/>
      </c>
      <c r="E251" s="259" t="str">
        <f>IF(C251&gt;0,VLOOKUP(C251,女子登録情報!$A$1:$H$2000,4,0),"")</f>
        <v/>
      </c>
      <c r="F251" s="104" t="str">
        <f>IF(C251&gt;0,VLOOKUP(C251,女子登録情報!$A$1:$H$2000,8,0),"")</f>
        <v/>
      </c>
      <c r="G251" s="237" t="e">
        <f>IF(F252&gt;0,VLOOKUP(F252,女子登録情報!$N$2:$P$48,2,0),"")</f>
        <v>#N/A</v>
      </c>
      <c r="H251" s="237" t="str">
        <f>IF(C251&gt;0,TEXT(C251,"100000000"),"")</f>
        <v/>
      </c>
      <c r="I251" s="6" t="s">
        <v>30</v>
      </c>
      <c r="J251" s="106"/>
      <c r="K251" s="8" t="str">
        <f>IF(J251&gt;0,VLOOKUP(J251,女子登録情報!$J$1:$K$21,2,0),"")</f>
        <v/>
      </c>
      <c r="L251" s="6" t="s">
        <v>33</v>
      </c>
      <c r="M251" s="108"/>
      <c r="N251" s="109" t="str">
        <f t="shared" si="3"/>
        <v/>
      </c>
      <c r="O251" s="110"/>
      <c r="P251" s="240"/>
      <c r="Q251" s="241"/>
      <c r="R251" s="242"/>
      <c r="S251" s="243"/>
      <c r="T251" s="243"/>
    </row>
    <row r="252" spans="1:20" s="21" customFormat="1" ht="18" hidden="1" customHeight="1" thickBot="1">
      <c r="A252" s="255"/>
      <c r="B252" s="258"/>
      <c r="C252" s="260"/>
      <c r="D252" s="260"/>
      <c r="E252" s="260"/>
      <c r="F252" s="105" t="str">
        <f>IF(C251&gt;0,VLOOKUP(C251,女子登録情報!$A$1:$H$2000,5,0),"")</f>
        <v/>
      </c>
      <c r="G252" s="238"/>
      <c r="H252" s="238"/>
      <c r="I252" s="11" t="s">
        <v>34</v>
      </c>
      <c r="J252" s="106"/>
      <c r="K252" s="8" t="str">
        <f>IF(J252&gt;0,VLOOKUP(J252,女子登録情報!$J$2:$K$21,2,0),"")</f>
        <v/>
      </c>
      <c r="L252" s="11" t="s">
        <v>35</v>
      </c>
      <c r="M252" s="111"/>
      <c r="N252" s="109" t="str">
        <f t="shared" si="3"/>
        <v/>
      </c>
      <c r="O252" s="110"/>
      <c r="P252" s="246"/>
      <c r="Q252" s="247"/>
      <c r="R252" s="248"/>
      <c r="S252" s="244"/>
      <c r="T252" s="244"/>
    </row>
    <row r="253" spans="1:20" s="21" customFormat="1" ht="18" hidden="1" customHeight="1" thickBot="1">
      <c r="A253" s="256"/>
      <c r="B253" s="249" t="s">
        <v>36</v>
      </c>
      <c r="C253" s="250"/>
      <c r="D253" s="114"/>
      <c r="E253" s="114"/>
      <c r="F253" s="115"/>
      <c r="G253" s="239"/>
      <c r="H253" s="239"/>
      <c r="I253" s="12" t="s">
        <v>37</v>
      </c>
      <c r="J253" s="107"/>
      <c r="K253" s="14" t="str">
        <f>IF(J253&gt;0,VLOOKUP(J253,女子登録情報!$J$2:$K$21,2,0),"")</f>
        <v/>
      </c>
      <c r="L253" s="15" t="s">
        <v>38</v>
      </c>
      <c r="M253" s="112"/>
      <c r="N253" s="109" t="str">
        <f t="shared" si="3"/>
        <v/>
      </c>
      <c r="O253" s="113"/>
      <c r="P253" s="251"/>
      <c r="Q253" s="252"/>
      <c r="R253" s="253"/>
      <c r="S253" s="245"/>
      <c r="T253" s="245"/>
    </row>
    <row r="254" spans="1:20" s="21" customFormat="1" ht="18" hidden="1" customHeight="1" thickTop="1" thickBot="1">
      <c r="A254" s="254">
        <v>81</v>
      </c>
      <c r="B254" s="257" t="s">
        <v>1232</v>
      </c>
      <c r="C254" s="259"/>
      <c r="D254" s="259" t="str">
        <f>IF(C254&gt;0,VLOOKUP(C254,女子登録情報!$A$1:$H$2000,3,0),"")</f>
        <v/>
      </c>
      <c r="E254" s="259" t="str">
        <f>IF(C254&gt;0,VLOOKUP(C254,女子登録情報!$A$1:$H$2000,4,0),"")</f>
        <v/>
      </c>
      <c r="F254" s="104" t="str">
        <f>IF(C254&gt;0,VLOOKUP(C254,女子登録情報!$A$1:$H$2000,8,0),"")</f>
        <v/>
      </c>
      <c r="G254" s="237" t="e">
        <f>IF(F255&gt;0,VLOOKUP(F255,女子登録情報!$N$2:$P$48,2,0),"")</f>
        <v>#N/A</v>
      </c>
      <c r="H254" s="237" t="str">
        <f>IF(C254&gt;0,TEXT(C254,"100000000"),"")</f>
        <v/>
      </c>
      <c r="I254" s="6" t="s">
        <v>30</v>
      </c>
      <c r="J254" s="106"/>
      <c r="K254" s="8" t="str">
        <f>IF(J254&gt;0,VLOOKUP(J254,女子登録情報!$J$1:$K$21,2,0),"")</f>
        <v/>
      </c>
      <c r="L254" s="6" t="s">
        <v>33</v>
      </c>
      <c r="M254" s="108"/>
      <c r="N254" s="109" t="str">
        <f t="shared" si="3"/>
        <v/>
      </c>
      <c r="O254" s="110"/>
      <c r="P254" s="240"/>
      <c r="Q254" s="241"/>
      <c r="R254" s="242"/>
      <c r="S254" s="243"/>
      <c r="T254" s="243"/>
    </row>
    <row r="255" spans="1:20" s="21" customFormat="1" ht="18" hidden="1" customHeight="1" thickBot="1">
      <c r="A255" s="255"/>
      <c r="B255" s="258"/>
      <c r="C255" s="260"/>
      <c r="D255" s="260"/>
      <c r="E255" s="260"/>
      <c r="F255" s="105" t="str">
        <f>IF(C254&gt;0,VLOOKUP(C254,女子登録情報!$A$1:$H$2000,5,0),"")</f>
        <v/>
      </c>
      <c r="G255" s="238"/>
      <c r="H255" s="238"/>
      <c r="I255" s="11" t="s">
        <v>34</v>
      </c>
      <c r="J255" s="106"/>
      <c r="K255" s="8" t="str">
        <f>IF(J255&gt;0,VLOOKUP(J255,女子登録情報!$J$2:$K$21,2,0),"")</f>
        <v/>
      </c>
      <c r="L255" s="11" t="s">
        <v>35</v>
      </c>
      <c r="M255" s="111"/>
      <c r="N255" s="109" t="str">
        <f t="shared" si="3"/>
        <v/>
      </c>
      <c r="O255" s="110"/>
      <c r="P255" s="246"/>
      <c r="Q255" s="247"/>
      <c r="R255" s="248"/>
      <c r="S255" s="244"/>
      <c r="T255" s="244"/>
    </row>
    <row r="256" spans="1:20" s="21" customFormat="1" ht="18" hidden="1" customHeight="1" thickBot="1">
      <c r="A256" s="256"/>
      <c r="B256" s="249" t="s">
        <v>36</v>
      </c>
      <c r="C256" s="250"/>
      <c r="D256" s="114"/>
      <c r="E256" s="114"/>
      <c r="F256" s="115"/>
      <c r="G256" s="239"/>
      <c r="H256" s="239"/>
      <c r="I256" s="12" t="s">
        <v>37</v>
      </c>
      <c r="J256" s="107"/>
      <c r="K256" s="14" t="str">
        <f>IF(J256&gt;0,VLOOKUP(J256,女子登録情報!$J$2:$K$21,2,0),"")</f>
        <v/>
      </c>
      <c r="L256" s="15" t="s">
        <v>38</v>
      </c>
      <c r="M256" s="112"/>
      <c r="N256" s="109" t="str">
        <f t="shared" si="3"/>
        <v/>
      </c>
      <c r="O256" s="113"/>
      <c r="P256" s="251"/>
      <c r="Q256" s="252"/>
      <c r="R256" s="253"/>
      <c r="S256" s="245"/>
      <c r="T256" s="245"/>
    </row>
    <row r="257" spans="1:20" s="21" customFormat="1" ht="18" hidden="1" customHeight="1" thickTop="1" thickBot="1">
      <c r="A257" s="254">
        <v>82</v>
      </c>
      <c r="B257" s="257" t="s">
        <v>1232</v>
      </c>
      <c r="C257" s="259"/>
      <c r="D257" s="259" t="str">
        <f>IF(C257&gt;0,VLOOKUP(C257,女子登録情報!$A$1:$H$2000,3,0),"")</f>
        <v/>
      </c>
      <c r="E257" s="259" t="str">
        <f>IF(C257&gt;0,VLOOKUP(C257,女子登録情報!$A$1:$H$2000,4,0),"")</f>
        <v/>
      </c>
      <c r="F257" s="104" t="str">
        <f>IF(C257&gt;0,VLOOKUP(C257,女子登録情報!$A$1:$H$2000,8,0),"")</f>
        <v/>
      </c>
      <c r="G257" s="237" t="e">
        <f>IF(F258&gt;0,VLOOKUP(F258,女子登録情報!$N$2:$P$48,2,0),"")</f>
        <v>#N/A</v>
      </c>
      <c r="H257" s="237" t="str">
        <f>IF(C257&gt;0,TEXT(C257,"100000000"),"")</f>
        <v/>
      </c>
      <c r="I257" s="6" t="s">
        <v>30</v>
      </c>
      <c r="J257" s="106"/>
      <c r="K257" s="8" t="str">
        <f>IF(J257&gt;0,VLOOKUP(J257,女子登録情報!$J$1:$K$21,2,0),"")</f>
        <v/>
      </c>
      <c r="L257" s="6" t="s">
        <v>33</v>
      </c>
      <c r="M257" s="108"/>
      <c r="N257" s="109" t="str">
        <f t="shared" si="3"/>
        <v/>
      </c>
      <c r="O257" s="110"/>
      <c r="P257" s="240"/>
      <c r="Q257" s="241"/>
      <c r="R257" s="242"/>
      <c r="S257" s="243"/>
      <c r="T257" s="243"/>
    </row>
    <row r="258" spans="1:20" s="21" customFormat="1" ht="18" hidden="1" customHeight="1" thickBot="1">
      <c r="A258" s="255"/>
      <c r="B258" s="258"/>
      <c r="C258" s="260"/>
      <c r="D258" s="260"/>
      <c r="E258" s="260"/>
      <c r="F258" s="105" t="str">
        <f>IF(C257&gt;0,VLOOKUP(C257,女子登録情報!$A$1:$H$2000,5,0),"")</f>
        <v/>
      </c>
      <c r="G258" s="238"/>
      <c r="H258" s="238"/>
      <c r="I258" s="11" t="s">
        <v>34</v>
      </c>
      <c r="J258" s="106"/>
      <c r="K258" s="8" t="str">
        <f>IF(J258&gt;0,VLOOKUP(J258,女子登録情報!$J$2:$K$21,2,0),"")</f>
        <v/>
      </c>
      <c r="L258" s="11" t="s">
        <v>35</v>
      </c>
      <c r="M258" s="111"/>
      <c r="N258" s="109" t="str">
        <f t="shared" si="3"/>
        <v/>
      </c>
      <c r="O258" s="110"/>
      <c r="P258" s="246"/>
      <c r="Q258" s="247"/>
      <c r="R258" s="248"/>
      <c r="S258" s="244"/>
      <c r="T258" s="244"/>
    </row>
    <row r="259" spans="1:20" s="21" customFormat="1" ht="18" hidden="1" customHeight="1" thickBot="1">
      <c r="A259" s="256"/>
      <c r="B259" s="249" t="s">
        <v>36</v>
      </c>
      <c r="C259" s="250"/>
      <c r="D259" s="114"/>
      <c r="E259" s="114"/>
      <c r="F259" s="115"/>
      <c r="G259" s="239"/>
      <c r="H259" s="239"/>
      <c r="I259" s="12" t="s">
        <v>37</v>
      </c>
      <c r="J259" s="107"/>
      <c r="K259" s="14" t="str">
        <f>IF(J259&gt;0,VLOOKUP(J259,女子登録情報!$J$2:$K$21,2,0),"")</f>
        <v/>
      </c>
      <c r="L259" s="15" t="s">
        <v>38</v>
      </c>
      <c r="M259" s="112"/>
      <c r="N259" s="109" t="str">
        <f t="shared" si="3"/>
        <v/>
      </c>
      <c r="O259" s="113"/>
      <c r="P259" s="251"/>
      <c r="Q259" s="252"/>
      <c r="R259" s="253"/>
      <c r="S259" s="245"/>
      <c r="T259" s="245"/>
    </row>
    <row r="260" spans="1:20" s="21" customFormat="1" ht="18" hidden="1" customHeight="1" thickTop="1" thickBot="1">
      <c r="A260" s="254">
        <v>83</v>
      </c>
      <c r="B260" s="257" t="s">
        <v>1232</v>
      </c>
      <c r="C260" s="259"/>
      <c r="D260" s="259" t="str">
        <f>IF(C260&gt;0,VLOOKUP(C260,女子登録情報!$A$1:$H$2000,3,0),"")</f>
        <v/>
      </c>
      <c r="E260" s="259" t="str">
        <f>IF(C260&gt;0,VLOOKUP(C260,女子登録情報!$A$1:$H$2000,4,0),"")</f>
        <v/>
      </c>
      <c r="F260" s="104" t="str">
        <f>IF(C260&gt;0,VLOOKUP(C260,女子登録情報!$A$1:$H$2000,8,0),"")</f>
        <v/>
      </c>
      <c r="G260" s="237" t="e">
        <f>IF(F261&gt;0,VLOOKUP(F261,女子登録情報!$N$2:$P$48,2,0),"")</f>
        <v>#N/A</v>
      </c>
      <c r="H260" s="237" t="str">
        <f>IF(C260&gt;0,TEXT(C260,"100000000"),"")</f>
        <v/>
      </c>
      <c r="I260" s="6" t="s">
        <v>30</v>
      </c>
      <c r="J260" s="106"/>
      <c r="K260" s="8" t="str">
        <f>IF(J260&gt;0,VLOOKUP(J260,女子登録情報!$J$1:$K$21,2,0),"")</f>
        <v/>
      </c>
      <c r="L260" s="6" t="s">
        <v>33</v>
      </c>
      <c r="M260" s="108"/>
      <c r="N260" s="109" t="str">
        <f t="shared" si="3"/>
        <v/>
      </c>
      <c r="O260" s="110"/>
      <c r="P260" s="240"/>
      <c r="Q260" s="241"/>
      <c r="R260" s="242"/>
      <c r="S260" s="243"/>
      <c r="T260" s="243"/>
    </row>
    <row r="261" spans="1:20" s="21" customFormat="1" ht="18" hidden="1" customHeight="1" thickBot="1">
      <c r="A261" s="255"/>
      <c r="B261" s="258"/>
      <c r="C261" s="260"/>
      <c r="D261" s="260"/>
      <c r="E261" s="260"/>
      <c r="F261" s="105" t="str">
        <f>IF(C260&gt;0,VLOOKUP(C260,女子登録情報!$A$1:$H$2000,5,0),"")</f>
        <v/>
      </c>
      <c r="G261" s="238"/>
      <c r="H261" s="238"/>
      <c r="I261" s="11" t="s">
        <v>34</v>
      </c>
      <c r="J261" s="106"/>
      <c r="K261" s="8" t="str">
        <f>IF(J261&gt;0,VLOOKUP(J261,女子登録情報!$J$2:$K$21,2,0),"")</f>
        <v/>
      </c>
      <c r="L261" s="11" t="s">
        <v>35</v>
      </c>
      <c r="M261" s="111"/>
      <c r="N261" s="109" t="str">
        <f t="shared" si="3"/>
        <v/>
      </c>
      <c r="O261" s="110"/>
      <c r="P261" s="246"/>
      <c r="Q261" s="247"/>
      <c r="R261" s="248"/>
      <c r="S261" s="244"/>
      <c r="T261" s="244"/>
    </row>
    <row r="262" spans="1:20" s="21" customFormat="1" ht="18" hidden="1" customHeight="1" thickBot="1">
      <c r="A262" s="256"/>
      <c r="B262" s="249" t="s">
        <v>36</v>
      </c>
      <c r="C262" s="250"/>
      <c r="D262" s="114"/>
      <c r="E262" s="114"/>
      <c r="F262" s="115"/>
      <c r="G262" s="239"/>
      <c r="H262" s="239"/>
      <c r="I262" s="12" t="s">
        <v>37</v>
      </c>
      <c r="J262" s="107"/>
      <c r="K262" s="14" t="str">
        <f>IF(J262&gt;0,VLOOKUP(J262,女子登録情報!$J$2:$K$21,2,0),"")</f>
        <v/>
      </c>
      <c r="L262" s="15" t="s">
        <v>38</v>
      </c>
      <c r="M262" s="112"/>
      <c r="N262" s="109" t="str">
        <f t="shared" si="3"/>
        <v/>
      </c>
      <c r="O262" s="113"/>
      <c r="P262" s="251"/>
      <c r="Q262" s="252"/>
      <c r="R262" s="253"/>
      <c r="S262" s="245"/>
      <c r="T262" s="245"/>
    </row>
    <row r="263" spans="1:20" s="21" customFormat="1" ht="18" hidden="1" customHeight="1" thickTop="1" thickBot="1">
      <c r="A263" s="254">
        <v>84</v>
      </c>
      <c r="B263" s="257" t="s">
        <v>1232</v>
      </c>
      <c r="C263" s="259"/>
      <c r="D263" s="259" t="str">
        <f>IF(C263&gt;0,VLOOKUP(C263,女子登録情報!$A$1:$H$2000,3,0),"")</f>
        <v/>
      </c>
      <c r="E263" s="259" t="str">
        <f>IF(C263&gt;0,VLOOKUP(C263,女子登録情報!$A$1:$H$2000,4,0),"")</f>
        <v/>
      </c>
      <c r="F263" s="104" t="str">
        <f>IF(C263&gt;0,VLOOKUP(C263,女子登録情報!$A$1:$H$2000,8,0),"")</f>
        <v/>
      </c>
      <c r="G263" s="237" t="e">
        <f>IF(F264&gt;0,VLOOKUP(F264,女子登録情報!$N$2:$P$48,2,0),"")</f>
        <v>#N/A</v>
      </c>
      <c r="H263" s="237" t="str">
        <f>IF(C263&gt;0,TEXT(C263,"100000000"),"")</f>
        <v/>
      </c>
      <c r="I263" s="6" t="s">
        <v>30</v>
      </c>
      <c r="J263" s="106"/>
      <c r="K263" s="8" t="str">
        <f>IF(J263&gt;0,VLOOKUP(J263,女子登録情報!$J$1:$K$21,2,0),"")</f>
        <v/>
      </c>
      <c r="L263" s="6" t="s">
        <v>33</v>
      </c>
      <c r="M263" s="108"/>
      <c r="N263" s="109" t="str">
        <f t="shared" si="3"/>
        <v/>
      </c>
      <c r="O263" s="110"/>
      <c r="P263" s="240"/>
      <c r="Q263" s="241"/>
      <c r="R263" s="242"/>
      <c r="S263" s="243"/>
      <c r="T263" s="243"/>
    </row>
    <row r="264" spans="1:20" s="21" customFormat="1" ht="18" hidden="1" customHeight="1" thickBot="1">
      <c r="A264" s="255"/>
      <c r="B264" s="258"/>
      <c r="C264" s="260"/>
      <c r="D264" s="260"/>
      <c r="E264" s="260"/>
      <c r="F264" s="105" t="str">
        <f>IF(C263&gt;0,VLOOKUP(C263,女子登録情報!$A$1:$H$2000,5,0),"")</f>
        <v/>
      </c>
      <c r="G264" s="238"/>
      <c r="H264" s="238"/>
      <c r="I264" s="11" t="s">
        <v>34</v>
      </c>
      <c r="J264" s="106"/>
      <c r="K264" s="8" t="str">
        <f>IF(J264&gt;0,VLOOKUP(J264,女子登録情報!$J$2:$K$21,2,0),"")</f>
        <v/>
      </c>
      <c r="L264" s="11" t="s">
        <v>35</v>
      </c>
      <c r="M264" s="111"/>
      <c r="N264" s="109" t="str">
        <f t="shared" si="3"/>
        <v/>
      </c>
      <c r="O264" s="110"/>
      <c r="P264" s="246"/>
      <c r="Q264" s="247"/>
      <c r="R264" s="248"/>
      <c r="S264" s="244"/>
      <c r="T264" s="244"/>
    </row>
    <row r="265" spans="1:20" s="21" customFormat="1" ht="18" hidden="1" customHeight="1" thickBot="1">
      <c r="A265" s="256"/>
      <c r="B265" s="249" t="s">
        <v>36</v>
      </c>
      <c r="C265" s="250"/>
      <c r="D265" s="114"/>
      <c r="E265" s="114"/>
      <c r="F265" s="115"/>
      <c r="G265" s="239"/>
      <c r="H265" s="239"/>
      <c r="I265" s="12" t="s">
        <v>37</v>
      </c>
      <c r="J265" s="107"/>
      <c r="K265" s="14" t="str">
        <f>IF(J265&gt;0,VLOOKUP(J265,女子登録情報!$J$2:$K$21,2,0),"")</f>
        <v/>
      </c>
      <c r="L265" s="15" t="s">
        <v>38</v>
      </c>
      <c r="M265" s="112"/>
      <c r="N265" s="109" t="str">
        <f t="shared" si="3"/>
        <v/>
      </c>
      <c r="O265" s="113"/>
      <c r="P265" s="251"/>
      <c r="Q265" s="252"/>
      <c r="R265" s="253"/>
      <c r="S265" s="245"/>
      <c r="T265" s="245"/>
    </row>
    <row r="266" spans="1:20" s="21" customFormat="1" ht="18" hidden="1" customHeight="1" thickTop="1" thickBot="1">
      <c r="A266" s="254">
        <v>85</v>
      </c>
      <c r="B266" s="257" t="s">
        <v>1232</v>
      </c>
      <c r="C266" s="259"/>
      <c r="D266" s="259" t="str">
        <f>IF(C266&gt;0,VLOOKUP(C266,女子登録情報!$A$1:$H$2000,3,0),"")</f>
        <v/>
      </c>
      <c r="E266" s="259" t="str">
        <f>IF(C266&gt;0,VLOOKUP(C266,女子登録情報!$A$1:$H$2000,4,0),"")</f>
        <v/>
      </c>
      <c r="F266" s="104" t="str">
        <f>IF(C266&gt;0,VLOOKUP(C266,女子登録情報!$A$1:$H$2000,8,0),"")</f>
        <v/>
      </c>
      <c r="G266" s="237" t="e">
        <f>IF(F267&gt;0,VLOOKUP(F267,女子登録情報!$N$2:$P$48,2,0),"")</f>
        <v>#N/A</v>
      </c>
      <c r="H266" s="237" t="str">
        <f>IF(C266&gt;0,TEXT(C266,"100000000"),"")</f>
        <v/>
      </c>
      <c r="I266" s="6" t="s">
        <v>30</v>
      </c>
      <c r="J266" s="106"/>
      <c r="K266" s="8" t="str">
        <f>IF(J266&gt;0,VLOOKUP(J266,女子登録情報!$J$1:$K$21,2,0),"")</f>
        <v/>
      </c>
      <c r="L266" s="6" t="s">
        <v>33</v>
      </c>
      <c r="M266" s="108"/>
      <c r="N266" s="109" t="str">
        <f t="shared" si="3"/>
        <v/>
      </c>
      <c r="O266" s="110"/>
      <c r="P266" s="240"/>
      <c r="Q266" s="241"/>
      <c r="R266" s="242"/>
      <c r="S266" s="243"/>
      <c r="T266" s="243"/>
    </row>
    <row r="267" spans="1:20" s="21" customFormat="1" ht="18" hidden="1" customHeight="1" thickBot="1">
      <c r="A267" s="255"/>
      <c r="B267" s="258"/>
      <c r="C267" s="260"/>
      <c r="D267" s="260"/>
      <c r="E267" s="260"/>
      <c r="F267" s="105" t="str">
        <f>IF(C266&gt;0,VLOOKUP(C266,女子登録情報!$A$1:$H$2000,5,0),"")</f>
        <v/>
      </c>
      <c r="G267" s="238"/>
      <c r="H267" s="238"/>
      <c r="I267" s="11" t="s">
        <v>34</v>
      </c>
      <c r="J267" s="106"/>
      <c r="K267" s="8" t="str">
        <f>IF(J267&gt;0,VLOOKUP(J267,女子登録情報!$J$2:$K$21,2,0),"")</f>
        <v/>
      </c>
      <c r="L267" s="11" t="s">
        <v>35</v>
      </c>
      <c r="M267" s="111"/>
      <c r="N267" s="109" t="str">
        <f t="shared" si="3"/>
        <v/>
      </c>
      <c r="O267" s="110"/>
      <c r="P267" s="246"/>
      <c r="Q267" s="247"/>
      <c r="R267" s="248"/>
      <c r="S267" s="244"/>
      <c r="T267" s="244"/>
    </row>
    <row r="268" spans="1:20" s="21" customFormat="1" ht="18" hidden="1" customHeight="1" thickBot="1">
      <c r="A268" s="256"/>
      <c r="B268" s="249" t="s">
        <v>36</v>
      </c>
      <c r="C268" s="250"/>
      <c r="D268" s="114"/>
      <c r="E268" s="114"/>
      <c r="F268" s="115"/>
      <c r="G268" s="239"/>
      <c r="H268" s="239"/>
      <c r="I268" s="12" t="s">
        <v>37</v>
      </c>
      <c r="J268" s="107"/>
      <c r="K268" s="14" t="str">
        <f>IF(J268&gt;0,VLOOKUP(J268,女子登録情報!$J$2:$K$21,2,0),"")</f>
        <v/>
      </c>
      <c r="L268" s="15" t="s">
        <v>38</v>
      </c>
      <c r="M268" s="112"/>
      <c r="N268" s="109" t="str">
        <f t="shared" si="3"/>
        <v/>
      </c>
      <c r="O268" s="113"/>
      <c r="P268" s="251"/>
      <c r="Q268" s="252"/>
      <c r="R268" s="253"/>
      <c r="S268" s="245"/>
      <c r="T268" s="245"/>
    </row>
    <row r="269" spans="1:20" s="21" customFormat="1" ht="18" hidden="1" customHeight="1" thickTop="1" thickBot="1">
      <c r="A269" s="254">
        <v>86</v>
      </c>
      <c r="B269" s="257" t="s">
        <v>1232</v>
      </c>
      <c r="C269" s="259"/>
      <c r="D269" s="259" t="str">
        <f>IF(C269&gt;0,VLOOKUP(C269,女子登録情報!$A$1:$H$2000,3,0),"")</f>
        <v/>
      </c>
      <c r="E269" s="259" t="str">
        <f>IF(C269&gt;0,VLOOKUP(C269,女子登録情報!$A$1:$H$2000,4,0),"")</f>
        <v/>
      </c>
      <c r="F269" s="104" t="str">
        <f>IF(C269&gt;0,VLOOKUP(C269,女子登録情報!$A$1:$H$2000,8,0),"")</f>
        <v/>
      </c>
      <c r="G269" s="237" t="e">
        <f>IF(F270&gt;0,VLOOKUP(F270,女子登録情報!$N$2:$P$48,2,0),"")</f>
        <v>#N/A</v>
      </c>
      <c r="H269" s="237" t="str">
        <f>IF(C269&gt;0,TEXT(C269,"100000000"),"")</f>
        <v/>
      </c>
      <c r="I269" s="6" t="s">
        <v>30</v>
      </c>
      <c r="J269" s="106"/>
      <c r="K269" s="8" t="str">
        <f>IF(J269&gt;0,VLOOKUP(J269,女子登録情報!$J$1:$K$21,2,0),"")</f>
        <v/>
      </c>
      <c r="L269" s="6" t="s">
        <v>33</v>
      </c>
      <c r="M269" s="108"/>
      <c r="N269" s="109" t="str">
        <f t="shared" si="3"/>
        <v/>
      </c>
      <c r="O269" s="110"/>
      <c r="P269" s="240"/>
      <c r="Q269" s="241"/>
      <c r="R269" s="242"/>
      <c r="S269" s="243"/>
      <c r="T269" s="243"/>
    </row>
    <row r="270" spans="1:20" s="21" customFormat="1" ht="18" hidden="1" customHeight="1" thickBot="1">
      <c r="A270" s="255"/>
      <c r="B270" s="258"/>
      <c r="C270" s="260"/>
      <c r="D270" s="260"/>
      <c r="E270" s="260"/>
      <c r="F270" s="105" t="str">
        <f>IF(C269&gt;0,VLOOKUP(C269,女子登録情報!$A$1:$H$2000,5,0),"")</f>
        <v/>
      </c>
      <c r="G270" s="238"/>
      <c r="H270" s="238"/>
      <c r="I270" s="11" t="s">
        <v>34</v>
      </c>
      <c r="J270" s="106"/>
      <c r="K270" s="8" t="str">
        <f>IF(J270&gt;0,VLOOKUP(J270,女子登録情報!$J$2:$K$21,2,0),"")</f>
        <v/>
      </c>
      <c r="L270" s="11" t="s">
        <v>35</v>
      </c>
      <c r="M270" s="111"/>
      <c r="N270" s="109" t="str">
        <f t="shared" ref="N270:N333" si="4">IF(K270="","",LEFT(K270,5)&amp;" "&amp;IF(OR(LEFT(K270,3)*1&lt;70,LEFT(K270,3)*1&gt;100),REPT(0,7-LEN(M270)),REPT(0,5-LEN(M270)))&amp;M270)</f>
        <v/>
      </c>
      <c r="O270" s="110"/>
      <c r="P270" s="246"/>
      <c r="Q270" s="247"/>
      <c r="R270" s="248"/>
      <c r="S270" s="244"/>
      <c r="T270" s="244"/>
    </row>
    <row r="271" spans="1:20" s="21" customFormat="1" ht="18" hidden="1" customHeight="1" thickBot="1">
      <c r="A271" s="256"/>
      <c r="B271" s="249" t="s">
        <v>36</v>
      </c>
      <c r="C271" s="250"/>
      <c r="D271" s="114"/>
      <c r="E271" s="114"/>
      <c r="F271" s="115"/>
      <c r="G271" s="239"/>
      <c r="H271" s="239"/>
      <c r="I271" s="12" t="s">
        <v>37</v>
      </c>
      <c r="J271" s="107"/>
      <c r="K271" s="14" t="str">
        <f>IF(J271&gt;0,VLOOKUP(J271,女子登録情報!$J$2:$K$21,2,0),"")</f>
        <v/>
      </c>
      <c r="L271" s="15" t="s">
        <v>38</v>
      </c>
      <c r="M271" s="112"/>
      <c r="N271" s="109" t="str">
        <f t="shared" si="4"/>
        <v/>
      </c>
      <c r="O271" s="113"/>
      <c r="P271" s="251"/>
      <c r="Q271" s="252"/>
      <c r="R271" s="253"/>
      <c r="S271" s="245"/>
      <c r="T271" s="245"/>
    </row>
    <row r="272" spans="1:20" s="21" customFormat="1" ht="18" hidden="1" customHeight="1" thickTop="1" thickBot="1">
      <c r="A272" s="254">
        <v>87</v>
      </c>
      <c r="B272" s="257" t="s">
        <v>1232</v>
      </c>
      <c r="C272" s="259"/>
      <c r="D272" s="259" t="str">
        <f>IF(C272&gt;0,VLOOKUP(C272,女子登録情報!$A$1:$H$2000,3,0),"")</f>
        <v/>
      </c>
      <c r="E272" s="259" t="str">
        <f>IF(C272&gt;0,VLOOKUP(C272,女子登録情報!$A$1:$H$2000,4,0),"")</f>
        <v/>
      </c>
      <c r="F272" s="104" t="str">
        <f>IF(C272&gt;0,VLOOKUP(C272,女子登録情報!$A$1:$H$2000,8,0),"")</f>
        <v/>
      </c>
      <c r="G272" s="237" t="e">
        <f>IF(F273&gt;0,VLOOKUP(F273,女子登録情報!$N$2:$P$48,2,0),"")</f>
        <v>#N/A</v>
      </c>
      <c r="H272" s="237" t="str">
        <f>IF(C272&gt;0,TEXT(C272,"100000000"),"")</f>
        <v/>
      </c>
      <c r="I272" s="6" t="s">
        <v>30</v>
      </c>
      <c r="J272" s="106"/>
      <c r="K272" s="8" t="str">
        <f>IF(J272&gt;0,VLOOKUP(J272,女子登録情報!$J$1:$K$21,2,0),"")</f>
        <v/>
      </c>
      <c r="L272" s="6" t="s">
        <v>33</v>
      </c>
      <c r="M272" s="108"/>
      <c r="N272" s="109" t="str">
        <f t="shared" si="4"/>
        <v/>
      </c>
      <c r="O272" s="110"/>
      <c r="P272" s="240"/>
      <c r="Q272" s="241"/>
      <c r="R272" s="242"/>
      <c r="S272" s="243"/>
      <c r="T272" s="243"/>
    </row>
    <row r="273" spans="1:20" s="21" customFormat="1" ht="18" hidden="1" customHeight="1" thickBot="1">
      <c r="A273" s="255"/>
      <c r="B273" s="258"/>
      <c r="C273" s="260"/>
      <c r="D273" s="260"/>
      <c r="E273" s="260"/>
      <c r="F273" s="105" t="str">
        <f>IF(C272&gt;0,VLOOKUP(C272,女子登録情報!$A$1:$H$2000,5,0),"")</f>
        <v/>
      </c>
      <c r="G273" s="238"/>
      <c r="H273" s="238"/>
      <c r="I273" s="11" t="s">
        <v>34</v>
      </c>
      <c r="J273" s="106"/>
      <c r="K273" s="8" t="str">
        <f>IF(J273&gt;0,VLOOKUP(J273,女子登録情報!$J$2:$K$21,2,0),"")</f>
        <v/>
      </c>
      <c r="L273" s="11" t="s">
        <v>35</v>
      </c>
      <c r="M273" s="111"/>
      <c r="N273" s="109" t="str">
        <f t="shared" si="4"/>
        <v/>
      </c>
      <c r="O273" s="110"/>
      <c r="P273" s="246"/>
      <c r="Q273" s="247"/>
      <c r="R273" s="248"/>
      <c r="S273" s="244"/>
      <c r="T273" s="244"/>
    </row>
    <row r="274" spans="1:20" s="21" customFormat="1" ht="18" hidden="1" customHeight="1" thickBot="1">
      <c r="A274" s="256"/>
      <c r="B274" s="249" t="s">
        <v>36</v>
      </c>
      <c r="C274" s="250"/>
      <c r="D274" s="114"/>
      <c r="E274" s="114"/>
      <c r="F274" s="115"/>
      <c r="G274" s="239"/>
      <c r="H274" s="239"/>
      <c r="I274" s="12" t="s">
        <v>37</v>
      </c>
      <c r="J274" s="107"/>
      <c r="K274" s="14" t="str">
        <f>IF(J274&gt;0,VLOOKUP(J274,女子登録情報!$J$2:$K$21,2,0),"")</f>
        <v/>
      </c>
      <c r="L274" s="15" t="s">
        <v>38</v>
      </c>
      <c r="M274" s="112"/>
      <c r="N274" s="109" t="str">
        <f t="shared" si="4"/>
        <v/>
      </c>
      <c r="O274" s="113"/>
      <c r="P274" s="251"/>
      <c r="Q274" s="252"/>
      <c r="R274" s="253"/>
      <c r="S274" s="245"/>
      <c r="T274" s="245"/>
    </row>
    <row r="275" spans="1:20" s="21" customFormat="1" ht="18" hidden="1" customHeight="1" thickTop="1" thickBot="1">
      <c r="A275" s="254">
        <v>88</v>
      </c>
      <c r="B275" s="257" t="s">
        <v>1232</v>
      </c>
      <c r="C275" s="259"/>
      <c r="D275" s="259" t="str">
        <f>IF(C275&gt;0,VLOOKUP(C275,女子登録情報!$A$1:$H$2000,3,0),"")</f>
        <v/>
      </c>
      <c r="E275" s="259" t="str">
        <f>IF(C275&gt;0,VLOOKUP(C275,女子登録情報!$A$1:$H$2000,4,0),"")</f>
        <v/>
      </c>
      <c r="F275" s="104" t="str">
        <f>IF(C275&gt;0,VLOOKUP(C275,女子登録情報!$A$1:$H$2000,8,0),"")</f>
        <v/>
      </c>
      <c r="G275" s="237" t="e">
        <f>IF(F276&gt;0,VLOOKUP(F276,女子登録情報!$N$2:$P$48,2,0),"")</f>
        <v>#N/A</v>
      </c>
      <c r="H275" s="237" t="str">
        <f>IF(C275&gt;0,TEXT(C275,"100000000"),"")</f>
        <v/>
      </c>
      <c r="I275" s="6" t="s">
        <v>30</v>
      </c>
      <c r="J275" s="106"/>
      <c r="K275" s="8" t="str">
        <f>IF(J275&gt;0,VLOOKUP(J275,女子登録情報!$J$1:$K$21,2,0),"")</f>
        <v/>
      </c>
      <c r="L275" s="6" t="s">
        <v>33</v>
      </c>
      <c r="M275" s="108"/>
      <c r="N275" s="109" t="str">
        <f t="shared" si="4"/>
        <v/>
      </c>
      <c r="O275" s="110"/>
      <c r="P275" s="240"/>
      <c r="Q275" s="241"/>
      <c r="R275" s="242"/>
      <c r="S275" s="243"/>
      <c r="T275" s="243"/>
    </row>
    <row r="276" spans="1:20" s="21" customFormat="1" ht="18" hidden="1" customHeight="1" thickBot="1">
      <c r="A276" s="255"/>
      <c r="B276" s="258"/>
      <c r="C276" s="260"/>
      <c r="D276" s="260"/>
      <c r="E276" s="260"/>
      <c r="F276" s="105" t="str">
        <f>IF(C275&gt;0,VLOOKUP(C275,女子登録情報!$A$1:$H$2000,5,0),"")</f>
        <v/>
      </c>
      <c r="G276" s="238"/>
      <c r="H276" s="238"/>
      <c r="I276" s="11" t="s">
        <v>34</v>
      </c>
      <c r="J276" s="106"/>
      <c r="K276" s="8" t="str">
        <f>IF(J276&gt;0,VLOOKUP(J276,女子登録情報!$J$2:$K$21,2,0),"")</f>
        <v/>
      </c>
      <c r="L276" s="11" t="s">
        <v>35</v>
      </c>
      <c r="M276" s="111"/>
      <c r="N276" s="109" t="str">
        <f t="shared" si="4"/>
        <v/>
      </c>
      <c r="O276" s="110"/>
      <c r="P276" s="246"/>
      <c r="Q276" s="247"/>
      <c r="R276" s="248"/>
      <c r="S276" s="244"/>
      <c r="T276" s="244"/>
    </row>
    <row r="277" spans="1:20" s="21" customFormat="1" ht="18" hidden="1" customHeight="1" thickBot="1">
      <c r="A277" s="256"/>
      <c r="B277" s="249" t="s">
        <v>36</v>
      </c>
      <c r="C277" s="250"/>
      <c r="D277" s="114"/>
      <c r="E277" s="114"/>
      <c r="F277" s="115"/>
      <c r="G277" s="239"/>
      <c r="H277" s="239"/>
      <c r="I277" s="12" t="s">
        <v>37</v>
      </c>
      <c r="J277" s="107"/>
      <c r="K277" s="14" t="str">
        <f>IF(J277&gt;0,VLOOKUP(J277,女子登録情報!$J$2:$K$21,2,0),"")</f>
        <v/>
      </c>
      <c r="L277" s="15" t="s">
        <v>38</v>
      </c>
      <c r="M277" s="112"/>
      <c r="N277" s="109" t="str">
        <f t="shared" si="4"/>
        <v/>
      </c>
      <c r="O277" s="113"/>
      <c r="P277" s="251"/>
      <c r="Q277" s="252"/>
      <c r="R277" s="253"/>
      <c r="S277" s="245"/>
      <c r="T277" s="245"/>
    </row>
    <row r="278" spans="1:20" s="21" customFormat="1" ht="18" hidden="1" customHeight="1" thickTop="1" thickBot="1">
      <c r="A278" s="254">
        <v>89</v>
      </c>
      <c r="B278" s="257" t="s">
        <v>1232</v>
      </c>
      <c r="C278" s="259"/>
      <c r="D278" s="259" t="str">
        <f>IF(C278&gt;0,VLOOKUP(C278,女子登録情報!$A$1:$H$2000,3,0),"")</f>
        <v/>
      </c>
      <c r="E278" s="259" t="str">
        <f>IF(C278&gt;0,VLOOKUP(C278,女子登録情報!$A$1:$H$2000,4,0),"")</f>
        <v/>
      </c>
      <c r="F278" s="104" t="str">
        <f>IF(C278&gt;0,VLOOKUP(C278,女子登録情報!$A$1:$H$2000,8,0),"")</f>
        <v/>
      </c>
      <c r="G278" s="237" t="e">
        <f>IF(F279&gt;0,VLOOKUP(F279,女子登録情報!$N$2:$P$48,2,0),"")</f>
        <v>#N/A</v>
      </c>
      <c r="H278" s="237" t="str">
        <f>IF(C278&gt;0,TEXT(C278,"100000000"),"")</f>
        <v/>
      </c>
      <c r="I278" s="6" t="s">
        <v>30</v>
      </c>
      <c r="J278" s="106"/>
      <c r="K278" s="8" t="str">
        <f>IF(J278&gt;0,VLOOKUP(J278,女子登録情報!$J$1:$K$21,2,0),"")</f>
        <v/>
      </c>
      <c r="L278" s="6" t="s">
        <v>33</v>
      </c>
      <c r="M278" s="108"/>
      <c r="N278" s="109" t="str">
        <f t="shared" si="4"/>
        <v/>
      </c>
      <c r="O278" s="110"/>
      <c r="P278" s="240"/>
      <c r="Q278" s="241"/>
      <c r="R278" s="242"/>
      <c r="S278" s="243"/>
      <c r="T278" s="243"/>
    </row>
    <row r="279" spans="1:20" s="21" customFormat="1" ht="18" hidden="1" customHeight="1" thickBot="1">
      <c r="A279" s="255"/>
      <c r="B279" s="258"/>
      <c r="C279" s="260"/>
      <c r="D279" s="260"/>
      <c r="E279" s="260"/>
      <c r="F279" s="105" t="str">
        <f>IF(C278&gt;0,VLOOKUP(C278,女子登録情報!$A$1:$H$2000,5,0),"")</f>
        <v/>
      </c>
      <c r="G279" s="238"/>
      <c r="H279" s="238"/>
      <c r="I279" s="11" t="s">
        <v>34</v>
      </c>
      <c r="J279" s="106"/>
      <c r="K279" s="8" t="str">
        <f>IF(J279&gt;0,VLOOKUP(J279,女子登録情報!$J$2:$K$21,2,0),"")</f>
        <v/>
      </c>
      <c r="L279" s="11" t="s">
        <v>35</v>
      </c>
      <c r="M279" s="111"/>
      <c r="N279" s="109" t="str">
        <f t="shared" si="4"/>
        <v/>
      </c>
      <c r="O279" s="110"/>
      <c r="P279" s="246"/>
      <c r="Q279" s="247"/>
      <c r="R279" s="248"/>
      <c r="S279" s="244"/>
      <c r="T279" s="244"/>
    </row>
    <row r="280" spans="1:20" s="21" customFormat="1" ht="18" hidden="1" customHeight="1" thickBot="1">
      <c r="A280" s="256"/>
      <c r="B280" s="249" t="s">
        <v>36</v>
      </c>
      <c r="C280" s="250"/>
      <c r="D280" s="114"/>
      <c r="E280" s="114"/>
      <c r="F280" s="115"/>
      <c r="G280" s="239"/>
      <c r="H280" s="239"/>
      <c r="I280" s="12" t="s">
        <v>37</v>
      </c>
      <c r="J280" s="107"/>
      <c r="K280" s="14" t="str">
        <f>IF(J280&gt;0,VLOOKUP(J280,女子登録情報!$J$2:$K$21,2,0),"")</f>
        <v/>
      </c>
      <c r="L280" s="15" t="s">
        <v>38</v>
      </c>
      <c r="M280" s="112"/>
      <c r="N280" s="109" t="str">
        <f t="shared" si="4"/>
        <v/>
      </c>
      <c r="O280" s="113"/>
      <c r="P280" s="251"/>
      <c r="Q280" s="252"/>
      <c r="R280" s="253"/>
      <c r="S280" s="245"/>
      <c r="T280" s="245"/>
    </row>
    <row r="281" spans="1:20" s="21" customFormat="1" ht="18" hidden="1" customHeight="1" thickTop="1" thickBot="1">
      <c r="A281" s="254">
        <v>90</v>
      </c>
      <c r="B281" s="257" t="s">
        <v>1232</v>
      </c>
      <c r="C281" s="259"/>
      <c r="D281" s="259" t="str">
        <f>IF(C281&gt;0,VLOOKUP(C281,女子登録情報!$A$1:$H$2000,3,0),"")</f>
        <v/>
      </c>
      <c r="E281" s="259" t="str">
        <f>IF(C281&gt;0,VLOOKUP(C281,女子登録情報!$A$1:$H$2000,4,0),"")</f>
        <v/>
      </c>
      <c r="F281" s="104" t="str">
        <f>IF(C281&gt;0,VLOOKUP(C281,女子登録情報!$A$1:$H$2000,8,0),"")</f>
        <v/>
      </c>
      <c r="G281" s="237" t="e">
        <f>IF(F282&gt;0,VLOOKUP(F282,女子登録情報!$N$2:$P$48,2,0),"")</f>
        <v>#N/A</v>
      </c>
      <c r="H281" s="237" t="str">
        <f>IF(C281&gt;0,TEXT(C281,"100000000"),"")</f>
        <v/>
      </c>
      <c r="I281" s="6" t="s">
        <v>30</v>
      </c>
      <c r="J281" s="106"/>
      <c r="K281" s="8" t="str">
        <f>IF(J281&gt;0,VLOOKUP(J281,女子登録情報!$J$1:$K$21,2,0),"")</f>
        <v/>
      </c>
      <c r="L281" s="6" t="s">
        <v>33</v>
      </c>
      <c r="M281" s="108"/>
      <c r="N281" s="109" t="str">
        <f t="shared" si="4"/>
        <v/>
      </c>
      <c r="O281" s="110"/>
      <c r="P281" s="240"/>
      <c r="Q281" s="241"/>
      <c r="R281" s="242"/>
      <c r="S281" s="243"/>
      <c r="T281" s="243"/>
    </row>
    <row r="282" spans="1:20" s="21" customFormat="1" ht="18" hidden="1" customHeight="1" thickBot="1">
      <c r="A282" s="255"/>
      <c r="B282" s="258"/>
      <c r="C282" s="260"/>
      <c r="D282" s="260"/>
      <c r="E282" s="260"/>
      <c r="F282" s="105" t="str">
        <f>IF(C281&gt;0,VLOOKUP(C281,女子登録情報!$A$1:$H$2000,5,0),"")</f>
        <v/>
      </c>
      <c r="G282" s="238"/>
      <c r="H282" s="238"/>
      <c r="I282" s="11" t="s">
        <v>34</v>
      </c>
      <c r="J282" s="106"/>
      <c r="K282" s="8" t="str">
        <f>IF(J282&gt;0,VLOOKUP(J282,女子登録情報!$J$2:$K$21,2,0),"")</f>
        <v/>
      </c>
      <c r="L282" s="11" t="s">
        <v>35</v>
      </c>
      <c r="M282" s="111"/>
      <c r="N282" s="109" t="str">
        <f t="shared" si="4"/>
        <v/>
      </c>
      <c r="O282" s="110"/>
      <c r="P282" s="246"/>
      <c r="Q282" s="247"/>
      <c r="R282" s="248"/>
      <c r="S282" s="244"/>
      <c r="T282" s="244"/>
    </row>
    <row r="283" spans="1:20" s="21" customFormat="1" ht="18" hidden="1" customHeight="1" thickBot="1">
      <c r="A283" s="256"/>
      <c r="B283" s="249" t="s">
        <v>36</v>
      </c>
      <c r="C283" s="250"/>
      <c r="D283" s="114"/>
      <c r="E283" s="114"/>
      <c r="F283" s="115"/>
      <c r="G283" s="239"/>
      <c r="H283" s="239"/>
      <c r="I283" s="12" t="s">
        <v>37</v>
      </c>
      <c r="J283" s="107"/>
      <c r="K283" s="14" t="str">
        <f>IF(J283&gt;0,VLOOKUP(J283,女子登録情報!$J$2:$K$21,2,0),"")</f>
        <v/>
      </c>
      <c r="L283" s="15" t="s">
        <v>38</v>
      </c>
      <c r="M283" s="112"/>
      <c r="N283" s="109" t="str">
        <f t="shared" si="4"/>
        <v/>
      </c>
      <c r="O283" s="113"/>
      <c r="P283" s="251"/>
      <c r="Q283" s="252"/>
      <c r="R283" s="253"/>
      <c r="S283" s="245"/>
      <c r="T283" s="245"/>
    </row>
    <row r="284" spans="1:20" s="21" customFormat="1" ht="18" hidden="1" customHeight="1" thickTop="1" thickBot="1">
      <c r="A284" s="254">
        <v>91</v>
      </c>
      <c r="B284" s="257" t="s">
        <v>1232</v>
      </c>
      <c r="C284" s="259"/>
      <c r="D284" s="259" t="str">
        <f>IF(C284&gt;0,VLOOKUP(C284,女子登録情報!$A$1:$H$2000,3,0),"")</f>
        <v/>
      </c>
      <c r="E284" s="259" t="str">
        <f>IF(C284&gt;0,VLOOKUP(C284,女子登録情報!$A$1:$H$2000,4,0),"")</f>
        <v/>
      </c>
      <c r="F284" s="104" t="str">
        <f>IF(C284&gt;0,VLOOKUP(C284,女子登録情報!$A$1:$H$2000,8,0),"")</f>
        <v/>
      </c>
      <c r="G284" s="237" t="e">
        <f>IF(F285&gt;0,VLOOKUP(F285,女子登録情報!$N$2:$P$48,2,0),"")</f>
        <v>#N/A</v>
      </c>
      <c r="H284" s="237" t="str">
        <f>IF(C284&gt;0,TEXT(C284,"100000000"),"")</f>
        <v/>
      </c>
      <c r="I284" s="6" t="s">
        <v>30</v>
      </c>
      <c r="J284" s="106"/>
      <c r="K284" s="8" t="str">
        <f>IF(J284&gt;0,VLOOKUP(J284,女子登録情報!$J$1:$K$21,2,0),"")</f>
        <v/>
      </c>
      <c r="L284" s="6" t="s">
        <v>33</v>
      </c>
      <c r="M284" s="108"/>
      <c r="N284" s="109" t="str">
        <f t="shared" si="4"/>
        <v/>
      </c>
      <c r="O284" s="110"/>
      <c r="P284" s="240"/>
      <c r="Q284" s="241"/>
      <c r="R284" s="242"/>
      <c r="S284" s="243"/>
      <c r="T284" s="243"/>
    </row>
    <row r="285" spans="1:20" s="21" customFormat="1" ht="18" hidden="1" customHeight="1" thickBot="1">
      <c r="A285" s="255"/>
      <c r="B285" s="258"/>
      <c r="C285" s="260"/>
      <c r="D285" s="260"/>
      <c r="E285" s="260"/>
      <c r="F285" s="105" t="str">
        <f>IF(C284&gt;0,VLOOKUP(C284,女子登録情報!$A$1:$H$2000,5,0),"")</f>
        <v/>
      </c>
      <c r="G285" s="238"/>
      <c r="H285" s="238"/>
      <c r="I285" s="11" t="s">
        <v>34</v>
      </c>
      <c r="J285" s="106"/>
      <c r="K285" s="8" t="str">
        <f>IF(J285&gt;0,VLOOKUP(J285,女子登録情報!$J$2:$K$21,2,0),"")</f>
        <v/>
      </c>
      <c r="L285" s="11" t="s">
        <v>35</v>
      </c>
      <c r="M285" s="111"/>
      <c r="N285" s="109" t="str">
        <f t="shared" si="4"/>
        <v/>
      </c>
      <c r="O285" s="110"/>
      <c r="P285" s="246"/>
      <c r="Q285" s="247"/>
      <c r="R285" s="248"/>
      <c r="S285" s="244"/>
      <c r="T285" s="244"/>
    </row>
    <row r="286" spans="1:20" s="21" customFormat="1" ht="18" hidden="1" customHeight="1" thickBot="1">
      <c r="A286" s="256"/>
      <c r="B286" s="249" t="s">
        <v>36</v>
      </c>
      <c r="C286" s="250"/>
      <c r="D286" s="114"/>
      <c r="E286" s="114"/>
      <c r="F286" s="115"/>
      <c r="G286" s="239"/>
      <c r="H286" s="239"/>
      <c r="I286" s="12" t="s">
        <v>37</v>
      </c>
      <c r="J286" s="107"/>
      <c r="K286" s="14" t="str">
        <f>IF(J286&gt;0,VLOOKUP(J286,女子登録情報!$J$2:$K$21,2,0),"")</f>
        <v/>
      </c>
      <c r="L286" s="15" t="s">
        <v>38</v>
      </c>
      <c r="M286" s="112"/>
      <c r="N286" s="109" t="str">
        <f t="shared" si="4"/>
        <v/>
      </c>
      <c r="O286" s="113"/>
      <c r="P286" s="251"/>
      <c r="Q286" s="252"/>
      <c r="R286" s="253"/>
      <c r="S286" s="245"/>
      <c r="T286" s="245"/>
    </row>
    <row r="287" spans="1:20" s="21" customFormat="1" ht="18" hidden="1" customHeight="1" thickTop="1" thickBot="1">
      <c r="A287" s="254">
        <v>92</v>
      </c>
      <c r="B287" s="257" t="s">
        <v>1232</v>
      </c>
      <c r="C287" s="259"/>
      <c r="D287" s="259" t="str">
        <f>IF(C287&gt;0,VLOOKUP(C287,女子登録情報!$A$1:$H$2000,3,0),"")</f>
        <v/>
      </c>
      <c r="E287" s="259" t="str">
        <f>IF(C287&gt;0,VLOOKUP(C287,女子登録情報!$A$1:$H$2000,4,0),"")</f>
        <v/>
      </c>
      <c r="F287" s="104" t="str">
        <f>IF(C287&gt;0,VLOOKUP(C287,女子登録情報!$A$1:$H$2000,8,0),"")</f>
        <v/>
      </c>
      <c r="G287" s="237" t="e">
        <f>IF(F288&gt;0,VLOOKUP(F288,女子登録情報!$N$2:$P$48,2,0),"")</f>
        <v>#N/A</v>
      </c>
      <c r="H287" s="237" t="str">
        <f>IF(C287&gt;0,TEXT(C287,"100000000"),"")</f>
        <v/>
      </c>
      <c r="I287" s="6" t="s">
        <v>30</v>
      </c>
      <c r="J287" s="106"/>
      <c r="K287" s="8" t="str">
        <f>IF(J287&gt;0,VLOOKUP(J287,女子登録情報!$J$1:$K$21,2,0),"")</f>
        <v/>
      </c>
      <c r="L287" s="6" t="s">
        <v>33</v>
      </c>
      <c r="M287" s="108"/>
      <c r="N287" s="109" t="str">
        <f t="shared" si="4"/>
        <v/>
      </c>
      <c r="O287" s="110"/>
      <c r="P287" s="240"/>
      <c r="Q287" s="241"/>
      <c r="R287" s="242"/>
      <c r="S287" s="243"/>
      <c r="T287" s="243"/>
    </row>
    <row r="288" spans="1:20" s="21" customFormat="1" ht="18" hidden="1" customHeight="1" thickBot="1">
      <c r="A288" s="255"/>
      <c r="B288" s="258"/>
      <c r="C288" s="260"/>
      <c r="D288" s="260"/>
      <c r="E288" s="260"/>
      <c r="F288" s="105" t="str">
        <f>IF(C287&gt;0,VLOOKUP(C287,女子登録情報!$A$1:$H$2000,5,0),"")</f>
        <v/>
      </c>
      <c r="G288" s="238"/>
      <c r="H288" s="238"/>
      <c r="I288" s="11" t="s">
        <v>34</v>
      </c>
      <c r="J288" s="106"/>
      <c r="K288" s="8" t="str">
        <f>IF(J288&gt;0,VLOOKUP(J288,女子登録情報!$J$2:$K$21,2,0),"")</f>
        <v/>
      </c>
      <c r="L288" s="11" t="s">
        <v>35</v>
      </c>
      <c r="M288" s="111"/>
      <c r="N288" s="109" t="str">
        <f t="shared" si="4"/>
        <v/>
      </c>
      <c r="O288" s="110"/>
      <c r="P288" s="246"/>
      <c r="Q288" s="247"/>
      <c r="R288" s="248"/>
      <c r="S288" s="244"/>
      <c r="T288" s="244"/>
    </row>
    <row r="289" spans="1:20" s="21" customFormat="1" ht="18" hidden="1" customHeight="1" thickBot="1">
      <c r="A289" s="256"/>
      <c r="B289" s="249" t="s">
        <v>36</v>
      </c>
      <c r="C289" s="250"/>
      <c r="D289" s="114"/>
      <c r="E289" s="114"/>
      <c r="F289" s="115"/>
      <c r="G289" s="239"/>
      <c r="H289" s="239"/>
      <c r="I289" s="12" t="s">
        <v>37</v>
      </c>
      <c r="J289" s="107"/>
      <c r="K289" s="14" t="str">
        <f>IF(J289&gt;0,VLOOKUP(J289,女子登録情報!$J$2:$K$21,2,0),"")</f>
        <v/>
      </c>
      <c r="L289" s="15" t="s">
        <v>38</v>
      </c>
      <c r="M289" s="112"/>
      <c r="N289" s="109" t="str">
        <f t="shared" si="4"/>
        <v/>
      </c>
      <c r="O289" s="113"/>
      <c r="P289" s="251"/>
      <c r="Q289" s="252"/>
      <c r="R289" s="253"/>
      <c r="S289" s="245"/>
      <c r="T289" s="245"/>
    </row>
    <row r="290" spans="1:20" s="21" customFormat="1" ht="18" hidden="1" customHeight="1" thickTop="1" thickBot="1">
      <c r="A290" s="254">
        <v>93</v>
      </c>
      <c r="B290" s="257" t="s">
        <v>1232</v>
      </c>
      <c r="C290" s="259"/>
      <c r="D290" s="259" t="str">
        <f>IF(C290&gt;0,VLOOKUP(C290,女子登録情報!$A$1:$H$2000,3,0),"")</f>
        <v/>
      </c>
      <c r="E290" s="259" t="str">
        <f>IF(C290&gt;0,VLOOKUP(C290,女子登録情報!$A$1:$H$2000,4,0),"")</f>
        <v/>
      </c>
      <c r="F290" s="104" t="str">
        <f>IF(C290&gt;0,VLOOKUP(C290,女子登録情報!$A$1:$H$2000,8,0),"")</f>
        <v/>
      </c>
      <c r="G290" s="237" t="e">
        <f>IF(F291&gt;0,VLOOKUP(F291,女子登録情報!$N$2:$P$48,2,0),"")</f>
        <v>#N/A</v>
      </c>
      <c r="H290" s="237" t="str">
        <f>IF(C290&gt;0,TEXT(C290,"100000000"),"")</f>
        <v/>
      </c>
      <c r="I290" s="6" t="s">
        <v>30</v>
      </c>
      <c r="J290" s="106"/>
      <c r="K290" s="8" t="str">
        <f>IF(J290&gt;0,VLOOKUP(J290,女子登録情報!$J$1:$K$21,2,0),"")</f>
        <v/>
      </c>
      <c r="L290" s="6" t="s">
        <v>33</v>
      </c>
      <c r="M290" s="108"/>
      <c r="N290" s="109" t="str">
        <f t="shared" si="4"/>
        <v/>
      </c>
      <c r="O290" s="110"/>
      <c r="P290" s="240"/>
      <c r="Q290" s="241"/>
      <c r="R290" s="242"/>
      <c r="S290" s="243"/>
      <c r="T290" s="243"/>
    </row>
    <row r="291" spans="1:20" s="21" customFormat="1" ht="18" hidden="1" customHeight="1" thickBot="1">
      <c r="A291" s="255"/>
      <c r="B291" s="258"/>
      <c r="C291" s="260"/>
      <c r="D291" s="260"/>
      <c r="E291" s="260"/>
      <c r="F291" s="105" t="str">
        <f>IF(C290&gt;0,VLOOKUP(C290,女子登録情報!$A$1:$H$2000,5,0),"")</f>
        <v/>
      </c>
      <c r="G291" s="238"/>
      <c r="H291" s="238"/>
      <c r="I291" s="11" t="s">
        <v>34</v>
      </c>
      <c r="J291" s="106"/>
      <c r="K291" s="8" t="str">
        <f>IF(J291&gt;0,VLOOKUP(J291,女子登録情報!$J$2:$K$21,2,0),"")</f>
        <v/>
      </c>
      <c r="L291" s="11" t="s">
        <v>35</v>
      </c>
      <c r="M291" s="111"/>
      <c r="N291" s="109" t="str">
        <f t="shared" si="4"/>
        <v/>
      </c>
      <c r="O291" s="110"/>
      <c r="P291" s="246"/>
      <c r="Q291" s="247"/>
      <c r="R291" s="248"/>
      <c r="S291" s="244"/>
      <c r="T291" s="244"/>
    </row>
    <row r="292" spans="1:20" s="21" customFormat="1" ht="18" hidden="1" customHeight="1" thickBot="1">
      <c r="A292" s="256"/>
      <c r="B292" s="249" t="s">
        <v>36</v>
      </c>
      <c r="C292" s="250"/>
      <c r="D292" s="114"/>
      <c r="E292" s="114"/>
      <c r="F292" s="115"/>
      <c r="G292" s="239"/>
      <c r="H292" s="239"/>
      <c r="I292" s="12" t="s">
        <v>37</v>
      </c>
      <c r="J292" s="107"/>
      <c r="K292" s="14" t="str">
        <f>IF(J292&gt;0,VLOOKUP(J292,女子登録情報!$J$2:$K$21,2,0),"")</f>
        <v/>
      </c>
      <c r="L292" s="15" t="s">
        <v>38</v>
      </c>
      <c r="M292" s="112"/>
      <c r="N292" s="109" t="str">
        <f t="shared" si="4"/>
        <v/>
      </c>
      <c r="O292" s="113"/>
      <c r="P292" s="251"/>
      <c r="Q292" s="252"/>
      <c r="R292" s="253"/>
      <c r="S292" s="245"/>
      <c r="T292" s="245"/>
    </row>
    <row r="293" spans="1:20" s="21" customFormat="1" ht="18" hidden="1" customHeight="1" thickTop="1" thickBot="1">
      <c r="A293" s="254">
        <v>94</v>
      </c>
      <c r="B293" s="257" t="s">
        <v>1232</v>
      </c>
      <c r="C293" s="259"/>
      <c r="D293" s="259" t="str">
        <f>IF(C293&gt;0,VLOOKUP(C293,女子登録情報!$A$1:$H$2000,3,0),"")</f>
        <v/>
      </c>
      <c r="E293" s="259" t="str">
        <f>IF(C293&gt;0,VLOOKUP(C293,女子登録情報!$A$1:$H$2000,4,0),"")</f>
        <v/>
      </c>
      <c r="F293" s="104" t="str">
        <f>IF(C293&gt;0,VLOOKUP(C293,女子登録情報!$A$1:$H$2000,8,0),"")</f>
        <v/>
      </c>
      <c r="G293" s="237" t="e">
        <f>IF(F294&gt;0,VLOOKUP(F294,女子登録情報!$N$2:$P$48,2,0),"")</f>
        <v>#N/A</v>
      </c>
      <c r="H293" s="237" t="str">
        <f>IF(C293&gt;0,TEXT(C293,"100000000"),"")</f>
        <v/>
      </c>
      <c r="I293" s="6" t="s">
        <v>30</v>
      </c>
      <c r="J293" s="106"/>
      <c r="K293" s="8" t="str">
        <f>IF(J293&gt;0,VLOOKUP(J293,女子登録情報!$J$1:$K$21,2,0),"")</f>
        <v/>
      </c>
      <c r="L293" s="6" t="s">
        <v>33</v>
      </c>
      <c r="M293" s="108"/>
      <c r="N293" s="109" t="str">
        <f t="shared" si="4"/>
        <v/>
      </c>
      <c r="O293" s="110"/>
      <c r="P293" s="240"/>
      <c r="Q293" s="241"/>
      <c r="R293" s="242"/>
      <c r="S293" s="243"/>
      <c r="T293" s="243"/>
    </row>
    <row r="294" spans="1:20" s="21" customFormat="1" ht="18" hidden="1" customHeight="1" thickBot="1">
      <c r="A294" s="255"/>
      <c r="B294" s="258"/>
      <c r="C294" s="260"/>
      <c r="D294" s="260"/>
      <c r="E294" s="260"/>
      <c r="F294" s="105" t="str">
        <f>IF(C293&gt;0,VLOOKUP(C293,女子登録情報!$A$1:$H$2000,5,0),"")</f>
        <v/>
      </c>
      <c r="G294" s="238"/>
      <c r="H294" s="238"/>
      <c r="I294" s="11" t="s">
        <v>34</v>
      </c>
      <c r="J294" s="106"/>
      <c r="K294" s="8" t="str">
        <f>IF(J294&gt;0,VLOOKUP(J294,女子登録情報!$J$2:$K$21,2,0),"")</f>
        <v/>
      </c>
      <c r="L294" s="11" t="s">
        <v>35</v>
      </c>
      <c r="M294" s="111"/>
      <c r="N294" s="109" t="str">
        <f t="shared" si="4"/>
        <v/>
      </c>
      <c r="O294" s="110"/>
      <c r="P294" s="246"/>
      <c r="Q294" s="247"/>
      <c r="R294" s="248"/>
      <c r="S294" s="244"/>
      <c r="T294" s="244"/>
    </row>
    <row r="295" spans="1:20" s="21" customFormat="1" ht="18" hidden="1" customHeight="1" thickBot="1">
      <c r="A295" s="256"/>
      <c r="B295" s="249" t="s">
        <v>36</v>
      </c>
      <c r="C295" s="250"/>
      <c r="D295" s="114"/>
      <c r="E295" s="114"/>
      <c r="F295" s="115"/>
      <c r="G295" s="239"/>
      <c r="H295" s="239"/>
      <c r="I295" s="12" t="s">
        <v>37</v>
      </c>
      <c r="J295" s="107"/>
      <c r="K295" s="14" t="str">
        <f>IF(J295&gt;0,VLOOKUP(J295,女子登録情報!$J$2:$K$21,2,0),"")</f>
        <v/>
      </c>
      <c r="L295" s="15" t="s">
        <v>38</v>
      </c>
      <c r="M295" s="112"/>
      <c r="N295" s="109" t="str">
        <f t="shared" si="4"/>
        <v/>
      </c>
      <c r="O295" s="113"/>
      <c r="P295" s="251"/>
      <c r="Q295" s="252"/>
      <c r="R295" s="253"/>
      <c r="S295" s="245"/>
      <c r="T295" s="245"/>
    </row>
    <row r="296" spans="1:20" s="21" customFormat="1" ht="18" hidden="1" customHeight="1" thickTop="1" thickBot="1">
      <c r="A296" s="254">
        <v>95</v>
      </c>
      <c r="B296" s="257" t="s">
        <v>1232</v>
      </c>
      <c r="C296" s="259"/>
      <c r="D296" s="259" t="str">
        <f>IF(C296&gt;0,VLOOKUP(C296,女子登録情報!$A$1:$H$2000,3,0),"")</f>
        <v/>
      </c>
      <c r="E296" s="259" t="str">
        <f>IF(C296&gt;0,VLOOKUP(C296,女子登録情報!$A$1:$H$2000,4,0),"")</f>
        <v/>
      </c>
      <c r="F296" s="104" t="str">
        <f>IF(C296&gt;0,VLOOKUP(C296,女子登録情報!$A$1:$H$2000,8,0),"")</f>
        <v/>
      </c>
      <c r="G296" s="237" t="e">
        <f>IF(F297&gt;0,VLOOKUP(F297,女子登録情報!$N$2:$P$48,2,0),"")</f>
        <v>#N/A</v>
      </c>
      <c r="H296" s="237" t="str">
        <f>IF(C296&gt;0,TEXT(C296,"100000000"),"")</f>
        <v/>
      </c>
      <c r="I296" s="6" t="s">
        <v>30</v>
      </c>
      <c r="J296" s="106"/>
      <c r="K296" s="8" t="str">
        <f>IF(J296&gt;0,VLOOKUP(J296,女子登録情報!$J$1:$K$21,2,0),"")</f>
        <v/>
      </c>
      <c r="L296" s="6" t="s">
        <v>33</v>
      </c>
      <c r="M296" s="108"/>
      <c r="N296" s="109" t="str">
        <f t="shared" si="4"/>
        <v/>
      </c>
      <c r="O296" s="110"/>
      <c r="P296" s="240"/>
      <c r="Q296" s="241"/>
      <c r="R296" s="242"/>
      <c r="S296" s="243"/>
      <c r="T296" s="243"/>
    </row>
    <row r="297" spans="1:20" s="21" customFormat="1" ht="18" hidden="1" customHeight="1" thickBot="1">
      <c r="A297" s="255"/>
      <c r="B297" s="258"/>
      <c r="C297" s="260"/>
      <c r="D297" s="260"/>
      <c r="E297" s="260"/>
      <c r="F297" s="105" t="str">
        <f>IF(C296&gt;0,VLOOKUP(C296,女子登録情報!$A$1:$H$2000,5,0),"")</f>
        <v/>
      </c>
      <c r="G297" s="238"/>
      <c r="H297" s="238"/>
      <c r="I297" s="11" t="s">
        <v>34</v>
      </c>
      <c r="J297" s="106"/>
      <c r="K297" s="8" t="str">
        <f>IF(J297&gt;0,VLOOKUP(J297,女子登録情報!$J$2:$K$21,2,0),"")</f>
        <v/>
      </c>
      <c r="L297" s="11" t="s">
        <v>35</v>
      </c>
      <c r="M297" s="111"/>
      <c r="N297" s="109" t="str">
        <f t="shared" si="4"/>
        <v/>
      </c>
      <c r="O297" s="110"/>
      <c r="P297" s="246"/>
      <c r="Q297" s="247"/>
      <c r="R297" s="248"/>
      <c r="S297" s="244"/>
      <c r="T297" s="244"/>
    </row>
    <row r="298" spans="1:20" s="21" customFormat="1" ht="18" hidden="1" customHeight="1" thickBot="1">
      <c r="A298" s="256"/>
      <c r="B298" s="249" t="s">
        <v>36</v>
      </c>
      <c r="C298" s="250"/>
      <c r="D298" s="114"/>
      <c r="E298" s="114"/>
      <c r="F298" s="115"/>
      <c r="G298" s="239"/>
      <c r="H298" s="239"/>
      <c r="I298" s="12" t="s">
        <v>37</v>
      </c>
      <c r="J298" s="107"/>
      <c r="K298" s="14" t="str">
        <f>IF(J298&gt;0,VLOOKUP(J298,女子登録情報!$J$2:$K$21,2,0),"")</f>
        <v/>
      </c>
      <c r="L298" s="15" t="s">
        <v>38</v>
      </c>
      <c r="M298" s="112"/>
      <c r="N298" s="109" t="str">
        <f t="shared" si="4"/>
        <v/>
      </c>
      <c r="O298" s="113"/>
      <c r="P298" s="251"/>
      <c r="Q298" s="252"/>
      <c r="R298" s="253"/>
      <c r="S298" s="245"/>
      <c r="T298" s="245"/>
    </row>
    <row r="299" spans="1:20" s="21" customFormat="1" ht="18" hidden="1" customHeight="1" thickTop="1" thickBot="1">
      <c r="A299" s="254">
        <v>96</v>
      </c>
      <c r="B299" s="257" t="s">
        <v>1232</v>
      </c>
      <c r="C299" s="259"/>
      <c r="D299" s="259" t="str">
        <f>IF(C299&gt;0,VLOOKUP(C299,女子登録情報!$A$1:$H$2000,3,0),"")</f>
        <v/>
      </c>
      <c r="E299" s="259" t="str">
        <f>IF(C299&gt;0,VLOOKUP(C299,女子登録情報!$A$1:$H$2000,4,0),"")</f>
        <v/>
      </c>
      <c r="F299" s="104" t="str">
        <f>IF(C299&gt;0,VLOOKUP(C299,女子登録情報!$A$1:$H$2000,8,0),"")</f>
        <v/>
      </c>
      <c r="G299" s="237" t="e">
        <f>IF(F300&gt;0,VLOOKUP(F300,女子登録情報!$N$2:$P$48,2,0),"")</f>
        <v>#N/A</v>
      </c>
      <c r="H299" s="237" t="str">
        <f>IF(C299&gt;0,TEXT(C299,"100000000"),"")</f>
        <v/>
      </c>
      <c r="I299" s="6" t="s">
        <v>30</v>
      </c>
      <c r="J299" s="106"/>
      <c r="K299" s="8" t="str">
        <f>IF(J299&gt;0,VLOOKUP(J299,女子登録情報!$J$1:$K$21,2,0),"")</f>
        <v/>
      </c>
      <c r="L299" s="6" t="s">
        <v>33</v>
      </c>
      <c r="M299" s="108"/>
      <c r="N299" s="109" t="str">
        <f t="shared" si="4"/>
        <v/>
      </c>
      <c r="O299" s="110"/>
      <c r="P299" s="240"/>
      <c r="Q299" s="241"/>
      <c r="R299" s="242"/>
      <c r="S299" s="243"/>
      <c r="T299" s="243"/>
    </row>
    <row r="300" spans="1:20" s="21" customFormat="1" ht="18" hidden="1" customHeight="1" thickBot="1">
      <c r="A300" s="255"/>
      <c r="B300" s="258"/>
      <c r="C300" s="260"/>
      <c r="D300" s="260"/>
      <c r="E300" s="260"/>
      <c r="F300" s="105" t="str">
        <f>IF(C299&gt;0,VLOOKUP(C299,女子登録情報!$A$1:$H$2000,5,0),"")</f>
        <v/>
      </c>
      <c r="G300" s="238"/>
      <c r="H300" s="238"/>
      <c r="I300" s="11" t="s">
        <v>34</v>
      </c>
      <c r="J300" s="106"/>
      <c r="K300" s="8" t="str">
        <f>IF(J300&gt;0,VLOOKUP(J300,女子登録情報!$J$2:$K$21,2,0),"")</f>
        <v/>
      </c>
      <c r="L300" s="11" t="s">
        <v>35</v>
      </c>
      <c r="M300" s="111"/>
      <c r="N300" s="109" t="str">
        <f t="shared" si="4"/>
        <v/>
      </c>
      <c r="O300" s="110"/>
      <c r="P300" s="246"/>
      <c r="Q300" s="247"/>
      <c r="R300" s="248"/>
      <c r="S300" s="244"/>
      <c r="T300" s="244"/>
    </row>
    <row r="301" spans="1:20" s="21" customFormat="1" ht="18" hidden="1" customHeight="1" thickBot="1">
      <c r="A301" s="256"/>
      <c r="B301" s="249" t="s">
        <v>36</v>
      </c>
      <c r="C301" s="250"/>
      <c r="D301" s="114"/>
      <c r="E301" s="114"/>
      <c r="F301" s="115"/>
      <c r="G301" s="239"/>
      <c r="H301" s="239"/>
      <c r="I301" s="12" t="s">
        <v>37</v>
      </c>
      <c r="J301" s="107"/>
      <c r="K301" s="14" t="str">
        <f>IF(J301&gt;0,VLOOKUP(J301,女子登録情報!$J$2:$K$21,2,0),"")</f>
        <v/>
      </c>
      <c r="L301" s="15" t="s">
        <v>38</v>
      </c>
      <c r="M301" s="112"/>
      <c r="N301" s="109" t="str">
        <f t="shared" si="4"/>
        <v/>
      </c>
      <c r="O301" s="113"/>
      <c r="P301" s="251"/>
      <c r="Q301" s="252"/>
      <c r="R301" s="253"/>
      <c r="S301" s="245"/>
      <c r="T301" s="245"/>
    </row>
    <row r="302" spans="1:20" s="21" customFormat="1" ht="18" hidden="1" customHeight="1" thickTop="1" thickBot="1">
      <c r="A302" s="254">
        <v>97</v>
      </c>
      <c r="B302" s="257" t="s">
        <v>1232</v>
      </c>
      <c r="C302" s="259"/>
      <c r="D302" s="259" t="str">
        <f>IF(C302&gt;0,VLOOKUP(C302,女子登録情報!$A$1:$H$2000,3,0),"")</f>
        <v/>
      </c>
      <c r="E302" s="259" t="str">
        <f>IF(C302&gt;0,VLOOKUP(C302,女子登録情報!$A$1:$H$2000,4,0),"")</f>
        <v/>
      </c>
      <c r="F302" s="104" t="str">
        <f>IF(C302&gt;0,VLOOKUP(C302,女子登録情報!$A$1:$H$2000,8,0),"")</f>
        <v/>
      </c>
      <c r="G302" s="237" t="e">
        <f>IF(F303&gt;0,VLOOKUP(F303,女子登録情報!$N$2:$P$48,2,0),"")</f>
        <v>#N/A</v>
      </c>
      <c r="H302" s="237" t="str">
        <f>IF(C302&gt;0,TEXT(C302,"100000000"),"")</f>
        <v/>
      </c>
      <c r="I302" s="6" t="s">
        <v>30</v>
      </c>
      <c r="J302" s="106"/>
      <c r="K302" s="8" t="str">
        <f>IF(J302&gt;0,VLOOKUP(J302,女子登録情報!$J$1:$K$21,2,0),"")</f>
        <v/>
      </c>
      <c r="L302" s="6" t="s">
        <v>33</v>
      </c>
      <c r="M302" s="108"/>
      <c r="N302" s="109" t="str">
        <f t="shared" si="4"/>
        <v/>
      </c>
      <c r="O302" s="110"/>
      <c r="P302" s="240"/>
      <c r="Q302" s="241"/>
      <c r="R302" s="242"/>
      <c r="S302" s="243"/>
      <c r="T302" s="243"/>
    </row>
    <row r="303" spans="1:20" s="21" customFormat="1" ht="18" hidden="1" customHeight="1" thickBot="1">
      <c r="A303" s="255"/>
      <c r="B303" s="258"/>
      <c r="C303" s="260"/>
      <c r="D303" s="260"/>
      <c r="E303" s="260"/>
      <c r="F303" s="105" t="str">
        <f>IF(C302&gt;0,VLOOKUP(C302,女子登録情報!$A$1:$H$2000,5,0),"")</f>
        <v/>
      </c>
      <c r="G303" s="238"/>
      <c r="H303" s="238"/>
      <c r="I303" s="11" t="s">
        <v>34</v>
      </c>
      <c r="J303" s="106"/>
      <c r="K303" s="8" t="str">
        <f>IF(J303&gt;0,VLOOKUP(J303,女子登録情報!$J$2:$K$21,2,0),"")</f>
        <v/>
      </c>
      <c r="L303" s="11" t="s">
        <v>35</v>
      </c>
      <c r="M303" s="111"/>
      <c r="N303" s="109" t="str">
        <f t="shared" si="4"/>
        <v/>
      </c>
      <c r="O303" s="110"/>
      <c r="P303" s="246"/>
      <c r="Q303" s="247"/>
      <c r="R303" s="248"/>
      <c r="S303" s="244"/>
      <c r="T303" s="244"/>
    </row>
    <row r="304" spans="1:20" s="21" customFormat="1" ht="18" hidden="1" customHeight="1" thickBot="1">
      <c r="A304" s="256"/>
      <c r="B304" s="249" t="s">
        <v>36</v>
      </c>
      <c r="C304" s="250"/>
      <c r="D304" s="114"/>
      <c r="E304" s="114"/>
      <c r="F304" s="115"/>
      <c r="G304" s="239"/>
      <c r="H304" s="239"/>
      <c r="I304" s="12" t="s">
        <v>37</v>
      </c>
      <c r="J304" s="107"/>
      <c r="K304" s="14" t="str">
        <f>IF(J304&gt;0,VLOOKUP(J304,女子登録情報!$J$2:$K$21,2,0),"")</f>
        <v/>
      </c>
      <c r="L304" s="15" t="s">
        <v>38</v>
      </c>
      <c r="M304" s="112"/>
      <c r="N304" s="109" t="str">
        <f t="shared" si="4"/>
        <v/>
      </c>
      <c r="O304" s="113"/>
      <c r="P304" s="251"/>
      <c r="Q304" s="252"/>
      <c r="R304" s="253"/>
      <c r="S304" s="245"/>
      <c r="T304" s="245"/>
    </row>
    <row r="305" spans="1:20" s="21" customFormat="1" ht="18" hidden="1" customHeight="1" thickTop="1" thickBot="1">
      <c r="A305" s="254">
        <v>98</v>
      </c>
      <c r="B305" s="257" t="s">
        <v>1232</v>
      </c>
      <c r="C305" s="259"/>
      <c r="D305" s="259" t="str">
        <f>IF(C305&gt;0,VLOOKUP(C305,女子登録情報!$A$1:$H$2000,3,0),"")</f>
        <v/>
      </c>
      <c r="E305" s="259" t="str">
        <f>IF(C305&gt;0,VLOOKUP(C305,女子登録情報!$A$1:$H$2000,4,0),"")</f>
        <v/>
      </c>
      <c r="F305" s="104" t="str">
        <f>IF(C305&gt;0,VLOOKUP(C305,女子登録情報!$A$1:$H$2000,8,0),"")</f>
        <v/>
      </c>
      <c r="G305" s="237" t="e">
        <f>IF(F306&gt;0,VLOOKUP(F306,女子登録情報!$N$2:$P$48,2,0),"")</f>
        <v>#N/A</v>
      </c>
      <c r="H305" s="237" t="str">
        <f>IF(C305&gt;0,TEXT(C305,"100000000"),"")</f>
        <v/>
      </c>
      <c r="I305" s="6" t="s">
        <v>30</v>
      </c>
      <c r="J305" s="106"/>
      <c r="K305" s="8" t="str">
        <f>IF(J305&gt;0,VLOOKUP(J305,女子登録情報!$J$1:$K$21,2,0),"")</f>
        <v/>
      </c>
      <c r="L305" s="6" t="s">
        <v>33</v>
      </c>
      <c r="M305" s="108"/>
      <c r="N305" s="109" t="str">
        <f t="shared" si="4"/>
        <v/>
      </c>
      <c r="O305" s="110"/>
      <c r="P305" s="240"/>
      <c r="Q305" s="241"/>
      <c r="R305" s="242"/>
      <c r="S305" s="243"/>
      <c r="T305" s="243"/>
    </row>
    <row r="306" spans="1:20" s="21" customFormat="1" ht="18" hidden="1" customHeight="1" thickBot="1">
      <c r="A306" s="255"/>
      <c r="B306" s="258"/>
      <c r="C306" s="260"/>
      <c r="D306" s="260"/>
      <c r="E306" s="260"/>
      <c r="F306" s="105" t="str">
        <f>IF(C305&gt;0,VLOOKUP(C305,女子登録情報!$A$1:$H$2000,5,0),"")</f>
        <v/>
      </c>
      <c r="G306" s="238"/>
      <c r="H306" s="238"/>
      <c r="I306" s="11" t="s">
        <v>34</v>
      </c>
      <c r="J306" s="106"/>
      <c r="K306" s="8" t="str">
        <f>IF(J306&gt;0,VLOOKUP(J306,女子登録情報!$J$2:$K$21,2,0),"")</f>
        <v/>
      </c>
      <c r="L306" s="11" t="s">
        <v>35</v>
      </c>
      <c r="M306" s="111"/>
      <c r="N306" s="109" t="str">
        <f t="shared" si="4"/>
        <v/>
      </c>
      <c r="O306" s="110"/>
      <c r="P306" s="246"/>
      <c r="Q306" s="247"/>
      <c r="R306" s="248"/>
      <c r="S306" s="244"/>
      <c r="T306" s="244"/>
    </row>
    <row r="307" spans="1:20" s="21" customFormat="1" ht="18" hidden="1" customHeight="1" thickBot="1">
      <c r="A307" s="256"/>
      <c r="B307" s="249" t="s">
        <v>36</v>
      </c>
      <c r="C307" s="250"/>
      <c r="D307" s="114"/>
      <c r="E307" s="114"/>
      <c r="F307" s="115"/>
      <c r="G307" s="239"/>
      <c r="H307" s="239"/>
      <c r="I307" s="12" t="s">
        <v>37</v>
      </c>
      <c r="J307" s="107"/>
      <c r="K307" s="14" t="str">
        <f>IF(J307&gt;0,VLOOKUP(J307,女子登録情報!$J$2:$K$21,2,0),"")</f>
        <v/>
      </c>
      <c r="L307" s="15" t="s">
        <v>38</v>
      </c>
      <c r="M307" s="112"/>
      <c r="N307" s="109" t="str">
        <f t="shared" si="4"/>
        <v/>
      </c>
      <c r="O307" s="113"/>
      <c r="P307" s="251"/>
      <c r="Q307" s="252"/>
      <c r="R307" s="253"/>
      <c r="S307" s="245"/>
      <c r="T307" s="245"/>
    </row>
    <row r="308" spans="1:20" s="21" customFormat="1" ht="18" hidden="1" customHeight="1" thickTop="1" thickBot="1">
      <c r="A308" s="254">
        <v>99</v>
      </c>
      <c r="B308" s="257" t="s">
        <v>1232</v>
      </c>
      <c r="C308" s="259"/>
      <c r="D308" s="259" t="str">
        <f>IF(C308&gt;0,VLOOKUP(C308,女子登録情報!$A$1:$H$2000,3,0),"")</f>
        <v/>
      </c>
      <c r="E308" s="259" t="str">
        <f>IF(C308&gt;0,VLOOKUP(C308,女子登録情報!$A$1:$H$2000,4,0),"")</f>
        <v/>
      </c>
      <c r="F308" s="104" t="str">
        <f>IF(C308&gt;0,VLOOKUP(C308,女子登録情報!$A$1:$H$2000,8,0),"")</f>
        <v/>
      </c>
      <c r="G308" s="237" t="e">
        <f>IF(F309&gt;0,VLOOKUP(F309,女子登録情報!$N$2:$P$48,2,0),"")</f>
        <v>#N/A</v>
      </c>
      <c r="H308" s="237" t="str">
        <f>IF(C308&gt;0,TEXT(C308,"100000000"),"")</f>
        <v/>
      </c>
      <c r="I308" s="6" t="s">
        <v>30</v>
      </c>
      <c r="J308" s="106"/>
      <c r="K308" s="8" t="str">
        <f>IF(J308&gt;0,VLOOKUP(J308,女子登録情報!$J$1:$K$21,2,0),"")</f>
        <v/>
      </c>
      <c r="L308" s="6" t="s">
        <v>33</v>
      </c>
      <c r="M308" s="108"/>
      <c r="N308" s="109" t="str">
        <f t="shared" si="4"/>
        <v/>
      </c>
      <c r="O308" s="110"/>
      <c r="P308" s="240"/>
      <c r="Q308" s="241"/>
      <c r="R308" s="242"/>
      <c r="S308" s="243"/>
      <c r="T308" s="243"/>
    </row>
    <row r="309" spans="1:20" s="21" customFormat="1" ht="18" hidden="1" customHeight="1" thickBot="1">
      <c r="A309" s="255"/>
      <c r="B309" s="258"/>
      <c r="C309" s="260"/>
      <c r="D309" s="260"/>
      <c r="E309" s="260"/>
      <c r="F309" s="105" t="str">
        <f>IF(C308&gt;0,VLOOKUP(C308,女子登録情報!$A$1:$H$2000,5,0),"")</f>
        <v/>
      </c>
      <c r="G309" s="238"/>
      <c r="H309" s="238"/>
      <c r="I309" s="11" t="s">
        <v>34</v>
      </c>
      <c r="J309" s="106"/>
      <c r="K309" s="8" t="str">
        <f>IF(J309&gt;0,VLOOKUP(J309,女子登録情報!$J$2:$K$21,2,0),"")</f>
        <v/>
      </c>
      <c r="L309" s="11" t="s">
        <v>35</v>
      </c>
      <c r="M309" s="111"/>
      <c r="N309" s="109" t="str">
        <f t="shared" si="4"/>
        <v/>
      </c>
      <c r="O309" s="110"/>
      <c r="P309" s="246"/>
      <c r="Q309" s="247"/>
      <c r="R309" s="248"/>
      <c r="S309" s="244"/>
      <c r="T309" s="244"/>
    </row>
    <row r="310" spans="1:20" s="21" customFormat="1" ht="18" hidden="1" customHeight="1" thickBot="1">
      <c r="A310" s="256"/>
      <c r="B310" s="249" t="s">
        <v>36</v>
      </c>
      <c r="C310" s="250"/>
      <c r="D310" s="114"/>
      <c r="E310" s="114"/>
      <c r="F310" s="115"/>
      <c r="G310" s="239"/>
      <c r="H310" s="239"/>
      <c r="I310" s="12" t="s">
        <v>37</v>
      </c>
      <c r="J310" s="107"/>
      <c r="K310" s="14" t="str">
        <f>IF(J310&gt;0,VLOOKUP(J310,女子登録情報!$J$2:$K$21,2,0),"")</f>
        <v/>
      </c>
      <c r="L310" s="15" t="s">
        <v>38</v>
      </c>
      <c r="M310" s="112"/>
      <c r="N310" s="109" t="str">
        <f t="shared" si="4"/>
        <v/>
      </c>
      <c r="O310" s="113"/>
      <c r="P310" s="251"/>
      <c r="Q310" s="252"/>
      <c r="R310" s="253"/>
      <c r="S310" s="245"/>
      <c r="T310" s="245"/>
    </row>
    <row r="311" spans="1:20" s="21" customFormat="1" ht="18" hidden="1" customHeight="1" thickTop="1" thickBot="1">
      <c r="A311" s="254">
        <v>100</v>
      </c>
      <c r="B311" s="257" t="s">
        <v>1232</v>
      </c>
      <c r="C311" s="259"/>
      <c r="D311" s="259" t="str">
        <f>IF(C311&gt;0,VLOOKUP(C311,女子登録情報!$A$1:$H$2000,3,0),"")</f>
        <v/>
      </c>
      <c r="E311" s="259" t="str">
        <f>IF(C311&gt;0,VLOOKUP(C311,女子登録情報!$A$1:$H$2000,4,0),"")</f>
        <v/>
      </c>
      <c r="F311" s="104" t="str">
        <f>IF(C311&gt;0,VLOOKUP(C311,女子登録情報!$A$1:$H$2000,8,0),"")</f>
        <v/>
      </c>
      <c r="G311" s="237" t="e">
        <f>IF(F312&gt;0,VLOOKUP(F312,女子登録情報!$N$2:$P$48,2,0),"")</f>
        <v>#N/A</v>
      </c>
      <c r="H311" s="237" t="str">
        <f>IF(C311&gt;0,TEXT(C311,"100000000"),"")</f>
        <v/>
      </c>
      <c r="I311" s="6" t="s">
        <v>30</v>
      </c>
      <c r="J311" s="106"/>
      <c r="K311" s="8" t="str">
        <f>IF(J311&gt;0,VLOOKUP(J311,女子登録情報!$J$1:$K$21,2,0),"")</f>
        <v/>
      </c>
      <c r="L311" s="6" t="s">
        <v>33</v>
      </c>
      <c r="M311" s="108"/>
      <c r="N311" s="109" t="str">
        <f t="shared" si="4"/>
        <v/>
      </c>
      <c r="O311" s="110"/>
      <c r="P311" s="240"/>
      <c r="Q311" s="241"/>
      <c r="R311" s="242"/>
      <c r="S311" s="243"/>
      <c r="T311" s="243"/>
    </row>
    <row r="312" spans="1:20" s="21" customFormat="1" ht="18" hidden="1" customHeight="1" thickBot="1">
      <c r="A312" s="255"/>
      <c r="B312" s="258"/>
      <c r="C312" s="260"/>
      <c r="D312" s="260"/>
      <c r="E312" s="260"/>
      <c r="F312" s="105" t="str">
        <f>IF(C311&gt;0,VLOOKUP(C311,女子登録情報!$A$1:$H$2000,5,0),"")</f>
        <v/>
      </c>
      <c r="G312" s="238"/>
      <c r="H312" s="238"/>
      <c r="I312" s="11" t="s">
        <v>34</v>
      </c>
      <c r="J312" s="106"/>
      <c r="K312" s="8" t="str">
        <f>IF(J312&gt;0,VLOOKUP(J312,女子登録情報!$J$2:$K$21,2,0),"")</f>
        <v/>
      </c>
      <c r="L312" s="11" t="s">
        <v>35</v>
      </c>
      <c r="M312" s="111"/>
      <c r="N312" s="109" t="str">
        <f t="shared" si="4"/>
        <v/>
      </c>
      <c r="O312" s="110"/>
      <c r="P312" s="246"/>
      <c r="Q312" s="247"/>
      <c r="R312" s="248"/>
      <c r="S312" s="244"/>
      <c r="T312" s="244"/>
    </row>
    <row r="313" spans="1:20" s="21" customFormat="1" ht="18" hidden="1" customHeight="1" thickBot="1">
      <c r="A313" s="256"/>
      <c r="B313" s="249" t="s">
        <v>36</v>
      </c>
      <c r="C313" s="250"/>
      <c r="D313" s="114"/>
      <c r="E313" s="114"/>
      <c r="F313" s="115"/>
      <c r="G313" s="239"/>
      <c r="H313" s="239"/>
      <c r="I313" s="12" t="s">
        <v>37</v>
      </c>
      <c r="J313" s="107"/>
      <c r="K313" s="14" t="str">
        <f>IF(J313&gt;0,VLOOKUP(J313,女子登録情報!$J$2:$K$21,2,0),"")</f>
        <v/>
      </c>
      <c r="L313" s="15" t="s">
        <v>38</v>
      </c>
      <c r="M313" s="112"/>
      <c r="N313" s="109" t="str">
        <f t="shared" si="4"/>
        <v/>
      </c>
      <c r="O313" s="113"/>
      <c r="P313" s="251"/>
      <c r="Q313" s="252"/>
      <c r="R313" s="253"/>
      <c r="S313" s="245"/>
      <c r="T313" s="245"/>
    </row>
    <row r="314" spans="1:20" s="21" customFormat="1" ht="18" hidden="1" customHeight="1" thickTop="1" thickBot="1">
      <c r="A314" s="254">
        <v>101</v>
      </c>
      <c r="B314" s="257" t="s">
        <v>1232</v>
      </c>
      <c r="C314" s="259"/>
      <c r="D314" s="259" t="str">
        <f>IF(C314&gt;0,VLOOKUP(C314,女子登録情報!$A$1:$H$2000,3,0),"")</f>
        <v/>
      </c>
      <c r="E314" s="259" t="str">
        <f>IF(C314&gt;0,VLOOKUP(C314,女子登録情報!$A$1:$H$2000,4,0),"")</f>
        <v/>
      </c>
      <c r="F314" s="104" t="str">
        <f>IF(C314&gt;0,VLOOKUP(C314,女子登録情報!$A$1:$H$2000,8,0),"")</f>
        <v/>
      </c>
      <c r="G314" s="237" t="e">
        <f>IF(F315&gt;0,VLOOKUP(F315,女子登録情報!$N$2:$P$48,2,0),"")</f>
        <v>#N/A</v>
      </c>
      <c r="H314" s="237" t="str">
        <f>IF(C314&gt;0,TEXT(C314,"100000000"),"")</f>
        <v/>
      </c>
      <c r="I314" s="6" t="s">
        <v>30</v>
      </c>
      <c r="J314" s="106"/>
      <c r="K314" s="8" t="str">
        <f>IF(J314&gt;0,VLOOKUP(J314,女子登録情報!$J$1:$K$21,2,0),"")</f>
        <v/>
      </c>
      <c r="L314" s="6" t="s">
        <v>33</v>
      </c>
      <c r="M314" s="108"/>
      <c r="N314" s="109" t="str">
        <f t="shared" si="4"/>
        <v/>
      </c>
      <c r="O314" s="110"/>
      <c r="P314" s="240"/>
      <c r="Q314" s="241"/>
      <c r="R314" s="242"/>
      <c r="S314" s="243"/>
      <c r="T314" s="243"/>
    </row>
    <row r="315" spans="1:20" s="21" customFormat="1" ht="18" hidden="1" customHeight="1" thickBot="1">
      <c r="A315" s="255"/>
      <c r="B315" s="258"/>
      <c r="C315" s="260"/>
      <c r="D315" s="260"/>
      <c r="E315" s="260"/>
      <c r="F315" s="105" t="str">
        <f>IF(C314&gt;0,VLOOKUP(C314,女子登録情報!$A$1:$H$2000,5,0),"")</f>
        <v/>
      </c>
      <c r="G315" s="238"/>
      <c r="H315" s="238"/>
      <c r="I315" s="11" t="s">
        <v>34</v>
      </c>
      <c r="J315" s="106"/>
      <c r="K315" s="8" t="str">
        <f>IF(J315&gt;0,VLOOKUP(J315,女子登録情報!$J$2:$K$21,2,0),"")</f>
        <v/>
      </c>
      <c r="L315" s="11" t="s">
        <v>35</v>
      </c>
      <c r="M315" s="111"/>
      <c r="N315" s="109" t="str">
        <f t="shared" si="4"/>
        <v/>
      </c>
      <c r="O315" s="110"/>
      <c r="P315" s="246"/>
      <c r="Q315" s="247"/>
      <c r="R315" s="248"/>
      <c r="S315" s="244"/>
      <c r="T315" s="244"/>
    </row>
    <row r="316" spans="1:20" s="21" customFormat="1" ht="18" hidden="1" customHeight="1" thickBot="1">
      <c r="A316" s="256"/>
      <c r="B316" s="249" t="s">
        <v>36</v>
      </c>
      <c r="C316" s="250"/>
      <c r="D316" s="114"/>
      <c r="E316" s="114"/>
      <c r="F316" s="115"/>
      <c r="G316" s="239"/>
      <c r="H316" s="239"/>
      <c r="I316" s="12" t="s">
        <v>37</v>
      </c>
      <c r="J316" s="107"/>
      <c r="K316" s="14" t="str">
        <f>IF(J316&gt;0,VLOOKUP(J316,女子登録情報!$J$2:$K$21,2,0),"")</f>
        <v/>
      </c>
      <c r="L316" s="15" t="s">
        <v>38</v>
      </c>
      <c r="M316" s="112"/>
      <c r="N316" s="109" t="str">
        <f t="shared" si="4"/>
        <v/>
      </c>
      <c r="O316" s="113"/>
      <c r="P316" s="251"/>
      <c r="Q316" s="252"/>
      <c r="R316" s="253"/>
      <c r="S316" s="245"/>
      <c r="T316" s="245"/>
    </row>
    <row r="317" spans="1:20" s="21" customFormat="1" ht="18" hidden="1" customHeight="1" thickTop="1" thickBot="1">
      <c r="A317" s="254">
        <v>102</v>
      </c>
      <c r="B317" s="257" t="s">
        <v>1232</v>
      </c>
      <c r="C317" s="259"/>
      <c r="D317" s="259" t="str">
        <f>IF(C317&gt;0,VLOOKUP(C317,女子登録情報!$A$1:$H$2000,3,0),"")</f>
        <v/>
      </c>
      <c r="E317" s="259" t="str">
        <f>IF(C317&gt;0,VLOOKUP(C317,女子登録情報!$A$1:$H$2000,4,0),"")</f>
        <v/>
      </c>
      <c r="F317" s="104" t="str">
        <f>IF(C317&gt;0,VLOOKUP(C317,女子登録情報!$A$1:$H$2000,8,0),"")</f>
        <v/>
      </c>
      <c r="G317" s="237" t="e">
        <f>IF(F318&gt;0,VLOOKUP(F318,女子登録情報!$N$2:$P$48,2,0),"")</f>
        <v>#N/A</v>
      </c>
      <c r="H317" s="237" t="str">
        <f>IF(C317&gt;0,TEXT(C317,"100000000"),"")</f>
        <v/>
      </c>
      <c r="I317" s="6" t="s">
        <v>30</v>
      </c>
      <c r="J317" s="106"/>
      <c r="K317" s="8" t="str">
        <f>IF(J317&gt;0,VLOOKUP(J317,女子登録情報!$J$1:$K$21,2,0),"")</f>
        <v/>
      </c>
      <c r="L317" s="6" t="s">
        <v>33</v>
      </c>
      <c r="M317" s="108"/>
      <c r="N317" s="109" t="str">
        <f t="shared" si="4"/>
        <v/>
      </c>
      <c r="O317" s="110"/>
      <c r="P317" s="240"/>
      <c r="Q317" s="241"/>
      <c r="R317" s="242"/>
      <c r="S317" s="243"/>
      <c r="T317" s="243"/>
    </row>
    <row r="318" spans="1:20" s="21" customFormat="1" ht="18" hidden="1" customHeight="1" thickBot="1">
      <c r="A318" s="255"/>
      <c r="B318" s="258"/>
      <c r="C318" s="260"/>
      <c r="D318" s="260"/>
      <c r="E318" s="260"/>
      <c r="F318" s="105" t="str">
        <f>IF(C317&gt;0,VLOOKUP(C317,女子登録情報!$A$1:$H$2000,5,0),"")</f>
        <v/>
      </c>
      <c r="G318" s="238"/>
      <c r="H318" s="238"/>
      <c r="I318" s="11" t="s">
        <v>34</v>
      </c>
      <c r="J318" s="106"/>
      <c r="K318" s="8" t="str">
        <f>IF(J318&gt;0,VLOOKUP(J318,女子登録情報!$J$2:$K$21,2,0),"")</f>
        <v/>
      </c>
      <c r="L318" s="11" t="s">
        <v>35</v>
      </c>
      <c r="M318" s="111"/>
      <c r="N318" s="109" t="str">
        <f t="shared" si="4"/>
        <v/>
      </c>
      <c r="O318" s="110"/>
      <c r="P318" s="246"/>
      <c r="Q318" s="247"/>
      <c r="R318" s="248"/>
      <c r="S318" s="244"/>
      <c r="T318" s="244"/>
    </row>
    <row r="319" spans="1:20" s="21" customFormat="1" ht="18" hidden="1" customHeight="1" thickBot="1">
      <c r="A319" s="256"/>
      <c r="B319" s="249" t="s">
        <v>36</v>
      </c>
      <c r="C319" s="250"/>
      <c r="D319" s="114"/>
      <c r="E319" s="114"/>
      <c r="F319" s="115"/>
      <c r="G319" s="239"/>
      <c r="H319" s="239"/>
      <c r="I319" s="12" t="s">
        <v>37</v>
      </c>
      <c r="J319" s="107"/>
      <c r="K319" s="14" t="str">
        <f>IF(J319&gt;0,VLOOKUP(J319,女子登録情報!$J$2:$K$21,2,0),"")</f>
        <v/>
      </c>
      <c r="L319" s="15" t="s">
        <v>38</v>
      </c>
      <c r="M319" s="112"/>
      <c r="N319" s="109" t="str">
        <f t="shared" si="4"/>
        <v/>
      </c>
      <c r="O319" s="113"/>
      <c r="P319" s="251"/>
      <c r="Q319" s="252"/>
      <c r="R319" s="253"/>
      <c r="S319" s="245"/>
      <c r="T319" s="245"/>
    </row>
    <row r="320" spans="1:20" s="21" customFormat="1" ht="18" hidden="1" customHeight="1" thickTop="1" thickBot="1">
      <c r="A320" s="254">
        <v>103</v>
      </c>
      <c r="B320" s="257" t="s">
        <v>1232</v>
      </c>
      <c r="C320" s="259"/>
      <c r="D320" s="259" t="str">
        <f>IF(C320&gt;0,VLOOKUP(C320,女子登録情報!$A$1:$H$2000,3,0),"")</f>
        <v/>
      </c>
      <c r="E320" s="259" t="str">
        <f>IF(C320&gt;0,VLOOKUP(C320,女子登録情報!$A$1:$H$2000,4,0),"")</f>
        <v/>
      </c>
      <c r="F320" s="104" t="str">
        <f>IF(C320&gt;0,VLOOKUP(C320,女子登録情報!$A$1:$H$2000,8,0),"")</f>
        <v/>
      </c>
      <c r="G320" s="237" t="e">
        <f>IF(F321&gt;0,VLOOKUP(F321,女子登録情報!$N$2:$P$48,2,0),"")</f>
        <v>#N/A</v>
      </c>
      <c r="H320" s="237" t="str">
        <f>IF(C320&gt;0,TEXT(C320,"100000000"),"")</f>
        <v/>
      </c>
      <c r="I320" s="6" t="s">
        <v>30</v>
      </c>
      <c r="J320" s="106"/>
      <c r="K320" s="8" t="str">
        <f>IF(J320&gt;0,VLOOKUP(J320,女子登録情報!$J$1:$K$21,2,0),"")</f>
        <v/>
      </c>
      <c r="L320" s="6" t="s">
        <v>33</v>
      </c>
      <c r="M320" s="108"/>
      <c r="N320" s="109" t="str">
        <f t="shared" si="4"/>
        <v/>
      </c>
      <c r="O320" s="110"/>
      <c r="P320" s="240"/>
      <c r="Q320" s="241"/>
      <c r="R320" s="242"/>
      <c r="S320" s="243"/>
      <c r="T320" s="243"/>
    </row>
    <row r="321" spans="1:20" s="21" customFormat="1" ht="18" hidden="1" customHeight="1" thickBot="1">
      <c r="A321" s="255"/>
      <c r="B321" s="258"/>
      <c r="C321" s="260"/>
      <c r="D321" s="260"/>
      <c r="E321" s="260"/>
      <c r="F321" s="105" t="str">
        <f>IF(C320&gt;0,VLOOKUP(C320,女子登録情報!$A$1:$H$2000,5,0),"")</f>
        <v/>
      </c>
      <c r="G321" s="238"/>
      <c r="H321" s="238"/>
      <c r="I321" s="11" t="s">
        <v>34</v>
      </c>
      <c r="J321" s="106"/>
      <c r="K321" s="8" t="str">
        <f>IF(J321&gt;0,VLOOKUP(J321,女子登録情報!$J$2:$K$21,2,0),"")</f>
        <v/>
      </c>
      <c r="L321" s="11" t="s">
        <v>35</v>
      </c>
      <c r="M321" s="111"/>
      <c r="N321" s="109" t="str">
        <f t="shared" si="4"/>
        <v/>
      </c>
      <c r="O321" s="110"/>
      <c r="P321" s="246"/>
      <c r="Q321" s="247"/>
      <c r="R321" s="248"/>
      <c r="S321" s="244"/>
      <c r="T321" s="244"/>
    </row>
    <row r="322" spans="1:20" s="21" customFormat="1" ht="18" hidden="1" customHeight="1" thickBot="1">
      <c r="A322" s="256"/>
      <c r="B322" s="249" t="s">
        <v>36</v>
      </c>
      <c r="C322" s="250"/>
      <c r="D322" s="114"/>
      <c r="E322" s="114"/>
      <c r="F322" s="115"/>
      <c r="G322" s="239"/>
      <c r="H322" s="239"/>
      <c r="I322" s="12" t="s">
        <v>37</v>
      </c>
      <c r="J322" s="107"/>
      <c r="K322" s="14" t="str">
        <f>IF(J322&gt;0,VLOOKUP(J322,女子登録情報!$J$2:$K$21,2,0),"")</f>
        <v/>
      </c>
      <c r="L322" s="15" t="s">
        <v>38</v>
      </c>
      <c r="M322" s="112"/>
      <c r="N322" s="109" t="str">
        <f t="shared" si="4"/>
        <v/>
      </c>
      <c r="O322" s="113"/>
      <c r="P322" s="251"/>
      <c r="Q322" s="252"/>
      <c r="R322" s="253"/>
      <c r="S322" s="245"/>
      <c r="T322" s="245"/>
    </row>
    <row r="323" spans="1:20" s="21" customFormat="1" ht="18" hidden="1" customHeight="1" thickTop="1" thickBot="1">
      <c r="A323" s="254">
        <v>104</v>
      </c>
      <c r="B323" s="257" t="s">
        <v>1232</v>
      </c>
      <c r="C323" s="259"/>
      <c r="D323" s="259" t="str">
        <f>IF(C323&gt;0,VLOOKUP(C323,女子登録情報!$A$1:$H$2000,3,0),"")</f>
        <v/>
      </c>
      <c r="E323" s="259" t="str">
        <f>IF(C323&gt;0,VLOOKUP(C323,女子登録情報!$A$1:$H$2000,4,0),"")</f>
        <v/>
      </c>
      <c r="F323" s="104" t="str">
        <f>IF(C323&gt;0,VLOOKUP(C323,女子登録情報!$A$1:$H$2000,8,0),"")</f>
        <v/>
      </c>
      <c r="G323" s="237" t="e">
        <f>IF(F324&gt;0,VLOOKUP(F324,女子登録情報!$N$2:$P$48,2,0),"")</f>
        <v>#N/A</v>
      </c>
      <c r="H323" s="237" t="str">
        <f>IF(C323&gt;0,TEXT(C323,"100000000"),"")</f>
        <v/>
      </c>
      <c r="I323" s="6" t="s">
        <v>30</v>
      </c>
      <c r="J323" s="106"/>
      <c r="K323" s="8" t="str">
        <f>IF(J323&gt;0,VLOOKUP(J323,女子登録情報!$J$1:$K$21,2,0),"")</f>
        <v/>
      </c>
      <c r="L323" s="6" t="s">
        <v>33</v>
      </c>
      <c r="M323" s="108"/>
      <c r="N323" s="109" t="str">
        <f t="shared" si="4"/>
        <v/>
      </c>
      <c r="O323" s="110"/>
      <c r="P323" s="240"/>
      <c r="Q323" s="241"/>
      <c r="R323" s="242"/>
      <c r="S323" s="243"/>
      <c r="T323" s="243"/>
    </row>
    <row r="324" spans="1:20" s="21" customFormat="1" ht="18" hidden="1" customHeight="1" thickBot="1">
      <c r="A324" s="255"/>
      <c r="B324" s="258"/>
      <c r="C324" s="260"/>
      <c r="D324" s="260"/>
      <c r="E324" s="260"/>
      <c r="F324" s="105" t="str">
        <f>IF(C323&gt;0,VLOOKUP(C323,女子登録情報!$A$1:$H$2000,5,0),"")</f>
        <v/>
      </c>
      <c r="G324" s="238"/>
      <c r="H324" s="238"/>
      <c r="I324" s="11" t="s">
        <v>34</v>
      </c>
      <c r="J324" s="106"/>
      <c r="K324" s="8" t="str">
        <f>IF(J324&gt;0,VLOOKUP(J324,女子登録情報!$J$2:$K$21,2,0),"")</f>
        <v/>
      </c>
      <c r="L324" s="11" t="s">
        <v>35</v>
      </c>
      <c r="M324" s="111"/>
      <c r="N324" s="109" t="str">
        <f t="shared" si="4"/>
        <v/>
      </c>
      <c r="O324" s="110"/>
      <c r="P324" s="246"/>
      <c r="Q324" s="247"/>
      <c r="R324" s="248"/>
      <c r="S324" s="244"/>
      <c r="T324" s="244"/>
    </row>
    <row r="325" spans="1:20" s="21" customFormat="1" ht="18" hidden="1" customHeight="1" thickBot="1">
      <c r="A325" s="256"/>
      <c r="B325" s="249" t="s">
        <v>36</v>
      </c>
      <c r="C325" s="250"/>
      <c r="D325" s="114"/>
      <c r="E325" s="114"/>
      <c r="F325" s="115"/>
      <c r="G325" s="239"/>
      <c r="H325" s="239"/>
      <c r="I325" s="12" t="s">
        <v>37</v>
      </c>
      <c r="J325" s="107"/>
      <c r="K325" s="14" t="str">
        <f>IF(J325&gt;0,VLOOKUP(J325,女子登録情報!$J$2:$K$21,2,0),"")</f>
        <v/>
      </c>
      <c r="L325" s="15" t="s">
        <v>38</v>
      </c>
      <c r="M325" s="112"/>
      <c r="N325" s="109" t="str">
        <f t="shared" si="4"/>
        <v/>
      </c>
      <c r="O325" s="113"/>
      <c r="P325" s="251"/>
      <c r="Q325" s="252"/>
      <c r="R325" s="253"/>
      <c r="S325" s="245"/>
      <c r="T325" s="245"/>
    </row>
    <row r="326" spans="1:20" s="21" customFormat="1" ht="18" hidden="1" customHeight="1" thickTop="1" thickBot="1">
      <c r="A326" s="254">
        <v>105</v>
      </c>
      <c r="B326" s="257" t="s">
        <v>1232</v>
      </c>
      <c r="C326" s="259"/>
      <c r="D326" s="259" t="str">
        <f>IF(C326&gt;0,VLOOKUP(C326,女子登録情報!$A$1:$H$2000,3,0),"")</f>
        <v/>
      </c>
      <c r="E326" s="259" t="str">
        <f>IF(C326&gt;0,VLOOKUP(C326,女子登録情報!$A$1:$H$2000,4,0),"")</f>
        <v/>
      </c>
      <c r="F326" s="104" t="str">
        <f>IF(C326&gt;0,VLOOKUP(C326,女子登録情報!$A$1:$H$2000,8,0),"")</f>
        <v/>
      </c>
      <c r="G326" s="237" t="e">
        <f>IF(F327&gt;0,VLOOKUP(F327,女子登録情報!$N$2:$P$48,2,0),"")</f>
        <v>#N/A</v>
      </c>
      <c r="H326" s="237" t="str">
        <f>IF(C326&gt;0,TEXT(C326,"100000000"),"")</f>
        <v/>
      </c>
      <c r="I326" s="6" t="s">
        <v>30</v>
      </c>
      <c r="J326" s="106"/>
      <c r="K326" s="8" t="str">
        <f>IF(J326&gt;0,VLOOKUP(J326,女子登録情報!$J$1:$K$21,2,0),"")</f>
        <v/>
      </c>
      <c r="L326" s="6" t="s">
        <v>33</v>
      </c>
      <c r="M326" s="108"/>
      <c r="N326" s="109" t="str">
        <f t="shared" si="4"/>
        <v/>
      </c>
      <c r="O326" s="110"/>
      <c r="P326" s="240"/>
      <c r="Q326" s="241"/>
      <c r="R326" s="242"/>
      <c r="S326" s="243"/>
      <c r="T326" s="243"/>
    </row>
    <row r="327" spans="1:20" s="21" customFormat="1" ht="18" hidden="1" customHeight="1" thickBot="1">
      <c r="A327" s="255"/>
      <c r="B327" s="258"/>
      <c r="C327" s="260"/>
      <c r="D327" s="260"/>
      <c r="E327" s="260"/>
      <c r="F327" s="105" t="str">
        <f>IF(C326&gt;0,VLOOKUP(C326,女子登録情報!$A$1:$H$2000,5,0),"")</f>
        <v/>
      </c>
      <c r="G327" s="238"/>
      <c r="H327" s="238"/>
      <c r="I327" s="11" t="s">
        <v>34</v>
      </c>
      <c r="J327" s="106"/>
      <c r="K327" s="8" t="str">
        <f>IF(J327&gt;0,VLOOKUP(J327,女子登録情報!$J$2:$K$21,2,0),"")</f>
        <v/>
      </c>
      <c r="L327" s="11" t="s">
        <v>35</v>
      </c>
      <c r="M327" s="111"/>
      <c r="N327" s="109" t="str">
        <f t="shared" si="4"/>
        <v/>
      </c>
      <c r="O327" s="110"/>
      <c r="P327" s="246"/>
      <c r="Q327" s="247"/>
      <c r="R327" s="248"/>
      <c r="S327" s="244"/>
      <c r="T327" s="244"/>
    </row>
    <row r="328" spans="1:20" s="21" customFormat="1" ht="18" hidden="1" customHeight="1" thickBot="1">
      <c r="A328" s="256"/>
      <c r="B328" s="249" t="s">
        <v>36</v>
      </c>
      <c r="C328" s="250"/>
      <c r="D328" s="114"/>
      <c r="E328" s="114"/>
      <c r="F328" s="115"/>
      <c r="G328" s="239"/>
      <c r="H328" s="239"/>
      <c r="I328" s="12" t="s">
        <v>37</v>
      </c>
      <c r="J328" s="107"/>
      <c r="K328" s="14" t="str">
        <f>IF(J328&gt;0,VLOOKUP(J328,女子登録情報!$J$2:$K$21,2,0),"")</f>
        <v/>
      </c>
      <c r="L328" s="15" t="s">
        <v>38</v>
      </c>
      <c r="M328" s="112"/>
      <c r="N328" s="109" t="str">
        <f t="shared" si="4"/>
        <v/>
      </c>
      <c r="O328" s="113"/>
      <c r="P328" s="251"/>
      <c r="Q328" s="252"/>
      <c r="R328" s="253"/>
      <c r="S328" s="245"/>
      <c r="T328" s="245"/>
    </row>
    <row r="329" spans="1:20" s="21" customFormat="1" ht="18" hidden="1" customHeight="1" thickTop="1" thickBot="1">
      <c r="A329" s="254">
        <v>106</v>
      </c>
      <c r="B329" s="257" t="s">
        <v>1232</v>
      </c>
      <c r="C329" s="259"/>
      <c r="D329" s="259" t="str">
        <f>IF(C329&gt;0,VLOOKUP(C329,女子登録情報!$A$1:$H$2000,3,0),"")</f>
        <v/>
      </c>
      <c r="E329" s="259" t="str">
        <f>IF(C329&gt;0,VLOOKUP(C329,女子登録情報!$A$1:$H$2000,4,0),"")</f>
        <v/>
      </c>
      <c r="F329" s="104" t="str">
        <f>IF(C329&gt;0,VLOOKUP(C329,女子登録情報!$A$1:$H$2000,8,0),"")</f>
        <v/>
      </c>
      <c r="G329" s="237" t="e">
        <f>IF(F330&gt;0,VLOOKUP(F330,女子登録情報!$N$2:$P$48,2,0),"")</f>
        <v>#N/A</v>
      </c>
      <c r="H329" s="237" t="str">
        <f>IF(C329&gt;0,TEXT(C329,"100000000"),"")</f>
        <v/>
      </c>
      <c r="I329" s="6" t="s">
        <v>30</v>
      </c>
      <c r="J329" s="106"/>
      <c r="K329" s="8" t="str">
        <f>IF(J329&gt;0,VLOOKUP(J329,女子登録情報!$J$1:$K$21,2,0),"")</f>
        <v/>
      </c>
      <c r="L329" s="6" t="s">
        <v>33</v>
      </c>
      <c r="M329" s="108"/>
      <c r="N329" s="109" t="str">
        <f t="shared" si="4"/>
        <v/>
      </c>
      <c r="O329" s="110"/>
      <c r="P329" s="240"/>
      <c r="Q329" s="241"/>
      <c r="R329" s="242"/>
      <c r="S329" s="243"/>
      <c r="T329" s="243"/>
    </row>
    <row r="330" spans="1:20" s="21" customFormat="1" ht="18" hidden="1" customHeight="1" thickBot="1">
      <c r="A330" s="255"/>
      <c r="B330" s="258"/>
      <c r="C330" s="260"/>
      <c r="D330" s="260"/>
      <c r="E330" s="260"/>
      <c r="F330" s="105" t="str">
        <f>IF(C329&gt;0,VLOOKUP(C329,女子登録情報!$A$1:$H$2000,5,0),"")</f>
        <v/>
      </c>
      <c r="G330" s="238"/>
      <c r="H330" s="238"/>
      <c r="I330" s="11" t="s">
        <v>34</v>
      </c>
      <c r="J330" s="106"/>
      <c r="K330" s="8" t="str">
        <f>IF(J330&gt;0,VLOOKUP(J330,女子登録情報!$J$2:$K$21,2,0),"")</f>
        <v/>
      </c>
      <c r="L330" s="11" t="s">
        <v>35</v>
      </c>
      <c r="M330" s="111"/>
      <c r="N330" s="109" t="str">
        <f t="shared" si="4"/>
        <v/>
      </c>
      <c r="O330" s="110"/>
      <c r="P330" s="246"/>
      <c r="Q330" s="247"/>
      <c r="R330" s="248"/>
      <c r="S330" s="244"/>
      <c r="T330" s="244"/>
    </row>
    <row r="331" spans="1:20" s="21" customFormat="1" ht="18" hidden="1" customHeight="1" thickBot="1">
      <c r="A331" s="256"/>
      <c r="B331" s="249" t="s">
        <v>36</v>
      </c>
      <c r="C331" s="250"/>
      <c r="D331" s="114"/>
      <c r="E331" s="114"/>
      <c r="F331" s="115"/>
      <c r="G331" s="239"/>
      <c r="H331" s="239"/>
      <c r="I331" s="12" t="s">
        <v>37</v>
      </c>
      <c r="J331" s="107"/>
      <c r="K331" s="14" t="str">
        <f>IF(J331&gt;0,VLOOKUP(J331,女子登録情報!$J$2:$K$21,2,0),"")</f>
        <v/>
      </c>
      <c r="L331" s="15" t="s">
        <v>38</v>
      </c>
      <c r="M331" s="112"/>
      <c r="N331" s="109" t="str">
        <f t="shared" si="4"/>
        <v/>
      </c>
      <c r="O331" s="113"/>
      <c r="P331" s="251"/>
      <c r="Q331" s="252"/>
      <c r="R331" s="253"/>
      <c r="S331" s="245"/>
      <c r="T331" s="245"/>
    </row>
    <row r="332" spans="1:20" s="21" customFormat="1" ht="18" hidden="1" customHeight="1" thickTop="1" thickBot="1">
      <c r="A332" s="254">
        <v>107</v>
      </c>
      <c r="B332" s="257" t="s">
        <v>1232</v>
      </c>
      <c r="C332" s="259"/>
      <c r="D332" s="259" t="str">
        <f>IF(C332&gt;0,VLOOKUP(C332,女子登録情報!$A$1:$H$2000,3,0),"")</f>
        <v/>
      </c>
      <c r="E332" s="259" t="str">
        <f>IF(C332&gt;0,VLOOKUP(C332,女子登録情報!$A$1:$H$2000,4,0),"")</f>
        <v/>
      </c>
      <c r="F332" s="104" t="str">
        <f>IF(C332&gt;0,VLOOKUP(C332,女子登録情報!$A$1:$H$2000,8,0),"")</f>
        <v/>
      </c>
      <c r="G332" s="237" t="e">
        <f>IF(F333&gt;0,VLOOKUP(F333,女子登録情報!$N$2:$P$48,2,0),"")</f>
        <v>#N/A</v>
      </c>
      <c r="H332" s="237" t="str">
        <f>IF(C332&gt;0,TEXT(C332,"100000000"),"")</f>
        <v/>
      </c>
      <c r="I332" s="6" t="s">
        <v>30</v>
      </c>
      <c r="J332" s="106"/>
      <c r="K332" s="8" t="str">
        <f>IF(J332&gt;0,VLOOKUP(J332,女子登録情報!$J$1:$K$21,2,0),"")</f>
        <v/>
      </c>
      <c r="L332" s="6" t="s">
        <v>33</v>
      </c>
      <c r="M332" s="108"/>
      <c r="N332" s="109" t="str">
        <f t="shared" si="4"/>
        <v/>
      </c>
      <c r="O332" s="110"/>
      <c r="P332" s="240"/>
      <c r="Q332" s="241"/>
      <c r="R332" s="242"/>
      <c r="S332" s="243"/>
      <c r="T332" s="243"/>
    </row>
    <row r="333" spans="1:20" s="21" customFormat="1" ht="18" hidden="1" customHeight="1" thickBot="1">
      <c r="A333" s="255"/>
      <c r="B333" s="258"/>
      <c r="C333" s="260"/>
      <c r="D333" s="260"/>
      <c r="E333" s="260"/>
      <c r="F333" s="105" t="str">
        <f>IF(C332&gt;0,VLOOKUP(C332,女子登録情報!$A$1:$H$2000,5,0),"")</f>
        <v/>
      </c>
      <c r="G333" s="238"/>
      <c r="H333" s="238"/>
      <c r="I333" s="11" t="s">
        <v>34</v>
      </c>
      <c r="J333" s="106"/>
      <c r="K333" s="8" t="str">
        <f>IF(J333&gt;0,VLOOKUP(J333,女子登録情報!$J$2:$K$21,2,0),"")</f>
        <v/>
      </c>
      <c r="L333" s="11" t="s">
        <v>35</v>
      </c>
      <c r="M333" s="111"/>
      <c r="N333" s="109" t="str">
        <f t="shared" si="4"/>
        <v/>
      </c>
      <c r="O333" s="110"/>
      <c r="P333" s="246"/>
      <c r="Q333" s="247"/>
      <c r="R333" s="248"/>
      <c r="S333" s="244"/>
      <c r="T333" s="244"/>
    </row>
    <row r="334" spans="1:20" s="21" customFormat="1" ht="18" hidden="1" customHeight="1" thickBot="1">
      <c r="A334" s="256"/>
      <c r="B334" s="249" t="s">
        <v>36</v>
      </c>
      <c r="C334" s="250"/>
      <c r="D334" s="114"/>
      <c r="E334" s="114"/>
      <c r="F334" s="115"/>
      <c r="G334" s="239"/>
      <c r="H334" s="239"/>
      <c r="I334" s="12" t="s">
        <v>37</v>
      </c>
      <c r="J334" s="107"/>
      <c r="K334" s="14" t="str">
        <f>IF(J334&gt;0,VLOOKUP(J334,女子登録情報!$J$2:$K$21,2,0),"")</f>
        <v/>
      </c>
      <c r="L334" s="15" t="s">
        <v>38</v>
      </c>
      <c r="M334" s="112"/>
      <c r="N334" s="109" t="str">
        <f t="shared" ref="N334:N397" si="5">IF(K334="","",LEFT(K334,5)&amp;" "&amp;IF(OR(LEFT(K334,3)*1&lt;70,LEFT(K334,3)*1&gt;100),REPT(0,7-LEN(M334)),REPT(0,5-LEN(M334)))&amp;M334)</f>
        <v/>
      </c>
      <c r="O334" s="113"/>
      <c r="P334" s="251"/>
      <c r="Q334" s="252"/>
      <c r="R334" s="253"/>
      <c r="S334" s="245"/>
      <c r="T334" s="245"/>
    </row>
    <row r="335" spans="1:20" s="21" customFormat="1" ht="18" hidden="1" customHeight="1" thickTop="1" thickBot="1">
      <c r="A335" s="254">
        <v>108</v>
      </c>
      <c r="B335" s="257" t="s">
        <v>1232</v>
      </c>
      <c r="C335" s="259"/>
      <c r="D335" s="259" t="str">
        <f>IF(C335&gt;0,VLOOKUP(C335,女子登録情報!$A$1:$H$2000,3,0),"")</f>
        <v/>
      </c>
      <c r="E335" s="259" t="str">
        <f>IF(C335&gt;0,VLOOKUP(C335,女子登録情報!$A$1:$H$2000,4,0),"")</f>
        <v/>
      </c>
      <c r="F335" s="104" t="str">
        <f>IF(C335&gt;0,VLOOKUP(C335,女子登録情報!$A$1:$H$2000,8,0),"")</f>
        <v/>
      </c>
      <c r="G335" s="237" t="e">
        <f>IF(F336&gt;0,VLOOKUP(F336,女子登録情報!$N$2:$P$48,2,0),"")</f>
        <v>#N/A</v>
      </c>
      <c r="H335" s="237" t="str">
        <f>IF(C335&gt;0,TEXT(C335,"100000000"),"")</f>
        <v/>
      </c>
      <c r="I335" s="6" t="s">
        <v>30</v>
      </c>
      <c r="J335" s="106"/>
      <c r="K335" s="8" t="str">
        <f>IF(J335&gt;0,VLOOKUP(J335,女子登録情報!$J$1:$K$21,2,0),"")</f>
        <v/>
      </c>
      <c r="L335" s="6" t="s">
        <v>33</v>
      </c>
      <c r="M335" s="108"/>
      <c r="N335" s="109" t="str">
        <f t="shared" si="5"/>
        <v/>
      </c>
      <c r="O335" s="110"/>
      <c r="P335" s="240"/>
      <c r="Q335" s="241"/>
      <c r="R335" s="242"/>
      <c r="S335" s="243"/>
      <c r="T335" s="243"/>
    </row>
    <row r="336" spans="1:20" s="21" customFormat="1" ht="18" hidden="1" customHeight="1" thickBot="1">
      <c r="A336" s="255"/>
      <c r="B336" s="258"/>
      <c r="C336" s="260"/>
      <c r="D336" s="260"/>
      <c r="E336" s="260"/>
      <c r="F336" s="105" t="str">
        <f>IF(C335&gt;0,VLOOKUP(C335,女子登録情報!$A$1:$H$2000,5,0),"")</f>
        <v/>
      </c>
      <c r="G336" s="238"/>
      <c r="H336" s="238"/>
      <c r="I336" s="11" t="s">
        <v>34</v>
      </c>
      <c r="J336" s="106"/>
      <c r="K336" s="8" t="str">
        <f>IF(J336&gt;0,VLOOKUP(J336,女子登録情報!$J$2:$K$21,2,0),"")</f>
        <v/>
      </c>
      <c r="L336" s="11" t="s">
        <v>35</v>
      </c>
      <c r="M336" s="111"/>
      <c r="N336" s="109" t="str">
        <f t="shared" si="5"/>
        <v/>
      </c>
      <c r="O336" s="110"/>
      <c r="P336" s="246"/>
      <c r="Q336" s="247"/>
      <c r="R336" s="248"/>
      <c r="S336" s="244"/>
      <c r="T336" s="244"/>
    </row>
    <row r="337" spans="1:20" s="21" customFormat="1" ht="18" hidden="1" customHeight="1" thickBot="1">
      <c r="A337" s="256"/>
      <c r="B337" s="249" t="s">
        <v>36</v>
      </c>
      <c r="C337" s="250"/>
      <c r="D337" s="114"/>
      <c r="E337" s="114"/>
      <c r="F337" s="115"/>
      <c r="G337" s="239"/>
      <c r="H337" s="239"/>
      <c r="I337" s="12" t="s">
        <v>37</v>
      </c>
      <c r="J337" s="107"/>
      <c r="K337" s="14" t="str">
        <f>IF(J337&gt;0,VLOOKUP(J337,女子登録情報!$J$2:$K$21,2,0),"")</f>
        <v/>
      </c>
      <c r="L337" s="15" t="s">
        <v>38</v>
      </c>
      <c r="M337" s="112"/>
      <c r="N337" s="109" t="str">
        <f t="shared" si="5"/>
        <v/>
      </c>
      <c r="O337" s="113"/>
      <c r="P337" s="251"/>
      <c r="Q337" s="252"/>
      <c r="R337" s="253"/>
      <c r="S337" s="245"/>
      <c r="T337" s="245"/>
    </row>
    <row r="338" spans="1:20" s="21" customFormat="1" ht="18" hidden="1" customHeight="1" thickTop="1" thickBot="1">
      <c r="A338" s="254">
        <v>109</v>
      </c>
      <c r="B338" s="257" t="s">
        <v>1232</v>
      </c>
      <c r="C338" s="259"/>
      <c r="D338" s="259" t="str">
        <f>IF(C338&gt;0,VLOOKUP(C338,女子登録情報!$A$1:$H$2000,3,0),"")</f>
        <v/>
      </c>
      <c r="E338" s="259" t="str">
        <f>IF(C338&gt;0,VLOOKUP(C338,女子登録情報!$A$1:$H$2000,4,0),"")</f>
        <v/>
      </c>
      <c r="F338" s="104" t="str">
        <f>IF(C338&gt;0,VLOOKUP(C338,女子登録情報!$A$1:$H$2000,8,0),"")</f>
        <v/>
      </c>
      <c r="G338" s="237" t="e">
        <f>IF(F339&gt;0,VLOOKUP(F339,女子登録情報!$N$2:$P$48,2,0),"")</f>
        <v>#N/A</v>
      </c>
      <c r="H338" s="237" t="str">
        <f>IF(C338&gt;0,TEXT(C338,"100000000"),"")</f>
        <v/>
      </c>
      <c r="I338" s="6" t="s">
        <v>30</v>
      </c>
      <c r="J338" s="106"/>
      <c r="K338" s="8" t="str">
        <f>IF(J338&gt;0,VLOOKUP(J338,女子登録情報!$J$1:$K$21,2,0),"")</f>
        <v/>
      </c>
      <c r="L338" s="6" t="s">
        <v>33</v>
      </c>
      <c r="M338" s="108"/>
      <c r="N338" s="109" t="str">
        <f t="shared" si="5"/>
        <v/>
      </c>
      <c r="O338" s="110"/>
      <c r="P338" s="240"/>
      <c r="Q338" s="241"/>
      <c r="R338" s="242"/>
      <c r="S338" s="243"/>
      <c r="T338" s="243"/>
    </row>
    <row r="339" spans="1:20" s="21" customFormat="1" ht="18" hidden="1" customHeight="1" thickBot="1">
      <c r="A339" s="255"/>
      <c r="B339" s="258"/>
      <c r="C339" s="260"/>
      <c r="D339" s="260"/>
      <c r="E339" s="260"/>
      <c r="F339" s="105" t="str">
        <f>IF(C338&gt;0,VLOOKUP(C338,女子登録情報!$A$1:$H$2000,5,0),"")</f>
        <v/>
      </c>
      <c r="G339" s="238"/>
      <c r="H339" s="238"/>
      <c r="I339" s="11" t="s">
        <v>34</v>
      </c>
      <c r="J339" s="106"/>
      <c r="K339" s="8" t="str">
        <f>IF(J339&gt;0,VLOOKUP(J339,女子登録情報!$J$2:$K$21,2,0),"")</f>
        <v/>
      </c>
      <c r="L339" s="11" t="s">
        <v>35</v>
      </c>
      <c r="M339" s="111"/>
      <c r="N339" s="109" t="str">
        <f t="shared" si="5"/>
        <v/>
      </c>
      <c r="O339" s="110"/>
      <c r="P339" s="246"/>
      <c r="Q339" s="247"/>
      <c r="R339" s="248"/>
      <c r="S339" s="244"/>
      <c r="T339" s="244"/>
    </row>
    <row r="340" spans="1:20" s="21" customFormat="1" ht="18" hidden="1" customHeight="1" thickBot="1">
      <c r="A340" s="256"/>
      <c r="B340" s="249" t="s">
        <v>36</v>
      </c>
      <c r="C340" s="250"/>
      <c r="D340" s="114"/>
      <c r="E340" s="114"/>
      <c r="F340" s="115"/>
      <c r="G340" s="239"/>
      <c r="H340" s="239"/>
      <c r="I340" s="12" t="s">
        <v>37</v>
      </c>
      <c r="J340" s="107"/>
      <c r="K340" s="14" t="str">
        <f>IF(J340&gt;0,VLOOKUP(J340,女子登録情報!$J$2:$K$21,2,0),"")</f>
        <v/>
      </c>
      <c r="L340" s="15" t="s">
        <v>38</v>
      </c>
      <c r="M340" s="112"/>
      <c r="N340" s="109" t="str">
        <f t="shared" si="5"/>
        <v/>
      </c>
      <c r="O340" s="113"/>
      <c r="P340" s="251"/>
      <c r="Q340" s="252"/>
      <c r="R340" s="253"/>
      <c r="S340" s="245"/>
      <c r="T340" s="245"/>
    </row>
    <row r="341" spans="1:20" s="21" customFormat="1" ht="18" hidden="1" customHeight="1" thickTop="1" thickBot="1">
      <c r="A341" s="254">
        <v>110</v>
      </c>
      <c r="B341" s="257" t="s">
        <v>1232</v>
      </c>
      <c r="C341" s="259"/>
      <c r="D341" s="259" t="str">
        <f>IF(C341&gt;0,VLOOKUP(C341,女子登録情報!$A$1:$H$2000,3,0),"")</f>
        <v/>
      </c>
      <c r="E341" s="259" t="str">
        <f>IF(C341&gt;0,VLOOKUP(C341,女子登録情報!$A$1:$H$2000,4,0),"")</f>
        <v/>
      </c>
      <c r="F341" s="104" t="str">
        <f>IF(C341&gt;0,VLOOKUP(C341,女子登録情報!$A$1:$H$2000,8,0),"")</f>
        <v/>
      </c>
      <c r="G341" s="237" t="e">
        <f>IF(F342&gt;0,VLOOKUP(F342,女子登録情報!$N$2:$P$48,2,0),"")</f>
        <v>#N/A</v>
      </c>
      <c r="H341" s="237" t="str">
        <f>IF(C341&gt;0,TEXT(C341,"100000000"),"")</f>
        <v/>
      </c>
      <c r="I341" s="6" t="s">
        <v>30</v>
      </c>
      <c r="J341" s="106"/>
      <c r="K341" s="8" t="str">
        <f>IF(J341&gt;0,VLOOKUP(J341,女子登録情報!$J$1:$K$21,2,0),"")</f>
        <v/>
      </c>
      <c r="L341" s="6" t="s">
        <v>33</v>
      </c>
      <c r="M341" s="108"/>
      <c r="N341" s="109" t="str">
        <f t="shared" si="5"/>
        <v/>
      </c>
      <c r="O341" s="110"/>
      <c r="P341" s="240"/>
      <c r="Q341" s="241"/>
      <c r="R341" s="242"/>
      <c r="S341" s="243"/>
      <c r="T341" s="243"/>
    </row>
    <row r="342" spans="1:20" s="21" customFormat="1" ht="18" hidden="1" customHeight="1" thickBot="1">
      <c r="A342" s="255"/>
      <c r="B342" s="258"/>
      <c r="C342" s="260"/>
      <c r="D342" s="260"/>
      <c r="E342" s="260"/>
      <c r="F342" s="105" t="str">
        <f>IF(C341&gt;0,VLOOKUP(C341,女子登録情報!$A$1:$H$2000,5,0),"")</f>
        <v/>
      </c>
      <c r="G342" s="238"/>
      <c r="H342" s="238"/>
      <c r="I342" s="11" t="s">
        <v>34</v>
      </c>
      <c r="J342" s="106"/>
      <c r="K342" s="8" t="str">
        <f>IF(J342&gt;0,VLOOKUP(J342,女子登録情報!$J$2:$K$21,2,0),"")</f>
        <v/>
      </c>
      <c r="L342" s="11" t="s">
        <v>35</v>
      </c>
      <c r="M342" s="111"/>
      <c r="N342" s="109" t="str">
        <f t="shared" si="5"/>
        <v/>
      </c>
      <c r="O342" s="110"/>
      <c r="P342" s="246"/>
      <c r="Q342" s="247"/>
      <c r="R342" s="248"/>
      <c r="S342" s="244"/>
      <c r="T342" s="244"/>
    </row>
    <row r="343" spans="1:20" s="21" customFormat="1" ht="18" hidden="1" customHeight="1" thickBot="1">
      <c r="A343" s="256"/>
      <c r="B343" s="249" t="s">
        <v>36</v>
      </c>
      <c r="C343" s="250"/>
      <c r="D343" s="114"/>
      <c r="E343" s="114"/>
      <c r="F343" s="115"/>
      <c r="G343" s="239"/>
      <c r="H343" s="239"/>
      <c r="I343" s="12" t="s">
        <v>37</v>
      </c>
      <c r="J343" s="107"/>
      <c r="K343" s="14" t="str">
        <f>IF(J343&gt;0,VLOOKUP(J343,女子登録情報!$J$2:$K$21,2,0),"")</f>
        <v/>
      </c>
      <c r="L343" s="15" t="s">
        <v>38</v>
      </c>
      <c r="M343" s="112"/>
      <c r="N343" s="109" t="str">
        <f t="shared" si="5"/>
        <v/>
      </c>
      <c r="O343" s="113"/>
      <c r="P343" s="251"/>
      <c r="Q343" s="252"/>
      <c r="R343" s="253"/>
      <c r="S343" s="245"/>
      <c r="T343" s="245"/>
    </row>
    <row r="344" spans="1:20" s="21" customFormat="1" ht="18" hidden="1" customHeight="1" thickTop="1" thickBot="1">
      <c r="A344" s="254">
        <v>111</v>
      </c>
      <c r="B344" s="257" t="s">
        <v>1232</v>
      </c>
      <c r="C344" s="259"/>
      <c r="D344" s="259" t="str">
        <f>IF(C344&gt;0,VLOOKUP(C344,女子登録情報!$A$1:$H$2000,3,0),"")</f>
        <v/>
      </c>
      <c r="E344" s="259" t="str">
        <f>IF(C344&gt;0,VLOOKUP(C344,女子登録情報!$A$1:$H$2000,4,0),"")</f>
        <v/>
      </c>
      <c r="F344" s="104" t="str">
        <f>IF(C344&gt;0,VLOOKUP(C344,女子登録情報!$A$1:$H$2000,8,0),"")</f>
        <v/>
      </c>
      <c r="G344" s="237" t="e">
        <f>IF(F345&gt;0,VLOOKUP(F345,女子登録情報!$N$2:$P$48,2,0),"")</f>
        <v>#N/A</v>
      </c>
      <c r="H344" s="237" t="str">
        <f>IF(C344&gt;0,TEXT(C344,"100000000"),"")</f>
        <v/>
      </c>
      <c r="I344" s="6" t="s">
        <v>30</v>
      </c>
      <c r="J344" s="106"/>
      <c r="K344" s="8" t="str">
        <f>IF(J344&gt;0,VLOOKUP(J344,女子登録情報!$J$1:$K$21,2,0),"")</f>
        <v/>
      </c>
      <c r="L344" s="6" t="s">
        <v>33</v>
      </c>
      <c r="M344" s="108"/>
      <c r="N344" s="109" t="str">
        <f t="shared" si="5"/>
        <v/>
      </c>
      <c r="O344" s="110"/>
      <c r="P344" s="240"/>
      <c r="Q344" s="241"/>
      <c r="R344" s="242"/>
      <c r="S344" s="243"/>
      <c r="T344" s="243"/>
    </row>
    <row r="345" spans="1:20" s="21" customFormat="1" ht="18" hidden="1" customHeight="1" thickBot="1">
      <c r="A345" s="255"/>
      <c r="B345" s="258"/>
      <c r="C345" s="260"/>
      <c r="D345" s="260"/>
      <c r="E345" s="260"/>
      <c r="F345" s="105" t="str">
        <f>IF(C344&gt;0,VLOOKUP(C344,女子登録情報!$A$1:$H$2000,5,0),"")</f>
        <v/>
      </c>
      <c r="G345" s="238"/>
      <c r="H345" s="238"/>
      <c r="I345" s="11" t="s">
        <v>34</v>
      </c>
      <c r="J345" s="106"/>
      <c r="K345" s="8" t="str">
        <f>IF(J345&gt;0,VLOOKUP(J345,女子登録情報!$J$2:$K$21,2,0),"")</f>
        <v/>
      </c>
      <c r="L345" s="11" t="s">
        <v>35</v>
      </c>
      <c r="M345" s="111"/>
      <c r="N345" s="109" t="str">
        <f t="shared" si="5"/>
        <v/>
      </c>
      <c r="O345" s="110"/>
      <c r="P345" s="246"/>
      <c r="Q345" s="247"/>
      <c r="R345" s="248"/>
      <c r="S345" s="244"/>
      <c r="T345" s="244"/>
    </row>
    <row r="346" spans="1:20" s="21" customFormat="1" ht="18" hidden="1" customHeight="1" thickBot="1">
      <c r="A346" s="256"/>
      <c r="B346" s="249" t="s">
        <v>36</v>
      </c>
      <c r="C346" s="250"/>
      <c r="D346" s="114"/>
      <c r="E346" s="114"/>
      <c r="F346" s="115"/>
      <c r="G346" s="239"/>
      <c r="H346" s="239"/>
      <c r="I346" s="12" t="s">
        <v>37</v>
      </c>
      <c r="J346" s="107"/>
      <c r="K346" s="14" t="str">
        <f>IF(J346&gt;0,VLOOKUP(J346,女子登録情報!$J$2:$K$21,2,0),"")</f>
        <v/>
      </c>
      <c r="L346" s="15" t="s">
        <v>38</v>
      </c>
      <c r="M346" s="112"/>
      <c r="N346" s="109" t="str">
        <f t="shared" si="5"/>
        <v/>
      </c>
      <c r="O346" s="113"/>
      <c r="P346" s="251"/>
      <c r="Q346" s="252"/>
      <c r="R346" s="253"/>
      <c r="S346" s="245"/>
      <c r="T346" s="245"/>
    </row>
    <row r="347" spans="1:20" s="21" customFormat="1" ht="18" hidden="1" customHeight="1" thickTop="1" thickBot="1">
      <c r="A347" s="254">
        <v>112</v>
      </c>
      <c r="B347" s="257" t="s">
        <v>1232</v>
      </c>
      <c r="C347" s="259"/>
      <c r="D347" s="259" t="str">
        <f>IF(C347&gt;0,VLOOKUP(C347,女子登録情報!$A$1:$H$2000,3,0),"")</f>
        <v/>
      </c>
      <c r="E347" s="259" t="str">
        <f>IF(C347&gt;0,VLOOKUP(C347,女子登録情報!$A$1:$H$2000,4,0),"")</f>
        <v/>
      </c>
      <c r="F347" s="104" t="str">
        <f>IF(C347&gt;0,VLOOKUP(C347,女子登録情報!$A$1:$H$2000,8,0),"")</f>
        <v/>
      </c>
      <c r="G347" s="237" t="e">
        <f>IF(F348&gt;0,VLOOKUP(F348,女子登録情報!$N$2:$P$48,2,0),"")</f>
        <v>#N/A</v>
      </c>
      <c r="H347" s="237" t="str">
        <f>IF(C347&gt;0,TEXT(C347,"100000000"),"")</f>
        <v/>
      </c>
      <c r="I347" s="6" t="s">
        <v>30</v>
      </c>
      <c r="J347" s="106"/>
      <c r="K347" s="8" t="str">
        <f>IF(J347&gt;0,VLOOKUP(J347,女子登録情報!$J$1:$K$21,2,0),"")</f>
        <v/>
      </c>
      <c r="L347" s="6" t="s">
        <v>33</v>
      </c>
      <c r="M347" s="108"/>
      <c r="N347" s="109" t="str">
        <f t="shared" si="5"/>
        <v/>
      </c>
      <c r="O347" s="110"/>
      <c r="P347" s="240"/>
      <c r="Q347" s="241"/>
      <c r="R347" s="242"/>
      <c r="S347" s="243"/>
      <c r="T347" s="243"/>
    </row>
    <row r="348" spans="1:20" s="21" customFormat="1" ht="18" hidden="1" customHeight="1" thickBot="1">
      <c r="A348" s="255"/>
      <c r="B348" s="258"/>
      <c r="C348" s="260"/>
      <c r="D348" s="260"/>
      <c r="E348" s="260"/>
      <c r="F348" s="105" t="str">
        <f>IF(C347&gt;0,VLOOKUP(C347,女子登録情報!$A$1:$H$2000,5,0),"")</f>
        <v/>
      </c>
      <c r="G348" s="238"/>
      <c r="H348" s="238"/>
      <c r="I348" s="11" t="s">
        <v>34</v>
      </c>
      <c r="J348" s="106"/>
      <c r="K348" s="8" t="str">
        <f>IF(J348&gt;0,VLOOKUP(J348,女子登録情報!$J$2:$K$21,2,0),"")</f>
        <v/>
      </c>
      <c r="L348" s="11" t="s">
        <v>35</v>
      </c>
      <c r="M348" s="111"/>
      <c r="N348" s="109" t="str">
        <f t="shared" si="5"/>
        <v/>
      </c>
      <c r="O348" s="110"/>
      <c r="P348" s="246"/>
      <c r="Q348" s="247"/>
      <c r="R348" s="248"/>
      <c r="S348" s="244"/>
      <c r="T348" s="244"/>
    </row>
    <row r="349" spans="1:20" s="21" customFormat="1" ht="18" hidden="1" customHeight="1" thickBot="1">
      <c r="A349" s="256"/>
      <c r="B349" s="249" t="s">
        <v>36</v>
      </c>
      <c r="C349" s="250"/>
      <c r="D349" s="114"/>
      <c r="E349" s="114"/>
      <c r="F349" s="115"/>
      <c r="G349" s="239"/>
      <c r="H349" s="239"/>
      <c r="I349" s="12" t="s">
        <v>37</v>
      </c>
      <c r="J349" s="107"/>
      <c r="K349" s="14" t="str">
        <f>IF(J349&gt;0,VLOOKUP(J349,女子登録情報!$J$2:$K$21,2,0),"")</f>
        <v/>
      </c>
      <c r="L349" s="15" t="s">
        <v>38</v>
      </c>
      <c r="M349" s="112"/>
      <c r="N349" s="109" t="str">
        <f t="shared" si="5"/>
        <v/>
      </c>
      <c r="O349" s="113"/>
      <c r="P349" s="251"/>
      <c r="Q349" s="252"/>
      <c r="R349" s="253"/>
      <c r="S349" s="245"/>
      <c r="T349" s="245"/>
    </row>
    <row r="350" spans="1:20" s="21" customFormat="1" ht="18" hidden="1" customHeight="1" thickTop="1" thickBot="1">
      <c r="A350" s="254">
        <v>113</v>
      </c>
      <c r="B350" s="257" t="s">
        <v>1232</v>
      </c>
      <c r="C350" s="259"/>
      <c r="D350" s="259" t="str">
        <f>IF(C350&gt;0,VLOOKUP(C350,女子登録情報!$A$1:$H$2000,3,0),"")</f>
        <v/>
      </c>
      <c r="E350" s="259" t="str">
        <f>IF(C350&gt;0,VLOOKUP(C350,女子登録情報!$A$1:$H$2000,4,0),"")</f>
        <v/>
      </c>
      <c r="F350" s="104" t="str">
        <f>IF(C350&gt;0,VLOOKUP(C350,女子登録情報!$A$1:$H$2000,8,0),"")</f>
        <v/>
      </c>
      <c r="G350" s="237" t="e">
        <f>IF(F351&gt;0,VLOOKUP(F351,女子登録情報!$N$2:$P$48,2,0),"")</f>
        <v>#N/A</v>
      </c>
      <c r="H350" s="237" t="str">
        <f>IF(C350&gt;0,TEXT(C350,"100000000"),"")</f>
        <v/>
      </c>
      <c r="I350" s="6" t="s">
        <v>30</v>
      </c>
      <c r="J350" s="106"/>
      <c r="K350" s="8" t="str">
        <f>IF(J350&gt;0,VLOOKUP(J350,女子登録情報!$J$1:$K$21,2,0),"")</f>
        <v/>
      </c>
      <c r="L350" s="6" t="s">
        <v>33</v>
      </c>
      <c r="M350" s="108"/>
      <c r="N350" s="109" t="str">
        <f t="shared" si="5"/>
        <v/>
      </c>
      <c r="O350" s="110"/>
      <c r="P350" s="240"/>
      <c r="Q350" s="241"/>
      <c r="R350" s="242"/>
      <c r="S350" s="243"/>
      <c r="T350" s="243"/>
    </row>
    <row r="351" spans="1:20" s="21" customFormat="1" ht="18" hidden="1" customHeight="1" thickBot="1">
      <c r="A351" s="255"/>
      <c r="B351" s="258"/>
      <c r="C351" s="260"/>
      <c r="D351" s="260"/>
      <c r="E351" s="260"/>
      <c r="F351" s="105" t="str">
        <f>IF(C350&gt;0,VLOOKUP(C350,女子登録情報!$A$1:$H$2000,5,0),"")</f>
        <v/>
      </c>
      <c r="G351" s="238"/>
      <c r="H351" s="238"/>
      <c r="I351" s="11" t="s">
        <v>34</v>
      </c>
      <c r="J351" s="106"/>
      <c r="K351" s="8" t="str">
        <f>IF(J351&gt;0,VLOOKUP(J351,女子登録情報!$J$2:$K$21,2,0),"")</f>
        <v/>
      </c>
      <c r="L351" s="11" t="s">
        <v>35</v>
      </c>
      <c r="M351" s="111"/>
      <c r="N351" s="109" t="str">
        <f t="shared" si="5"/>
        <v/>
      </c>
      <c r="O351" s="110"/>
      <c r="P351" s="246"/>
      <c r="Q351" s="247"/>
      <c r="R351" s="248"/>
      <c r="S351" s="244"/>
      <c r="T351" s="244"/>
    </row>
    <row r="352" spans="1:20" s="21" customFormat="1" ht="18" hidden="1" customHeight="1" thickBot="1">
      <c r="A352" s="256"/>
      <c r="B352" s="249" t="s">
        <v>36</v>
      </c>
      <c r="C352" s="250"/>
      <c r="D352" s="114"/>
      <c r="E352" s="114"/>
      <c r="F352" s="115"/>
      <c r="G352" s="239"/>
      <c r="H352" s="239"/>
      <c r="I352" s="12" t="s">
        <v>37</v>
      </c>
      <c r="J352" s="107"/>
      <c r="K352" s="14" t="str">
        <f>IF(J352&gt;0,VLOOKUP(J352,女子登録情報!$J$2:$K$21,2,0),"")</f>
        <v/>
      </c>
      <c r="L352" s="15" t="s">
        <v>38</v>
      </c>
      <c r="M352" s="112"/>
      <c r="N352" s="109" t="str">
        <f t="shared" si="5"/>
        <v/>
      </c>
      <c r="O352" s="113"/>
      <c r="P352" s="251"/>
      <c r="Q352" s="252"/>
      <c r="R352" s="253"/>
      <c r="S352" s="245"/>
      <c r="T352" s="245"/>
    </row>
    <row r="353" spans="1:20" s="21" customFormat="1" ht="18" hidden="1" customHeight="1" thickTop="1" thickBot="1">
      <c r="A353" s="254">
        <v>114</v>
      </c>
      <c r="B353" s="257" t="s">
        <v>1232</v>
      </c>
      <c r="C353" s="259"/>
      <c r="D353" s="259" t="str">
        <f>IF(C353&gt;0,VLOOKUP(C353,女子登録情報!$A$1:$H$2000,3,0),"")</f>
        <v/>
      </c>
      <c r="E353" s="259" t="str">
        <f>IF(C353&gt;0,VLOOKUP(C353,女子登録情報!$A$1:$H$2000,4,0),"")</f>
        <v/>
      </c>
      <c r="F353" s="104" t="str">
        <f>IF(C353&gt;0,VLOOKUP(C353,女子登録情報!$A$1:$H$2000,8,0),"")</f>
        <v/>
      </c>
      <c r="G353" s="237" t="e">
        <f>IF(F354&gt;0,VLOOKUP(F354,女子登録情報!$N$2:$P$48,2,0),"")</f>
        <v>#N/A</v>
      </c>
      <c r="H353" s="237" t="str">
        <f>IF(C353&gt;0,TEXT(C353,"100000000"),"")</f>
        <v/>
      </c>
      <c r="I353" s="6" t="s">
        <v>30</v>
      </c>
      <c r="J353" s="106"/>
      <c r="K353" s="8" t="str">
        <f>IF(J353&gt;0,VLOOKUP(J353,女子登録情報!$J$1:$K$21,2,0),"")</f>
        <v/>
      </c>
      <c r="L353" s="6" t="s">
        <v>33</v>
      </c>
      <c r="M353" s="108"/>
      <c r="N353" s="109" t="str">
        <f t="shared" si="5"/>
        <v/>
      </c>
      <c r="O353" s="110"/>
      <c r="P353" s="240"/>
      <c r="Q353" s="241"/>
      <c r="R353" s="242"/>
      <c r="S353" s="243"/>
      <c r="T353" s="243"/>
    </row>
    <row r="354" spans="1:20" s="21" customFormat="1" ht="18" hidden="1" customHeight="1" thickBot="1">
      <c r="A354" s="255"/>
      <c r="B354" s="258"/>
      <c r="C354" s="260"/>
      <c r="D354" s="260"/>
      <c r="E354" s="260"/>
      <c r="F354" s="105" t="str">
        <f>IF(C353&gt;0,VLOOKUP(C353,女子登録情報!$A$1:$H$2000,5,0),"")</f>
        <v/>
      </c>
      <c r="G354" s="238"/>
      <c r="H354" s="238"/>
      <c r="I354" s="11" t="s">
        <v>34</v>
      </c>
      <c r="J354" s="106"/>
      <c r="K354" s="8" t="str">
        <f>IF(J354&gt;0,VLOOKUP(J354,女子登録情報!$J$2:$K$21,2,0),"")</f>
        <v/>
      </c>
      <c r="L354" s="11" t="s">
        <v>35</v>
      </c>
      <c r="M354" s="111"/>
      <c r="N354" s="109" t="str">
        <f t="shared" si="5"/>
        <v/>
      </c>
      <c r="O354" s="110"/>
      <c r="P354" s="246"/>
      <c r="Q354" s="247"/>
      <c r="R354" s="248"/>
      <c r="S354" s="244"/>
      <c r="T354" s="244"/>
    </row>
    <row r="355" spans="1:20" s="21" customFormat="1" ht="18" hidden="1" customHeight="1" thickBot="1">
      <c r="A355" s="256"/>
      <c r="B355" s="249" t="s">
        <v>36</v>
      </c>
      <c r="C355" s="250"/>
      <c r="D355" s="114"/>
      <c r="E355" s="114"/>
      <c r="F355" s="115"/>
      <c r="G355" s="239"/>
      <c r="H355" s="239"/>
      <c r="I355" s="12" t="s">
        <v>37</v>
      </c>
      <c r="J355" s="107"/>
      <c r="K355" s="14" t="str">
        <f>IF(J355&gt;0,VLOOKUP(J355,女子登録情報!$J$2:$K$21,2,0),"")</f>
        <v/>
      </c>
      <c r="L355" s="15" t="s">
        <v>38</v>
      </c>
      <c r="M355" s="112"/>
      <c r="N355" s="109" t="str">
        <f t="shared" si="5"/>
        <v/>
      </c>
      <c r="O355" s="113"/>
      <c r="P355" s="251"/>
      <c r="Q355" s="252"/>
      <c r="R355" s="253"/>
      <c r="S355" s="245"/>
      <c r="T355" s="245"/>
    </row>
    <row r="356" spans="1:20" s="21" customFormat="1" ht="18" hidden="1" customHeight="1" thickTop="1" thickBot="1">
      <c r="A356" s="254">
        <v>115</v>
      </c>
      <c r="B356" s="257" t="s">
        <v>1232</v>
      </c>
      <c r="C356" s="259"/>
      <c r="D356" s="259" t="str">
        <f>IF(C356&gt;0,VLOOKUP(C356,女子登録情報!$A$1:$H$2000,3,0),"")</f>
        <v/>
      </c>
      <c r="E356" s="259" t="str">
        <f>IF(C356&gt;0,VLOOKUP(C356,女子登録情報!$A$1:$H$2000,4,0),"")</f>
        <v/>
      </c>
      <c r="F356" s="104" t="str">
        <f>IF(C356&gt;0,VLOOKUP(C356,女子登録情報!$A$1:$H$2000,8,0),"")</f>
        <v/>
      </c>
      <c r="G356" s="237" t="e">
        <f>IF(F357&gt;0,VLOOKUP(F357,女子登録情報!$N$2:$P$48,2,0),"")</f>
        <v>#N/A</v>
      </c>
      <c r="H356" s="237" t="str">
        <f>IF(C356&gt;0,TEXT(C356,"100000000"),"")</f>
        <v/>
      </c>
      <c r="I356" s="6" t="s">
        <v>30</v>
      </c>
      <c r="J356" s="106"/>
      <c r="K356" s="8" t="str">
        <f>IF(J356&gt;0,VLOOKUP(J356,女子登録情報!$J$1:$K$21,2,0),"")</f>
        <v/>
      </c>
      <c r="L356" s="6" t="s">
        <v>33</v>
      </c>
      <c r="M356" s="108"/>
      <c r="N356" s="109" t="str">
        <f t="shared" si="5"/>
        <v/>
      </c>
      <c r="O356" s="110"/>
      <c r="P356" s="240"/>
      <c r="Q356" s="241"/>
      <c r="R356" s="242"/>
      <c r="S356" s="243"/>
      <c r="T356" s="243"/>
    </row>
    <row r="357" spans="1:20" s="21" customFormat="1" ht="18" hidden="1" customHeight="1" thickBot="1">
      <c r="A357" s="255"/>
      <c r="B357" s="258"/>
      <c r="C357" s="260"/>
      <c r="D357" s="260"/>
      <c r="E357" s="260"/>
      <c r="F357" s="105" t="str">
        <f>IF(C356&gt;0,VLOOKUP(C356,女子登録情報!$A$1:$H$2000,5,0),"")</f>
        <v/>
      </c>
      <c r="G357" s="238"/>
      <c r="H357" s="238"/>
      <c r="I357" s="11" t="s">
        <v>34</v>
      </c>
      <c r="J357" s="106"/>
      <c r="K357" s="8" t="str">
        <f>IF(J357&gt;0,VLOOKUP(J357,女子登録情報!$J$2:$K$21,2,0),"")</f>
        <v/>
      </c>
      <c r="L357" s="11" t="s">
        <v>35</v>
      </c>
      <c r="M357" s="111"/>
      <c r="N357" s="109" t="str">
        <f t="shared" si="5"/>
        <v/>
      </c>
      <c r="O357" s="110"/>
      <c r="P357" s="246"/>
      <c r="Q357" s="247"/>
      <c r="R357" s="248"/>
      <c r="S357" s="244"/>
      <c r="T357" s="244"/>
    </row>
    <row r="358" spans="1:20" s="21" customFormat="1" ht="18" hidden="1" customHeight="1" thickBot="1">
      <c r="A358" s="256"/>
      <c r="B358" s="249" t="s">
        <v>36</v>
      </c>
      <c r="C358" s="250"/>
      <c r="D358" s="114"/>
      <c r="E358" s="114"/>
      <c r="F358" s="115"/>
      <c r="G358" s="239"/>
      <c r="H358" s="239"/>
      <c r="I358" s="12" t="s">
        <v>37</v>
      </c>
      <c r="J358" s="107"/>
      <c r="K358" s="14" t="str">
        <f>IF(J358&gt;0,VLOOKUP(J358,女子登録情報!$J$2:$K$21,2,0),"")</f>
        <v/>
      </c>
      <c r="L358" s="15" t="s">
        <v>38</v>
      </c>
      <c r="M358" s="112"/>
      <c r="N358" s="109" t="str">
        <f t="shared" si="5"/>
        <v/>
      </c>
      <c r="O358" s="113"/>
      <c r="P358" s="251"/>
      <c r="Q358" s="252"/>
      <c r="R358" s="253"/>
      <c r="S358" s="245"/>
      <c r="T358" s="245"/>
    </row>
    <row r="359" spans="1:20" s="21" customFormat="1" ht="18" hidden="1" customHeight="1" thickTop="1" thickBot="1">
      <c r="A359" s="254">
        <v>116</v>
      </c>
      <c r="B359" s="257" t="s">
        <v>1232</v>
      </c>
      <c r="C359" s="259"/>
      <c r="D359" s="259" t="str">
        <f>IF(C359&gt;0,VLOOKUP(C359,女子登録情報!$A$1:$H$2000,3,0),"")</f>
        <v/>
      </c>
      <c r="E359" s="259" t="str">
        <f>IF(C359&gt;0,VLOOKUP(C359,女子登録情報!$A$1:$H$2000,4,0),"")</f>
        <v/>
      </c>
      <c r="F359" s="104" t="str">
        <f>IF(C359&gt;0,VLOOKUP(C359,女子登録情報!$A$1:$H$2000,8,0),"")</f>
        <v/>
      </c>
      <c r="G359" s="237" t="e">
        <f>IF(F360&gt;0,VLOOKUP(F360,女子登録情報!$N$2:$P$48,2,0),"")</f>
        <v>#N/A</v>
      </c>
      <c r="H359" s="237" t="str">
        <f>IF(C359&gt;0,TEXT(C359,"100000000"),"")</f>
        <v/>
      </c>
      <c r="I359" s="6" t="s">
        <v>30</v>
      </c>
      <c r="J359" s="106"/>
      <c r="K359" s="8" t="str">
        <f>IF(J359&gt;0,VLOOKUP(J359,女子登録情報!$J$1:$K$21,2,0),"")</f>
        <v/>
      </c>
      <c r="L359" s="6" t="s">
        <v>33</v>
      </c>
      <c r="M359" s="108"/>
      <c r="N359" s="109" t="str">
        <f t="shared" si="5"/>
        <v/>
      </c>
      <c r="O359" s="110"/>
      <c r="P359" s="240"/>
      <c r="Q359" s="241"/>
      <c r="R359" s="242"/>
      <c r="S359" s="243"/>
      <c r="T359" s="243"/>
    </row>
    <row r="360" spans="1:20" s="21" customFormat="1" ht="18" hidden="1" customHeight="1" thickBot="1">
      <c r="A360" s="255"/>
      <c r="B360" s="258"/>
      <c r="C360" s="260"/>
      <c r="D360" s="260"/>
      <c r="E360" s="260"/>
      <c r="F360" s="105" t="str">
        <f>IF(C359&gt;0,VLOOKUP(C359,女子登録情報!$A$1:$H$2000,5,0),"")</f>
        <v/>
      </c>
      <c r="G360" s="238"/>
      <c r="H360" s="238"/>
      <c r="I360" s="11" t="s">
        <v>34</v>
      </c>
      <c r="J360" s="106"/>
      <c r="K360" s="8" t="str">
        <f>IF(J360&gt;0,VLOOKUP(J360,女子登録情報!$J$2:$K$21,2,0),"")</f>
        <v/>
      </c>
      <c r="L360" s="11" t="s">
        <v>35</v>
      </c>
      <c r="M360" s="111"/>
      <c r="N360" s="109" t="str">
        <f t="shared" si="5"/>
        <v/>
      </c>
      <c r="O360" s="110"/>
      <c r="P360" s="246"/>
      <c r="Q360" s="247"/>
      <c r="R360" s="248"/>
      <c r="S360" s="244"/>
      <c r="T360" s="244"/>
    </row>
    <row r="361" spans="1:20" s="21" customFormat="1" ht="18" hidden="1" customHeight="1" thickBot="1">
      <c r="A361" s="256"/>
      <c r="B361" s="249" t="s">
        <v>36</v>
      </c>
      <c r="C361" s="250"/>
      <c r="D361" s="114"/>
      <c r="E361" s="114"/>
      <c r="F361" s="115"/>
      <c r="G361" s="239"/>
      <c r="H361" s="239"/>
      <c r="I361" s="12" t="s">
        <v>37</v>
      </c>
      <c r="J361" s="107"/>
      <c r="K361" s="14" t="str">
        <f>IF(J361&gt;0,VLOOKUP(J361,女子登録情報!$J$2:$K$21,2,0),"")</f>
        <v/>
      </c>
      <c r="L361" s="15" t="s">
        <v>38</v>
      </c>
      <c r="M361" s="112"/>
      <c r="N361" s="109" t="str">
        <f t="shared" si="5"/>
        <v/>
      </c>
      <c r="O361" s="113"/>
      <c r="P361" s="251"/>
      <c r="Q361" s="252"/>
      <c r="R361" s="253"/>
      <c r="S361" s="245"/>
      <c r="T361" s="245"/>
    </row>
    <row r="362" spans="1:20" s="21" customFormat="1" ht="18" hidden="1" customHeight="1" thickTop="1" thickBot="1">
      <c r="A362" s="254">
        <v>117</v>
      </c>
      <c r="B362" s="257" t="s">
        <v>1232</v>
      </c>
      <c r="C362" s="259"/>
      <c r="D362" s="259" t="str">
        <f>IF(C362&gt;0,VLOOKUP(C362,女子登録情報!$A$1:$H$2000,3,0),"")</f>
        <v/>
      </c>
      <c r="E362" s="259" t="str">
        <f>IF(C362&gt;0,VLOOKUP(C362,女子登録情報!$A$1:$H$2000,4,0),"")</f>
        <v/>
      </c>
      <c r="F362" s="104" t="str">
        <f>IF(C362&gt;0,VLOOKUP(C362,女子登録情報!$A$1:$H$2000,8,0),"")</f>
        <v/>
      </c>
      <c r="G362" s="237" t="e">
        <f>IF(F363&gt;0,VLOOKUP(F363,女子登録情報!$N$2:$P$48,2,0),"")</f>
        <v>#N/A</v>
      </c>
      <c r="H362" s="237" t="str">
        <f>IF(C362&gt;0,TEXT(C362,"100000000"),"")</f>
        <v/>
      </c>
      <c r="I362" s="6" t="s">
        <v>30</v>
      </c>
      <c r="J362" s="106"/>
      <c r="K362" s="8" t="str">
        <f>IF(J362&gt;0,VLOOKUP(J362,女子登録情報!$J$1:$K$21,2,0),"")</f>
        <v/>
      </c>
      <c r="L362" s="6" t="s">
        <v>33</v>
      </c>
      <c r="M362" s="108"/>
      <c r="N362" s="109" t="str">
        <f t="shared" si="5"/>
        <v/>
      </c>
      <c r="O362" s="110"/>
      <c r="P362" s="240"/>
      <c r="Q362" s="241"/>
      <c r="R362" s="242"/>
      <c r="S362" s="243"/>
      <c r="T362" s="243"/>
    </row>
    <row r="363" spans="1:20" s="21" customFormat="1" ht="18" hidden="1" customHeight="1" thickBot="1">
      <c r="A363" s="255"/>
      <c r="B363" s="258"/>
      <c r="C363" s="260"/>
      <c r="D363" s="260"/>
      <c r="E363" s="260"/>
      <c r="F363" s="105" t="str">
        <f>IF(C362&gt;0,VLOOKUP(C362,女子登録情報!$A$1:$H$2000,5,0),"")</f>
        <v/>
      </c>
      <c r="G363" s="238"/>
      <c r="H363" s="238"/>
      <c r="I363" s="11" t="s">
        <v>34</v>
      </c>
      <c r="J363" s="106"/>
      <c r="K363" s="8" t="str">
        <f>IF(J363&gt;0,VLOOKUP(J363,女子登録情報!$J$2:$K$21,2,0),"")</f>
        <v/>
      </c>
      <c r="L363" s="11" t="s">
        <v>35</v>
      </c>
      <c r="M363" s="111"/>
      <c r="N363" s="109" t="str">
        <f t="shared" si="5"/>
        <v/>
      </c>
      <c r="O363" s="110"/>
      <c r="P363" s="246"/>
      <c r="Q363" s="247"/>
      <c r="R363" s="248"/>
      <c r="S363" s="244"/>
      <c r="T363" s="244"/>
    </row>
    <row r="364" spans="1:20" s="21" customFormat="1" ht="18" hidden="1" customHeight="1" thickBot="1">
      <c r="A364" s="256"/>
      <c r="B364" s="249" t="s">
        <v>36</v>
      </c>
      <c r="C364" s="250"/>
      <c r="D364" s="114"/>
      <c r="E364" s="114"/>
      <c r="F364" s="115"/>
      <c r="G364" s="239"/>
      <c r="H364" s="239"/>
      <c r="I364" s="12" t="s">
        <v>37</v>
      </c>
      <c r="J364" s="107"/>
      <c r="K364" s="14" t="str">
        <f>IF(J364&gt;0,VLOOKUP(J364,女子登録情報!$J$2:$K$21,2,0),"")</f>
        <v/>
      </c>
      <c r="L364" s="15" t="s">
        <v>38</v>
      </c>
      <c r="M364" s="112"/>
      <c r="N364" s="109" t="str">
        <f t="shared" si="5"/>
        <v/>
      </c>
      <c r="O364" s="113"/>
      <c r="P364" s="251"/>
      <c r="Q364" s="252"/>
      <c r="R364" s="253"/>
      <c r="S364" s="245"/>
      <c r="T364" s="245"/>
    </row>
    <row r="365" spans="1:20" s="21" customFormat="1" ht="18" hidden="1" customHeight="1" thickTop="1" thickBot="1">
      <c r="A365" s="254">
        <v>118</v>
      </c>
      <c r="B365" s="257" t="s">
        <v>1232</v>
      </c>
      <c r="C365" s="259"/>
      <c r="D365" s="259" t="str">
        <f>IF(C365&gt;0,VLOOKUP(C365,女子登録情報!$A$1:$H$2000,3,0),"")</f>
        <v/>
      </c>
      <c r="E365" s="259" t="str">
        <f>IF(C365&gt;0,VLOOKUP(C365,女子登録情報!$A$1:$H$2000,4,0),"")</f>
        <v/>
      </c>
      <c r="F365" s="104" t="str">
        <f>IF(C365&gt;0,VLOOKUP(C365,女子登録情報!$A$1:$H$2000,8,0),"")</f>
        <v/>
      </c>
      <c r="G365" s="237" t="e">
        <f>IF(F366&gt;0,VLOOKUP(F366,女子登録情報!$N$2:$P$48,2,0),"")</f>
        <v>#N/A</v>
      </c>
      <c r="H365" s="237" t="str">
        <f>IF(C365&gt;0,TEXT(C365,"100000000"),"")</f>
        <v/>
      </c>
      <c r="I365" s="6" t="s">
        <v>30</v>
      </c>
      <c r="J365" s="106"/>
      <c r="K365" s="8" t="str">
        <f>IF(J365&gt;0,VLOOKUP(J365,女子登録情報!$J$1:$K$21,2,0),"")</f>
        <v/>
      </c>
      <c r="L365" s="6" t="s">
        <v>33</v>
      </c>
      <c r="M365" s="108"/>
      <c r="N365" s="109" t="str">
        <f t="shared" si="5"/>
        <v/>
      </c>
      <c r="O365" s="110"/>
      <c r="P365" s="240"/>
      <c r="Q365" s="241"/>
      <c r="R365" s="242"/>
      <c r="S365" s="243"/>
      <c r="T365" s="243"/>
    </row>
    <row r="366" spans="1:20" s="21" customFormat="1" ht="18" hidden="1" customHeight="1" thickBot="1">
      <c r="A366" s="255"/>
      <c r="B366" s="258"/>
      <c r="C366" s="260"/>
      <c r="D366" s="260"/>
      <c r="E366" s="260"/>
      <c r="F366" s="105" t="str">
        <f>IF(C365&gt;0,VLOOKUP(C365,女子登録情報!$A$1:$H$2000,5,0),"")</f>
        <v/>
      </c>
      <c r="G366" s="238"/>
      <c r="H366" s="238"/>
      <c r="I366" s="11" t="s">
        <v>34</v>
      </c>
      <c r="J366" s="106"/>
      <c r="K366" s="8" t="str">
        <f>IF(J366&gt;0,VLOOKUP(J366,女子登録情報!$J$2:$K$21,2,0),"")</f>
        <v/>
      </c>
      <c r="L366" s="11" t="s">
        <v>35</v>
      </c>
      <c r="M366" s="111"/>
      <c r="N366" s="109" t="str">
        <f t="shared" si="5"/>
        <v/>
      </c>
      <c r="O366" s="110"/>
      <c r="P366" s="246"/>
      <c r="Q366" s="247"/>
      <c r="R366" s="248"/>
      <c r="S366" s="244"/>
      <c r="T366" s="244"/>
    </row>
    <row r="367" spans="1:20" s="21" customFormat="1" ht="18" hidden="1" customHeight="1" thickBot="1">
      <c r="A367" s="256"/>
      <c r="B367" s="249" t="s">
        <v>36</v>
      </c>
      <c r="C367" s="250"/>
      <c r="D367" s="114"/>
      <c r="E367" s="114"/>
      <c r="F367" s="115"/>
      <c r="G367" s="239"/>
      <c r="H367" s="239"/>
      <c r="I367" s="12" t="s">
        <v>37</v>
      </c>
      <c r="J367" s="107"/>
      <c r="K367" s="14" t="str">
        <f>IF(J367&gt;0,VLOOKUP(J367,女子登録情報!$J$2:$K$21,2,0),"")</f>
        <v/>
      </c>
      <c r="L367" s="15" t="s">
        <v>38</v>
      </c>
      <c r="M367" s="112"/>
      <c r="N367" s="109" t="str">
        <f t="shared" si="5"/>
        <v/>
      </c>
      <c r="O367" s="113"/>
      <c r="P367" s="251"/>
      <c r="Q367" s="252"/>
      <c r="R367" s="253"/>
      <c r="S367" s="245"/>
      <c r="T367" s="245"/>
    </row>
    <row r="368" spans="1:20" s="21" customFormat="1" ht="18" hidden="1" customHeight="1" thickTop="1" thickBot="1">
      <c r="A368" s="254">
        <v>119</v>
      </c>
      <c r="B368" s="257" t="s">
        <v>1232</v>
      </c>
      <c r="C368" s="259"/>
      <c r="D368" s="259" t="str">
        <f>IF(C368&gt;0,VLOOKUP(C368,女子登録情報!$A$1:$H$2000,3,0),"")</f>
        <v/>
      </c>
      <c r="E368" s="259" t="str">
        <f>IF(C368&gt;0,VLOOKUP(C368,女子登録情報!$A$1:$H$2000,4,0),"")</f>
        <v/>
      </c>
      <c r="F368" s="104" t="str">
        <f>IF(C368&gt;0,VLOOKUP(C368,女子登録情報!$A$1:$H$2000,8,0),"")</f>
        <v/>
      </c>
      <c r="G368" s="237" t="e">
        <f>IF(F369&gt;0,VLOOKUP(F369,女子登録情報!$N$2:$P$48,2,0),"")</f>
        <v>#N/A</v>
      </c>
      <c r="H368" s="237" t="str">
        <f>IF(C368&gt;0,TEXT(C368,"100000000"),"")</f>
        <v/>
      </c>
      <c r="I368" s="6" t="s">
        <v>30</v>
      </c>
      <c r="J368" s="106"/>
      <c r="K368" s="8" t="str">
        <f>IF(J368&gt;0,VLOOKUP(J368,女子登録情報!$J$1:$K$21,2,0),"")</f>
        <v/>
      </c>
      <c r="L368" s="6" t="s">
        <v>33</v>
      </c>
      <c r="M368" s="108"/>
      <c r="N368" s="109" t="str">
        <f t="shared" si="5"/>
        <v/>
      </c>
      <c r="O368" s="110"/>
      <c r="P368" s="240"/>
      <c r="Q368" s="241"/>
      <c r="R368" s="242"/>
      <c r="S368" s="243"/>
      <c r="T368" s="243"/>
    </row>
    <row r="369" spans="1:20" s="21" customFormat="1" ht="18" hidden="1" customHeight="1" thickBot="1">
      <c r="A369" s="255"/>
      <c r="B369" s="258"/>
      <c r="C369" s="260"/>
      <c r="D369" s="260"/>
      <c r="E369" s="260"/>
      <c r="F369" s="105" t="str">
        <f>IF(C368&gt;0,VLOOKUP(C368,女子登録情報!$A$1:$H$2000,5,0),"")</f>
        <v/>
      </c>
      <c r="G369" s="238"/>
      <c r="H369" s="238"/>
      <c r="I369" s="11" t="s">
        <v>34</v>
      </c>
      <c r="J369" s="106"/>
      <c r="K369" s="8" t="str">
        <f>IF(J369&gt;0,VLOOKUP(J369,女子登録情報!$J$2:$K$21,2,0),"")</f>
        <v/>
      </c>
      <c r="L369" s="11" t="s">
        <v>35</v>
      </c>
      <c r="M369" s="111"/>
      <c r="N369" s="109" t="str">
        <f t="shared" si="5"/>
        <v/>
      </c>
      <c r="O369" s="110"/>
      <c r="P369" s="246"/>
      <c r="Q369" s="247"/>
      <c r="R369" s="248"/>
      <c r="S369" s="244"/>
      <c r="T369" s="244"/>
    </row>
    <row r="370" spans="1:20" s="21" customFormat="1" ht="18" hidden="1" customHeight="1" thickBot="1">
      <c r="A370" s="256"/>
      <c r="B370" s="249" t="s">
        <v>36</v>
      </c>
      <c r="C370" s="250"/>
      <c r="D370" s="114"/>
      <c r="E370" s="114"/>
      <c r="F370" s="115"/>
      <c r="G370" s="239"/>
      <c r="H370" s="239"/>
      <c r="I370" s="12" t="s">
        <v>37</v>
      </c>
      <c r="J370" s="107"/>
      <c r="K370" s="14" t="str">
        <f>IF(J370&gt;0,VLOOKUP(J370,女子登録情報!$J$2:$K$21,2,0),"")</f>
        <v/>
      </c>
      <c r="L370" s="15" t="s">
        <v>38</v>
      </c>
      <c r="M370" s="112"/>
      <c r="N370" s="109" t="str">
        <f t="shared" si="5"/>
        <v/>
      </c>
      <c r="O370" s="113"/>
      <c r="P370" s="251"/>
      <c r="Q370" s="252"/>
      <c r="R370" s="253"/>
      <c r="S370" s="245"/>
      <c r="T370" s="245"/>
    </row>
    <row r="371" spans="1:20" s="21" customFormat="1" ht="18" hidden="1" customHeight="1" thickTop="1" thickBot="1">
      <c r="A371" s="254">
        <v>120</v>
      </c>
      <c r="B371" s="257" t="s">
        <v>1232</v>
      </c>
      <c r="C371" s="259"/>
      <c r="D371" s="259" t="str">
        <f>IF(C371&gt;0,VLOOKUP(C371,女子登録情報!$A$1:$H$2000,3,0),"")</f>
        <v/>
      </c>
      <c r="E371" s="259" t="str">
        <f>IF(C371&gt;0,VLOOKUP(C371,女子登録情報!$A$1:$H$2000,4,0),"")</f>
        <v/>
      </c>
      <c r="F371" s="104" t="str">
        <f>IF(C371&gt;0,VLOOKUP(C371,女子登録情報!$A$1:$H$2000,8,0),"")</f>
        <v/>
      </c>
      <c r="G371" s="237" t="e">
        <f>IF(F372&gt;0,VLOOKUP(F372,女子登録情報!$N$2:$P$48,2,0),"")</f>
        <v>#N/A</v>
      </c>
      <c r="H371" s="237" t="str">
        <f>IF(C371&gt;0,TEXT(C371,"100000000"),"")</f>
        <v/>
      </c>
      <c r="I371" s="6" t="s">
        <v>30</v>
      </c>
      <c r="J371" s="106"/>
      <c r="K371" s="8" t="str">
        <f>IF(J371&gt;0,VLOOKUP(J371,女子登録情報!$J$1:$K$21,2,0),"")</f>
        <v/>
      </c>
      <c r="L371" s="6" t="s">
        <v>33</v>
      </c>
      <c r="M371" s="108"/>
      <c r="N371" s="109" t="str">
        <f t="shared" si="5"/>
        <v/>
      </c>
      <c r="O371" s="110"/>
      <c r="P371" s="240"/>
      <c r="Q371" s="241"/>
      <c r="R371" s="242"/>
      <c r="S371" s="243"/>
      <c r="T371" s="243"/>
    </row>
    <row r="372" spans="1:20" s="21" customFormat="1" ht="18" hidden="1" customHeight="1" thickBot="1">
      <c r="A372" s="255"/>
      <c r="B372" s="258"/>
      <c r="C372" s="260"/>
      <c r="D372" s="260"/>
      <c r="E372" s="260"/>
      <c r="F372" s="105" t="str">
        <f>IF(C371&gt;0,VLOOKUP(C371,女子登録情報!$A$1:$H$2000,5,0),"")</f>
        <v/>
      </c>
      <c r="G372" s="238"/>
      <c r="H372" s="238"/>
      <c r="I372" s="11" t="s">
        <v>34</v>
      </c>
      <c r="J372" s="106"/>
      <c r="K372" s="8" t="str">
        <f>IF(J372&gt;0,VLOOKUP(J372,女子登録情報!$J$2:$K$21,2,0),"")</f>
        <v/>
      </c>
      <c r="L372" s="11" t="s">
        <v>35</v>
      </c>
      <c r="M372" s="111"/>
      <c r="N372" s="109" t="str">
        <f t="shared" si="5"/>
        <v/>
      </c>
      <c r="O372" s="110"/>
      <c r="P372" s="246"/>
      <c r="Q372" s="247"/>
      <c r="R372" s="248"/>
      <c r="S372" s="244"/>
      <c r="T372" s="244"/>
    </row>
    <row r="373" spans="1:20" s="21" customFormat="1" ht="18" hidden="1" customHeight="1" thickBot="1">
      <c r="A373" s="256"/>
      <c r="B373" s="249" t="s">
        <v>36</v>
      </c>
      <c r="C373" s="250"/>
      <c r="D373" s="114"/>
      <c r="E373" s="114"/>
      <c r="F373" s="115"/>
      <c r="G373" s="239"/>
      <c r="H373" s="239"/>
      <c r="I373" s="12" t="s">
        <v>37</v>
      </c>
      <c r="J373" s="107"/>
      <c r="K373" s="14" t="str">
        <f>IF(J373&gt;0,VLOOKUP(J373,女子登録情報!$J$2:$K$21,2,0),"")</f>
        <v/>
      </c>
      <c r="L373" s="15" t="s">
        <v>38</v>
      </c>
      <c r="M373" s="112"/>
      <c r="N373" s="109" t="str">
        <f t="shared" si="5"/>
        <v/>
      </c>
      <c r="O373" s="113"/>
      <c r="P373" s="251"/>
      <c r="Q373" s="252"/>
      <c r="R373" s="253"/>
      <c r="S373" s="245"/>
      <c r="T373" s="245"/>
    </row>
    <row r="374" spans="1:20" s="21" customFormat="1" ht="18" hidden="1" customHeight="1" thickTop="1" thickBot="1">
      <c r="A374" s="254">
        <v>121</v>
      </c>
      <c r="B374" s="257" t="s">
        <v>1232</v>
      </c>
      <c r="C374" s="259"/>
      <c r="D374" s="259" t="str">
        <f>IF(C374&gt;0,VLOOKUP(C374,女子登録情報!$A$1:$H$2000,3,0),"")</f>
        <v/>
      </c>
      <c r="E374" s="259" t="str">
        <f>IF(C374&gt;0,VLOOKUP(C374,女子登録情報!$A$1:$H$2000,4,0),"")</f>
        <v/>
      </c>
      <c r="F374" s="104" t="str">
        <f>IF(C374&gt;0,VLOOKUP(C374,女子登録情報!$A$1:$H$2000,8,0),"")</f>
        <v/>
      </c>
      <c r="G374" s="237" t="e">
        <f>IF(F375&gt;0,VLOOKUP(F375,女子登録情報!$N$2:$P$48,2,0),"")</f>
        <v>#N/A</v>
      </c>
      <c r="H374" s="237" t="str">
        <f>IF(C374&gt;0,TEXT(C374,"100000000"),"")</f>
        <v/>
      </c>
      <c r="I374" s="6" t="s">
        <v>30</v>
      </c>
      <c r="J374" s="106"/>
      <c r="K374" s="8" t="str">
        <f>IF(J374&gt;0,VLOOKUP(J374,女子登録情報!$J$1:$K$21,2,0),"")</f>
        <v/>
      </c>
      <c r="L374" s="6" t="s">
        <v>33</v>
      </c>
      <c r="M374" s="108"/>
      <c r="N374" s="109" t="str">
        <f t="shared" si="5"/>
        <v/>
      </c>
      <c r="O374" s="110"/>
      <c r="P374" s="240"/>
      <c r="Q374" s="241"/>
      <c r="R374" s="242"/>
      <c r="S374" s="243"/>
      <c r="T374" s="243"/>
    </row>
    <row r="375" spans="1:20" s="21" customFormat="1" ht="18" hidden="1" customHeight="1" thickBot="1">
      <c r="A375" s="255"/>
      <c r="B375" s="258"/>
      <c r="C375" s="260"/>
      <c r="D375" s="260"/>
      <c r="E375" s="260"/>
      <c r="F375" s="105" t="str">
        <f>IF(C374&gt;0,VLOOKUP(C374,女子登録情報!$A$1:$H$2000,5,0),"")</f>
        <v/>
      </c>
      <c r="G375" s="238"/>
      <c r="H375" s="238"/>
      <c r="I375" s="11" t="s">
        <v>34</v>
      </c>
      <c r="J375" s="106"/>
      <c r="K375" s="8" t="str">
        <f>IF(J375&gt;0,VLOOKUP(J375,女子登録情報!$J$2:$K$21,2,0),"")</f>
        <v/>
      </c>
      <c r="L375" s="11" t="s">
        <v>35</v>
      </c>
      <c r="M375" s="111"/>
      <c r="N375" s="109" t="str">
        <f t="shared" si="5"/>
        <v/>
      </c>
      <c r="O375" s="110"/>
      <c r="P375" s="246"/>
      <c r="Q375" s="247"/>
      <c r="R375" s="248"/>
      <c r="S375" s="244"/>
      <c r="T375" s="244"/>
    </row>
    <row r="376" spans="1:20" s="21" customFormat="1" ht="18" hidden="1" customHeight="1" thickBot="1">
      <c r="A376" s="256"/>
      <c r="B376" s="249" t="s">
        <v>36</v>
      </c>
      <c r="C376" s="250"/>
      <c r="D376" s="114"/>
      <c r="E376" s="114"/>
      <c r="F376" s="115"/>
      <c r="G376" s="239"/>
      <c r="H376" s="239"/>
      <c r="I376" s="12" t="s">
        <v>37</v>
      </c>
      <c r="J376" s="107"/>
      <c r="K376" s="14" t="str">
        <f>IF(J376&gt;0,VLOOKUP(J376,女子登録情報!$J$2:$K$21,2,0),"")</f>
        <v/>
      </c>
      <c r="L376" s="15" t="s">
        <v>38</v>
      </c>
      <c r="M376" s="112"/>
      <c r="N376" s="109" t="str">
        <f t="shared" si="5"/>
        <v/>
      </c>
      <c r="O376" s="113"/>
      <c r="P376" s="251"/>
      <c r="Q376" s="252"/>
      <c r="R376" s="253"/>
      <c r="S376" s="245"/>
      <c r="T376" s="245"/>
    </row>
    <row r="377" spans="1:20" s="21" customFormat="1" ht="18" hidden="1" customHeight="1" thickTop="1" thickBot="1">
      <c r="A377" s="254">
        <v>122</v>
      </c>
      <c r="B377" s="257" t="s">
        <v>1232</v>
      </c>
      <c r="C377" s="259"/>
      <c r="D377" s="259" t="str">
        <f>IF(C377&gt;0,VLOOKUP(C377,女子登録情報!$A$1:$H$2000,3,0),"")</f>
        <v/>
      </c>
      <c r="E377" s="259" t="str">
        <f>IF(C377&gt;0,VLOOKUP(C377,女子登録情報!$A$1:$H$2000,4,0),"")</f>
        <v/>
      </c>
      <c r="F377" s="104" t="str">
        <f>IF(C377&gt;0,VLOOKUP(C377,女子登録情報!$A$1:$H$2000,8,0),"")</f>
        <v/>
      </c>
      <c r="G377" s="237" t="e">
        <f>IF(F378&gt;0,VLOOKUP(F378,女子登録情報!$N$2:$P$48,2,0),"")</f>
        <v>#N/A</v>
      </c>
      <c r="H377" s="237" t="str">
        <f>IF(C377&gt;0,TEXT(C377,"100000000"),"")</f>
        <v/>
      </c>
      <c r="I377" s="6" t="s">
        <v>30</v>
      </c>
      <c r="J377" s="106"/>
      <c r="K377" s="8" t="str">
        <f>IF(J377&gt;0,VLOOKUP(J377,女子登録情報!$J$1:$K$21,2,0),"")</f>
        <v/>
      </c>
      <c r="L377" s="6" t="s">
        <v>33</v>
      </c>
      <c r="M377" s="108"/>
      <c r="N377" s="109" t="str">
        <f t="shared" si="5"/>
        <v/>
      </c>
      <c r="O377" s="110"/>
      <c r="P377" s="240"/>
      <c r="Q377" s="241"/>
      <c r="R377" s="242"/>
      <c r="S377" s="243"/>
      <c r="T377" s="243"/>
    </row>
    <row r="378" spans="1:20" s="21" customFormat="1" ht="18" hidden="1" customHeight="1" thickBot="1">
      <c r="A378" s="255"/>
      <c r="B378" s="258"/>
      <c r="C378" s="260"/>
      <c r="D378" s="260"/>
      <c r="E378" s="260"/>
      <c r="F378" s="105" t="str">
        <f>IF(C377&gt;0,VLOOKUP(C377,女子登録情報!$A$1:$H$2000,5,0),"")</f>
        <v/>
      </c>
      <c r="G378" s="238"/>
      <c r="H378" s="238"/>
      <c r="I378" s="11" t="s">
        <v>34</v>
      </c>
      <c r="J378" s="106"/>
      <c r="K378" s="8" t="str">
        <f>IF(J378&gt;0,VLOOKUP(J378,女子登録情報!$J$2:$K$21,2,0),"")</f>
        <v/>
      </c>
      <c r="L378" s="11" t="s">
        <v>35</v>
      </c>
      <c r="M378" s="111"/>
      <c r="N378" s="109" t="str">
        <f t="shared" si="5"/>
        <v/>
      </c>
      <c r="O378" s="110"/>
      <c r="P378" s="246"/>
      <c r="Q378" s="247"/>
      <c r="R378" s="248"/>
      <c r="S378" s="244"/>
      <c r="T378" s="244"/>
    </row>
    <row r="379" spans="1:20" s="21" customFormat="1" ht="18" hidden="1" customHeight="1" thickBot="1">
      <c r="A379" s="256"/>
      <c r="B379" s="249" t="s">
        <v>36</v>
      </c>
      <c r="C379" s="250"/>
      <c r="D379" s="114"/>
      <c r="E379" s="114"/>
      <c r="F379" s="115"/>
      <c r="G379" s="239"/>
      <c r="H379" s="239"/>
      <c r="I379" s="12" t="s">
        <v>37</v>
      </c>
      <c r="J379" s="107"/>
      <c r="K379" s="14" t="str">
        <f>IF(J379&gt;0,VLOOKUP(J379,女子登録情報!$J$2:$K$21,2,0),"")</f>
        <v/>
      </c>
      <c r="L379" s="15" t="s">
        <v>38</v>
      </c>
      <c r="M379" s="112"/>
      <c r="N379" s="109" t="str">
        <f t="shared" si="5"/>
        <v/>
      </c>
      <c r="O379" s="113"/>
      <c r="P379" s="251"/>
      <c r="Q379" s="252"/>
      <c r="R379" s="253"/>
      <c r="S379" s="245"/>
      <c r="T379" s="245"/>
    </row>
    <row r="380" spans="1:20" s="21" customFormat="1" ht="18" hidden="1" customHeight="1" thickTop="1" thickBot="1">
      <c r="A380" s="254">
        <v>123</v>
      </c>
      <c r="B380" s="257" t="s">
        <v>1232</v>
      </c>
      <c r="C380" s="259"/>
      <c r="D380" s="259" t="str">
        <f>IF(C380&gt;0,VLOOKUP(C380,女子登録情報!$A$1:$H$2000,3,0),"")</f>
        <v/>
      </c>
      <c r="E380" s="259" t="str">
        <f>IF(C380&gt;0,VLOOKUP(C380,女子登録情報!$A$1:$H$2000,4,0),"")</f>
        <v/>
      </c>
      <c r="F380" s="104" t="str">
        <f>IF(C380&gt;0,VLOOKUP(C380,女子登録情報!$A$1:$H$2000,8,0),"")</f>
        <v/>
      </c>
      <c r="G380" s="237" t="e">
        <f>IF(F381&gt;0,VLOOKUP(F381,女子登録情報!$N$2:$P$48,2,0),"")</f>
        <v>#N/A</v>
      </c>
      <c r="H380" s="237" t="str">
        <f>IF(C380&gt;0,TEXT(C380,"100000000"),"")</f>
        <v/>
      </c>
      <c r="I380" s="6" t="s">
        <v>30</v>
      </c>
      <c r="J380" s="106"/>
      <c r="K380" s="8" t="str">
        <f>IF(J380&gt;0,VLOOKUP(J380,女子登録情報!$J$1:$K$21,2,0),"")</f>
        <v/>
      </c>
      <c r="L380" s="6" t="s">
        <v>33</v>
      </c>
      <c r="M380" s="108"/>
      <c r="N380" s="109" t="str">
        <f t="shared" si="5"/>
        <v/>
      </c>
      <c r="O380" s="110"/>
      <c r="P380" s="240"/>
      <c r="Q380" s="241"/>
      <c r="R380" s="242"/>
      <c r="S380" s="243"/>
      <c r="T380" s="243"/>
    </row>
    <row r="381" spans="1:20" s="21" customFormat="1" ht="18" hidden="1" customHeight="1" thickBot="1">
      <c r="A381" s="255"/>
      <c r="B381" s="258"/>
      <c r="C381" s="260"/>
      <c r="D381" s="260"/>
      <c r="E381" s="260"/>
      <c r="F381" s="105" t="str">
        <f>IF(C380&gt;0,VLOOKUP(C380,女子登録情報!$A$1:$H$2000,5,0),"")</f>
        <v/>
      </c>
      <c r="G381" s="238"/>
      <c r="H381" s="238"/>
      <c r="I381" s="11" t="s">
        <v>34</v>
      </c>
      <c r="J381" s="106"/>
      <c r="K381" s="8" t="str">
        <f>IF(J381&gt;0,VLOOKUP(J381,女子登録情報!$J$2:$K$21,2,0),"")</f>
        <v/>
      </c>
      <c r="L381" s="11" t="s">
        <v>35</v>
      </c>
      <c r="M381" s="111"/>
      <c r="N381" s="109" t="str">
        <f t="shared" si="5"/>
        <v/>
      </c>
      <c r="O381" s="110"/>
      <c r="P381" s="246"/>
      <c r="Q381" s="247"/>
      <c r="R381" s="248"/>
      <c r="S381" s="244"/>
      <c r="T381" s="244"/>
    </row>
    <row r="382" spans="1:20" s="21" customFormat="1" ht="18" hidden="1" customHeight="1" thickBot="1">
      <c r="A382" s="256"/>
      <c r="B382" s="249" t="s">
        <v>36</v>
      </c>
      <c r="C382" s="250"/>
      <c r="D382" s="114"/>
      <c r="E382" s="114"/>
      <c r="F382" s="115"/>
      <c r="G382" s="239"/>
      <c r="H382" s="239"/>
      <c r="I382" s="12" t="s">
        <v>37</v>
      </c>
      <c r="J382" s="107"/>
      <c r="K382" s="14" t="str">
        <f>IF(J382&gt;0,VLOOKUP(J382,女子登録情報!$J$2:$K$21,2,0),"")</f>
        <v/>
      </c>
      <c r="L382" s="15" t="s">
        <v>38</v>
      </c>
      <c r="M382" s="112"/>
      <c r="N382" s="109" t="str">
        <f t="shared" si="5"/>
        <v/>
      </c>
      <c r="O382" s="113"/>
      <c r="P382" s="251"/>
      <c r="Q382" s="252"/>
      <c r="R382" s="253"/>
      <c r="S382" s="245"/>
      <c r="T382" s="245"/>
    </row>
    <row r="383" spans="1:20" s="21" customFormat="1" ht="18" hidden="1" customHeight="1" thickTop="1" thickBot="1">
      <c r="A383" s="254">
        <v>124</v>
      </c>
      <c r="B383" s="257" t="s">
        <v>1232</v>
      </c>
      <c r="C383" s="259"/>
      <c r="D383" s="259" t="str">
        <f>IF(C383&gt;0,VLOOKUP(C383,女子登録情報!$A$1:$H$2000,3,0),"")</f>
        <v/>
      </c>
      <c r="E383" s="259" t="str">
        <f>IF(C383&gt;0,VLOOKUP(C383,女子登録情報!$A$1:$H$2000,4,0),"")</f>
        <v/>
      </c>
      <c r="F383" s="104" t="str">
        <f>IF(C383&gt;0,VLOOKUP(C383,女子登録情報!$A$1:$H$2000,8,0),"")</f>
        <v/>
      </c>
      <c r="G383" s="237" t="e">
        <f>IF(F384&gt;0,VLOOKUP(F384,女子登録情報!$N$2:$P$48,2,0),"")</f>
        <v>#N/A</v>
      </c>
      <c r="H383" s="237" t="str">
        <f>IF(C383&gt;0,TEXT(C383,"100000000"),"")</f>
        <v/>
      </c>
      <c r="I383" s="6" t="s">
        <v>30</v>
      </c>
      <c r="J383" s="106"/>
      <c r="K383" s="8" t="str">
        <f>IF(J383&gt;0,VLOOKUP(J383,女子登録情報!$J$1:$K$21,2,0),"")</f>
        <v/>
      </c>
      <c r="L383" s="6" t="s">
        <v>33</v>
      </c>
      <c r="M383" s="108"/>
      <c r="N383" s="109" t="str">
        <f t="shared" si="5"/>
        <v/>
      </c>
      <c r="O383" s="110"/>
      <c r="P383" s="240"/>
      <c r="Q383" s="241"/>
      <c r="R383" s="242"/>
      <c r="S383" s="243"/>
      <c r="T383" s="243"/>
    </row>
    <row r="384" spans="1:20" s="21" customFormat="1" ht="18" hidden="1" customHeight="1" thickBot="1">
      <c r="A384" s="255"/>
      <c r="B384" s="258"/>
      <c r="C384" s="260"/>
      <c r="D384" s="260"/>
      <c r="E384" s="260"/>
      <c r="F384" s="105" t="str">
        <f>IF(C383&gt;0,VLOOKUP(C383,女子登録情報!$A$1:$H$2000,5,0),"")</f>
        <v/>
      </c>
      <c r="G384" s="238"/>
      <c r="H384" s="238"/>
      <c r="I384" s="11" t="s">
        <v>34</v>
      </c>
      <c r="J384" s="106"/>
      <c r="K384" s="8" t="str">
        <f>IF(J384&gt;0,VLOOKUP(J384,女子登録情報!$J$2:$K$21,2,0),"")</f>
        <v/>
      </c>
      <c r="L384" s="11" t="s">
        <v>35</v>
      </c>
      <c r="M384" s="111"/>
      <c r="N384" s="109" t="str">
        <f t="shared" si="5"/>
        <v/>
      </c>
      <c r="O384" s="110"/>
      <c r="P384" s="246"/>
      <c r="Q384" s="247"/>
      <c r="R384" s="248"/>
      <c r="S384" s="244"/>
      <c r="T384" s="244"/>
    </row>
    <row r="385" spans="1:20" s="21" customFormat="1" ht="18" hidden="1" customHeight="1" thickBot="1">
      <c r="A385" s="256"/>
      <c r="B385" s="249" t="s">
        <v>36</v>
      </c>
      <c r="C385" s="250"/>
      <c r="D385" s="114"/>
      <c r="E385" s="114"/>
      <c r="F385" s="115"/>
      <c r="G385" s="239"/>
      <c r="H385" s="239"/>
      <c r="I385" s="12" t="s">
        <v>37</v>
      </c>
      <c r="J385" s="107"/>
      <c r="K385" s="14" t="str">
        <f>IF(J385&gt;0,VLOOKUP(J385,女子登録情報!$J$2:$K$21,2,0),"")</f>
        <v/>
      </c>
      <c r="L385" s="15" t="s">
        <v>38</v>
      </c>
      <c r="M385" s="112"/>
      <c r="N385" s="109" t="str">
        <f t="shared" si="5"/>
        <v/>
      </c>
      <c r="O385" s="113"/>
      <c r="P385" s="251"/>
      <c r="Q385" s="252"/>
      <c r="R385" s="253"/>
      <c r="S385" s="245"/>
      <c r="T385" s="245"/>
    </row>
    <row r="386" spans="1:20" s="21" customFormat="1" ht="18" hidden="1" customHeight="1" thickTop="1" thickBot="1">
      <c r="A386" s="254">
        <v>125</v>
      </c>
      <c r="B386" s="257" t="s">
        <v>1232</v>
      </c>
      <c r="C386" s="259"/>
      <c r="D386" s="259" t="str">
        <f>IF(C386&gt;0,VLOOKUP(C386,女子登録情報!$A$1:$H$2000,3,0),"")</f>
        <v/>
      </c>
      <c r="E386" s="259" t="str">
        <f>IF(C386&gt;0,VLOOKUP(C386,女子登録情報!$A$1:$H$2000,4,0),"")</f>
        <v/>
      </c>
      <c r="F386" s="104" t="str">
        <f>IF(C386&gt;0,VLOOKUP(C386,女子登録情報!$A$1:$H$2000,8,0),"")</f>
        <v/>
      </c>
      <c r="G386" s="237" t="e">
        <f>IF(F387&gt;0,VLOOKUP(F387,女子登録情報!$N$2:$P$48,2,0),"")</f>
        <v>#N/A</v>
      </c>
      <c r="H386" s="237" t="str">
        <f>IF(C386&gt;0,TEXT(C386,"100000000"),"")</f>
        <v/>
      </c>
      <c r="I386" s="6" t="s">
        <v>30</v>
      </c>
      <c r="J386" s="106"/>
      <c r="K386" s="8" t="str">
        <f>IF(J386&gt;0,VLOOKUP(J386,女子登録情報!$J$1:$K$21,2,0),"")</f>
        <v/>
      </c>
      <c r="L386" s="6" t="s">
        <v>33</v>
      </c>
      <c r="M386" s="108"/>
      <c r="N386" s="109" t="str">
        <f t="shared" si="5"/>
        <v/>
      </c>
      <c r="O386" s="110"/>
      <c r="P386" s="240"/>
      <c r="Q386" s="241"/>
      <c r="R386" s="242"/>
      <c r="S386" s="243"/>
      <c r="T386" s="243"/>
    </row>
    <row r="387" spans="1:20" s="21" customFormat="1" ht="18" hidden="1" customHeight="1" thickBot="1">
      <c r="A387" s="255"/>
      <c r="B387" s="258"/>
      <c r="C387" s="260"/>
      <c r="D387" s="260"/>
      <c r="E387" s="260"/>
      <c r="F387" s="105" t="str">
        <f>IF(C386&gt;0,VLOOKUP(C386,女子登録情報!$A$1:$H$2000,5,0),"")</f>
        <v/>
      </c>
      <c r="G387" s="238"/>
      <c r="H387" s="238"/>
      <c r="I387" s="11" t="s">
        <v>34</v>
      </c>
      <c r="J387" s="106"/>
      <c r="K387" s="8" t="str">
        <f>IF(J387&gt;0,VLOOKUP(J387,女子登録情報!$J$2:$K$21,2,0),"")</f>
        <v/>
      </c>
      <c r="L387" s="11" t="s">
        <v>35</v>
      </c>
      <c r="M387" s="111"/>
      <c r="N387" s="109" t="str">
        <f t="shared" si="5"/>
        <v/>
      </c>
      <c r="O387" s="110"/>
      <c r="P387" s="246"/>
      <c r="Q387" s="247"/>
      <c r="R387" s="248"/>
      <c r="S387" s="244"/>
      <c r="T387" s="244"/>
    </row>
    <row r="388" spans="1:20" s="21" customFormat="1" ht="18" hidden="1" customHeight="1" thickBot="1">
      <c r="A388" s="256"/>
      <c r="B388" s="249" t="s">
        <v>36</v>
      </c>
      <c r="C388" s="250"/>
      <c r="D388" s="114"/>
      <c r="E388" s="114"/>
      <c r="F388" s="115"/>
      <c r="G388" s="239"/>
      <c r="H388" s="239"/>
      <c r="I388" s="12" t="s">
        <v>37</v>
      </c>
      <c r="J388" s="107"/>
      <c r="K388" s="14" t="str">
        <f>IF(J388&gt;0,VLOOKUP(J388,女子登録情報!$J$2:$K$21,2,0),"")</f>
        <v/>
      </c>
      <c r="L388" s="15" t="s">
        <v>38</v>
      </c>
      <c r="M388" s="112"/>
      <c r="N388" s="109" t="str">
        <f t="shared" si="5"/>
        <v/>
      </c>
      <c r="O388" s="113"/>
      <c r="P388" s="251"/>
      <c r="Q388" s="252"/>
      <c r="R388" s="253"/>
      <c r="S388" s="245"/>
      <c r="T388" s="245"/>
    </row>
    <row r="389" spans="1:20" s="21" customFormat="1" ht="18" hidden="1" customHeight="1" thickTop="1" thickBot="1">
      <c r="A389" s="254">
        <v>126</v>
      </c>
      <c r="B389" s="257" t="s">
        <v>1232</v>
      </c>
      <c r="C389" s="259"/>
      <c r="D389" s="259" t="str">
        <f>IF(C389&gt;0,VLOOKUP(C389,女子登録情報!$A$1:$H$2000,3,0),"")</f>
        <v/>
      </c>
      <c r="E389" s="259" t="str">
        <f>IF(C389&gt;0,VLOOKUP(C389,女子登録情報!$A$1:$H$2000,4,0),"")</f>
        <v/>
      </c>
      <c r="F389" s="104" t="str">
        <f>IF(C389&gt;0,VLOOKUP(C389,女子登録情報!$A$1:$H$2000,8,0),"")</f>
        <v/>
      </c>
      <c r="G389" s="237" t="e">
        <f>IF(F390&gt;0,VLOOKUP(F390,女子登録情報!$N$2:$P$48,2,0),"")</f>
        <v>#N/A</v>
      </c>
      <c r="H389" s="237" t="str">
        <f>IF(C389&gt;0,TEXT(C389,"100000000"),"")</f>
        <v/>
      </c>
      <c r="I389" s="6" t="s">
        <v>30</v>
      </c>
      <c r="J389" s="106"/>
      <c r="K389" s="8" t="str">
        <f>IF(J389&gt;0,VLOOKUP(J389,女子登録情報!$J$1:$K$21,2,0),"")</f>
        <v/>
      </c>
      <c r="L389" s="6" t="s">
        <v>33</v>
      </c>
      <c r="M389" s="108"/>
      <c r="N389" s="109" t="str">
        <f t="shared" si="5"/>
        <v/>
      </c>
      <c r="O389" s="110"/>
      <c r="P389" s="240"/>
      <c r="Q389" s="241"/>
      <c r="R389" s="242"/>
      <c r="S389" s="243"/>
      <c r="T389" s="243"/>
    </row>
    <row r="390" spans="1:20" s="21" customFormat="1" ht="18" hidden="1" customHeight="1" thickBot="1">
      <c r="A390" s="255"/>
      <c r="B390" s="258"/>
      <c r="C390" s="260"/>
      <c r="D390" s="260"/>
      <c r="E390" s="260"/>
      <c r="F390" s="105" t="str">
        <f>IF(C389&gt;0,VLOOKUP(C389,女子登録情報!$A$1:$H$2000,5,0),"")</f>
        <v/>
      </c>
      <c r="G390" s="238"/>
      <c r="H390" s="238"/>
      <c r="I390" s="11" t="s">
        <v>34</v>
      </c>
      <c r="J390" s="106"/>
      <c r="K390" s="8" t="str">
        <f>IF(J390&gt;0,VLOOKUP(J390,女子登録情報!$J$2:$K$21,2,0),"")</f>
        <v/>
      </c>
      <c r="L390" s="11" t="s">
        <v>35</v>
      </c>
      <c r="M390" s="111"/>
      <c r="N390" s="109" t="str">
        <f t="shared" si="5"/>
        <v/>
      </c>
      <c r="O390" s="110"/>
      <c r="P390" s="246"/>
      <c r="Q390" s="247"/>
      <c r="R390" s="248"/>
      <c r="S390" s="244"/>
      <c r="T390" s="244"/>
    </row>
    <row r="391" spans="1:20" s="21" customFormat="1" ht="18" hidden="1" customHeight="1" thickBot="1">
      <c r="A391" s="256"/>
      <c r="B391" s="249" t="s">
        <v>36</v>
      </c>
      <c r="C391" s="250"/>
      <c r="D391" s="114"/>
      <c r="E391" s="114"/>
      <c r="F391" s="115"/>
      <c r="G391" s="239"/>
      <c r="H391" s="239"/>
      <c r="I391" s="12" t="s">
        <v>37</v>
      </c>
      <c r="J391" s="107"/>
      <c r="K391" s="14" t="str">
        <f>IF(J391&gt;0,VLOOKUP(J391,女子登録情報!$J$2:$K$21,2,0),"")</f>
        <v/>
      </c>
      <c r="L391" s="15" t="s">
        <v>38</v>
      </c>
      <c r="M391" s="112"/>
      <c r="N391" s="109" t="str">
        <f t="shared" si="5"/>
        <v/>
      </c>
      <c r="O391" s="113"/>
      <c r="P391" s="251"/>
      <c r="Q391" s="252"/>
      <c r="R391" s="253"/>
      <c r="S391" s="245"/>
      <c r="T391" s="245"/>
    </row>
    <row r="392" spans="1:20" s="21" customFormat="1" ht="18" hidden="1" customHeight="1" thickTop="1" thickBot="1">
      <c r="A392" s="254">
        <v>127</v>
      </c>
      <c r="B392" s="257" t="s">
        <v>1232</v>
      </c>
      <c r="C392" s="259"/>
      <c r="D392" s="259" t="str">
        <f>IF(C392&gt;0,VLOOKUP(C392,女子登録情報!$A$1:$H$2000,3,0),"")</f>
        <v/>
      </c>
      <c r="E392" s="259" t="str">
        <f>IF(C392&gt;0,VLOOKUP(C392,女子登録情報!$A$1:$H$2000,4,0),"")</f>
        <v/>
      </c>
      <c r="F392" s="104" t="str">
        <f>IF(C392&gt;0,VLOOKUP(C392,女子登録情報!$A$1:$H$2000,8,0),"")</f>
        <v/>
      </c>
      <c r="G392" s="237" t="e">
        <f>IF(F393&gt;0,VLOOKUP(F393,女子登録情報!$N$2:$P$48,2,0),"")</f>
        <v>#N/A</v>
      </c>
      <c r="H392" s="237" t="str">
        <f>IF(C392&gt;0,TEXT(C392,"100000000"),"")</f>
        <v/>
      </c>
      <c r="I392" s="6" t="s">
        <v>30</v>
      </c>
      <c r="J392" s="106"/>
      <c r="K392" s="8" t="str">
        <f>IF(J392&gt;0,VLOOKUP(J392,女子登録情報!$J$1:$K$21,2,0),"")</f>
        <v/>
      </c>
      <c r="L392" s="6" t="s">
        <v>33</v>
      </c>
      <c r="M392" s="108"/>
      <c r="N392" s="109" t="str">
        <f t="shared" si="5"/>
        <v/>
      </c>
      <c r="O392" s="110"/>
      <c r="P392" s="240"/>
      <c r="Q392" s="241"/>
      <c r="R392" s="242"/>
      <c r="S392" s="243"/>
      <c r="T392" s="243"/>
    </row>
    <row r="393" spans="1:20" s="21" customFormat="1" ht="18" hidden="1" customHeight="1" thickBot="1">
      <c r="A393" s="255"/>
      <c r="B393" s="258"/>
      <c r="C393" s="260"/>
      <c r="D393" s="260"/>
      <c r="E393" s="260"/>
      <c r="F393" s="105" t="str">
        <f>IF(C392&gt;0,VLOOKUP(C392,女子登録情報!$A$1:$H$2000,5,0),"")</f>
        <v/>
      </c>
      <c r="G393" s="238"/>
      <c r="H393" s="238"/>
      <c r="I393" s="11" t="s">
        <v>34</v>
      </c>
      <c r="J393" s="106"/>
      <c r="K393" s="8" t="str">
        <f>IF(J393&gt;0,VLOOKUP(J393,女子登録情報!$J$2:$K$21,2,0),"")</f>
        <v/>
      </c>
      <c r="L393" s="11" t="s">
        <v>35</v>
      </c>
      <c r="M393" s="111"/>
      <c r="N393" s="109" t="str">
        <f t="shared" si="5"/>
        <v/>
      </c>
      <c r="O393" s="110"/>
      <c r="P393" s="246"/>
      <c r="Q393" s="247"/>
      <c r="R393" s="248"/>
      <c r="S393" s="244"/>
      <c r="T393" s="244"/>
    </row>
    <row r="394" spans="1:20" s="21" customFormat="1" ht="18" hidden="1" customHeight="1" thickBot="1">
      <c r="A394" s="256"/>
      <c r="B394" s="249" t="s">
        <v>36</v>
      </c>
      <c r="C394" s="250"/>
      <c r="D394" s="114"/>
      <c r="E394" s="114"/>
      <c r="F394" s="115"/>
      <c r="G394" s="239"/>
      <c r="H394" s="239"/>
      <c r="I394" s="12" t="s">
        <v>37</v>
      </c>
      <c r="J394" s="107"/>
      <c r="K394" s="14" t="str">
        <f>IF(J394&gt;0,VLOOKUP(J394,女子登録情報!$J$2:$K$21,2,0),"")</f>
        <v/>
      </c>
      <c r="L394" s="15" t="s">
        <v>38</v>
      </c>
      <c r="M394" s="112"/>
      <c r="N394" s="109" t="str">
        <f t="shared" si="5"/>
        <v/>
      </c>
      <c r="O394" s="113"/>
      <c r="P394" s="251"/>
      <c r="Q394" s="252"/>
      <c r="R394" s="253"/>
      <c r="S394" s="245"/>
      <c r="T394" s="245"/>
    </row>
    <row r="395" spans="1:20" s="21" customFormat="1" ht="18" hidden="1" customHeight="1" thickTop="1" thickBot="1">
      <c r="A395" s="254">
        <v>128</v>
      </c>
      <c r="B395" s="257" t="s">
        <v>1232</v>
      </c>
      <c r="C395" s="259"/>
      <c r="D395" s="259" t="str">
        <f>IF(C395&gt;0,VLOOKUP(C395,女子登録情報!$A$1:$H$2000,3,0),"")</f>
        <v/>
      </c>
      <c r="E395" s="259" t="str">
        <f>IF(C395&gt;0,VLOOKUP(C395,女子登録情報!$A$1:$H$2000,4,0),"")</f>
        <v/>
      </c>
      <c r="F395" s="104" t="str">
        <f>IF(C395&gt;0,VLOOKUP(C395,女子登録情報!$A$1:$H$2000,8,0),"")</f>
        <v/>
      </c>
      <c r="G395" s="237" t="e">
        <f>IF(F396&gt;0,VLOOKUP(F396,女子登録情報!$N$2:$P$48,2,0),"")</f>
        <v>#N/A</v>
      </c>
      <c r="H395" s="237" t="str">
        <f>IF(C395&gt;0,TEXT(C395,"100000000"),"")</f>
        <v/>
      </c>
      <c r="I395" s="6" t="s">
        <v>30</v>
      </c>
      <c r="J395" s="106"/>
      <c r="K395" s="8" t="str">
        <f>IF(J395&gt;0,VLOOKUP(J395,女子登録情報!$J$1:$K$21,2,0),"")</f>
        <v/>
      </c>
      <c r="L395" s="6" t="s">
        <v>33</v>
      </c>
      <c r="M395" s="108"/>
      <c r="N395" s="109" t="str">
        <f t="shared" si="5"/>
        <v/>
      </c>
      <c r="O395" s="110"/>
      <c r="P395" s="240"/>
      <c r="Q395" s="241"/>
      <c r="R395" s="242"/>
      <c r="S395" s="243"/>
      <c r="T395" s="243"/>
    </row>
    <row r="396" spans="1:20" s="21" customFormat="1" ht="18" hidden="1" customHeight="1" thickBot="1">
      <c r="A396" s="255"/>
      <c r="B396" s="258"/>
      <c r="C396" s="260"/>
      <c r="D396" s="260"/>
      <c r="E396" s="260"/>
      <c r="F396" s="105" t="str">
        <f>IF(C395&gt;0,VLOOKUP(C395,女子登録情報!$A$1:$H$2000,5,0),"")</f>
        <v/>
      </c>
      <c r="G396" s="238"/>
      <c r="H396" s="238"/>
      <c r="I396" s="11" t="s">
        <v>34</v>
      </c>
      <c r="J396" s="106"/>
      <c r="K396" s="8" t="str">
        <f>IF(J396&gt;0,VLOOKUP(J396,女子登録情報!$J$2:$K$21,2,0),"")</f>
        <v/>
      </c>
      <c r="L396" s="11" t="s">
        <v>35</v>
      </c>
      <c r="M396" s="111"/>
      <c r="N396" s="109" t="str">
        <f t="shared" si="5"/>
        <v/>
      </c>
      <c r="O396" s="110"/>
      <c r="P396" s="246"/>
      <c r="Q396" s="247"/>
      <c r="R396" s="248"/>
      <c r="S396" s="244"/>
      <c r="T396" s="244"/>
    </row>
    <row r="397" spans="1:20" s="21" customFormat="1" ht="18" hidden="1" customHeight="1" thickBot="1">
      <c r="A397" s="256"/>
      <c r="B397" s="249" t="s">
        <v>36</v>
      </c>
      <c r="C397" s="250"/>
      <c r="D397" s="114"/>
      <c r="E397" s="114"/>
      <c r="F397" s="115"/>
      <c r="G397" s="239"/>
      <c r="H397" s="239"/>
      <c r="I397" s="12" t="s">
        <v>37</v>
      </c>
      <c r="J397" s="107"/>
      <c r="K397" s="14" t="str">
        <f>IF(J397&gt;0,VLOOKUP(J397,女子登録情報!$J$2:$K$21,2,0),"")</f>
        <v/>
      </c>
      <c r="L397" s="15" t="s">
        <v>38</v>
      </c>
      <c r="M397" s="112"/>
      <c r="N397" s="109" t="str">
        <f t="shared" si="5"/>
        <v/>
      </c>
      <c r="O397" s="113"/>
      <c r="P397" s="251"/>
      <c r="Q397" s="252"/>
      <c r="R397" s="253"/>
      <c r="S397" s="245"/>
      <c r="T397" s="245"/>
    </row>
    <row r="398" spans="1:20" s="21" customFormat="1" ht="18" hidden="1" customHeight="1" thickTop="1" thickBot="1">
      <c r="A398" s="254">
        <v>129</v>
      </c>
      <c r="B398" s="257" t="s">
        <v>1232</v>
      </c>
      <c r="C398" s="259"/>
      <c r="D398" s="259" t="str">
        <f>IF(C398&gt;0,VLOOKUP(C398,女子登録情報!$A$1:$H$2000,3,0),"")</f>
        <v/>
      </c>
      <c r="E398" s="259" t="str">
        <f>IF(C398&gt;0,VLOOKUP(C398,女子登録情報!$A$1:$H$2000,4,0),"")</f>
        <v/>
      </c>
      <c r="F398" s="104" t="str">
        <f>IF(C398&gt;0,VLOOKUP(C398,女子登録情報!$A$1:$H$2000,8,0),"")</f>
        <v/>
      </c>
      <c r="G398" s="237" t="e">
        <f>IF(F399&gt;0,VLOOKUP(F399,女子登録情報!$N$2:$P$48,2,0),"")</f>
        <v>#N/A</v>
      </c>
      <c r="H398" s="237" t="str">
        <f>IF(C398&gt;0,TEXT(C398,"100000000"),"")</f>
        <v/>
      </c>
      <c r="I398" s="6" t="s">
        <v>30</v>
      </c>
      <c r="J398" s="106"/>
      <c r="K398" s="8" t="str">
        <f>IF(J398&gt;0,VLOOKUP(J398,女子登録情報!$J$1:$K$21,2,0),"")</f>
        <v/>
      </c>
      <c r="L398" s="6" t="s">
        <v>33</v>
      </c>
      <c r="M398" s="108"/>
      <c r="N398" s="109" t="str">
        <f t="shared" ref="N398:N461" si="6">IF(K398="","",LEFT(K398,5)&amp;" "&amp;IF(OR(LEFT(K398,3)*1&lt;70,LEFT(K398,3)*1&gt;100),REPT(0,7-LEN(M398)),REPT(0,5-LEN(M398)))&amp;M398)</f>
        <v/>
      </c>
      <c r="O398" s="110"/>
      <c r="P398" s="240"/>
      <c r="Q398" s="241"/>
      <c r="R398" s="242"/>
      <c r="S398" s="243"/>
      <c r="T398" s="243"/>
    </row>
    <row r="399" spans="1:20" s="21" customFormat="1" ht="18" hidden="1" customHeight="1" thickBot="1">
      <c r="A399" s="255"/>
      <c r="B399" s="258"/>
      <c r="C399" s="260"/>
      <c r="D399" s="260"/>
      <c r="E399" s="260"/>
      <c r="F399" s="105" t="str">
        <f>IF(C398&gt;0,VLOOKUP(C398,女子登録情報!$A$1:$H$2000,5,0),"")</f>
        <v/>
      </c>
      <c r="G399" s="238"/>
      <c r="H399" s="238"/>
      <c r="I399" s="11" t="s">
        <v>34</v>
      </c>
      <c r="J399" s="106"/>
      <c r="K399" s="8" t="str">
        <f>IF(J399&gt;0,VLOOKUP(J399,女子登録情報!$J$2:$K$21,2,0),"")</f>
        <v/>
      </c>
      <c r="L399" s="11" t="s">
        <v>35</v>
      </c>
      <c r="M399" s="111"/>
      <c r="N399" s="109" t="str">
        <f t="shared" si="6"/>
        <v/>
      </c>
      <c r="O399" s="110"/>
      <c r="P399" s="246"/>
      <c r="Q399" s="247"/>
      <c r="R399" s="248"/>
      <c r="S399" s="244"/>
      <c r="T399" s="244"/>
    </row>
    <row r="400" spans="1:20" s="21" customFormat="1" ht="18" hidden="1" customHeight="1" thickBot="1">
      <c r="A400" s="256"/>
      <c r="B400" s="249" t="s">
        <v>36</v>
      </c>
      <c r="C400" s="250"/>
      <c r="D400" s="114"/>
      <c r="E400" s="114"/>
      <c r="F400" s="115"/>
      <c r="G400" s="239"/>
      <c r="H400" s="239"/>
      <c r="I400" s="12" t="s">
        <v>37</v>
      </c>
      <c r="J400" s="107"/>
      <c r="K400" s="14" t="str">
        <f>IF(J400&gt;0,VLOOKUP(J400,女子登録情報!$J$2:$K$21,2,0),"")</f>
        <v/>
      </c>
      <c r="L400" s="15" t="s">
        <v>38</v>
      </c>
      <c r="M400" s="112"/>
      <c r="N400" s="109" t="str">
        <f t="shared" si="6"/>
        <v/>
      </c>
      <c r="O400" s="113"/>
      <c r="P400" s="251"/>
      <c r="Q400" s="252"/>
      <c r="R400" s="253"/>
      <c r="S400" s="245"/>
      <c r="T400" s="245"/>
    </row>
    <row r="401" spans="1:20" s="21" customFormat="1" ht="18" hidden="1" customHeight="1" thickTop="1" thickBot="1">
      <c r="A401" s="254">
        <v>130</v>
      </c>
      <c r="B401" s="257" t="s">
        <v>1232</v>
      </c>
      <c r="C401" s="259"/>
      <c r="D401" s="259" t="str">
        <f>IF(C401&gt;0,VLOOKUP(C401,女子登録情報!$A$1:$H$2000,3,0),"")</f>
        <v/>
      </c>
      <c r="E401" s="259" t="str">
        <f>IF(C401&gt;0,VLOOKUP(C401,女子登録情報!$A$1:$H$2000,4,0),"")</f>
        <v/>
      </c>
      <c r="F401" s="104" t="str">
        <f>IF(C401&gt;0,VLOOKUP(C401,女子登録情報!$A$1:$H$2000,8,0),"")</f>
        <v/>
      </c>
      <c r="G401" s="237" t="e">
        <f>IF(F402&gt;0,VLOOKUP(F402,女子登録情報!$N$2:$P$48,2,0),"")</f>
        <v>#N/A</v>
      </c>
      <c r="H401" s="237" t="str">
        <f>IF(C401&gt;0,TEXT(C401,"100000000"),"")</f>
        <v/>
      </c>
      <c r="I401" s="6" t="s">
        <v>30</v>
      </c>
      <c r="J401" s="106"/>
      <c r="K401" s="8" t="str">
        <f>IF(J401&gt;0,VLOOKUP(J401,女子登録情報!$J$1:$K$21,2,0),"")</f>
        <v/>
      </c>
      <c r="L401" s="6" t="s">
        <v>33</v>
      </c>
      <c r="M401" s="108"/>
      <c r="N401" s="109" t="str">
        <f t="shared" si="6"/>
        <v/>
      </c>
      <c r="O401" s="110"/>
      <c r="P401" s="240"/>
      <c r="Q401" s="241"/>
      <c r="R401" s="242"/>
      <c r="S401" s="243"/>
      <c r="T401" s="243"/>
    </row>
    <row r="402" spans="1:20" s="21" customFormat="1" ht="18" hidden="1" customHeight="1" thickBot="1">
      <c r="A402" s="255"/>
      <c r="B402" s="258"/>
      <c r="C402" s="260"/>
      <c r="D402" s="260"/>
      <c r="E402" s="260"/>
      <c r="F402" s="105" t="str">
        <f>IF(C401&gt;0,VLOOKUP(C401,女子登録情報!$A$1:$H$2000,5,0),"")</f>
        <v/>
      </c>
      <c r="G402" s="238"/>
      <c r="H402" s="238"/>
      <c r="I402" s="11" t="s">
        <v>34</v>
      </c>
      <c r="J402" s="106"/>
      <c r="K402" s="8" t="str">
        <f>IF(J402&gt;0,VLOOKUP(J402,女子登録情報!$J$2:$K$21,2,0),"")</f>
        <v/>
      </c>
      <c r="L402" s="11" t="s">
        <v>35</v>
      </c>
      <c r="M402" s="111"/>
      <c r="N402" s="109" t="str">
        <f t="shared" si="6"/>
        <v/>
      </c>
      <c r="O402" s="110"/>
      <c r="P402" s="246"/>
      <c r="Q402" s="247"/>
      <c r="R402" s="248"/>
      <c r="S402" s="244"/>
      <c r="T402" s="244"/>
    </row>
    <row r="403" spans="1:20" s="21" customFormat="1" ht="18" hidden="1" customHeight="1" thickBot="1">
      <c r="A403" s="256"/>
      <c r="B403" s="249" t="s">
        <v>36</v>
      </c>
      <c r="C403" s="250"/>
      <c r="D403" s="114"/>
      <c r="E403" s="114"/>
      <c r="F403" s="115"/>
      <c r="G403" s="239"/>
      <c r="H403" s="239"/>
      <c r="I403" s="12" t="s">
        <v>37</v>
      </c>
      <c r="J403" s="107"/>
      <c r="K403" s="14" t="str">
        <f>IF(J403&gt;0,VLOOKUP(J403,女子登録情報!$J$2:$K$21,2,0),"")</f>
        <v/>
      </c>
      <c r="L403" s="15" t="s">
        <v>38</v>
      </c>
      <c r="M403" s="112"/>
      <c r="N403" s="109" t="str">
        <f t="shared" si="6"/>
        <v/>
      </c>
      <c r="O403" s="113"/>
      <c r="P403" s="251"/>
      <c r="Q403" s="252"/>
      <c r="R403" s="253"/>
      <c r="S403" s="245"/>
      <c r="T403" s="245"/>
    </row>
    <row r="404" spans="1:20" s="21" customFormat="1" ht="18" hidden="1" customHeight="1" thickTop="1" thickBot="1">
      <c r="A404" s="254">
        <v>131</v>
      </c>
      <c r="B404" s="257" t="s">
        <v>1232</v>
      </c>
      <c r="C404" s="259"/>
      <c r="D404" s="259" t="str">
        <f>IF(C404&gt;0,VLOOKUP(C404,女子登録情報!$A$1:$H$2000,3,0),"")</f>
        <v/>
      </c>
      <c r="E404" s="259" t="str">
        <f>IF(C404&gt;0,VLOOKUP(C404,女子登録情報!$A$1:$H$2000,4,0),"")</f>
        <v/>
      </c>
      <c r="F404" s="104" t="str">
        <f>IF(C404&gt;0,VLOOKUP(C404,女子登録情報!$A$1:$H$2000,8,0),"")</f>
        <v/>
      </c>
      <c r="G404" s="237" t="e">
        <f>IF(F405&gt;0,VLOOKUP(F405,女子登録情報!$N$2:$P$48,2,0),"")</f>
        <v>#N/A</v>
      </c>
      <c r="H404" s="237" t="str">
        <f>IF(C404&gt;0,TEXT(C404,"100000000"),"")</f>
        <v/>
      </c>
      <c r="I404" s="6" t="s">
        <v>30</v>
      </c>
      <c r="J404" s="106"/>
      <c r="K404" s="8" t="str">
        <f>IF(J404&gt;0,VLOOKUP(J404,女子登録情報!$J$1:$K$21,2,0),"")</f>
        <v/>
      </c>
      <c r="L404" s="6" t="s">
        <v>33</v>
      </c>
      <c r="M404" s="108"/>
      <c r="N404" s="109" t="str">
        <f t="shared" si="6"/>
        <v/>
      </c>
      <c r="O404" s="110"/>
      <c r="P404" s="240"/>
      <c r="Q404" s="241"/>
      <c r="R404" s="242"/>
      <c r="S404" s="243"/>
      <c r="T404" s="243"/>
    </row>
    <row r="405" spans="1:20" s="21" customFormat="1" ht="18" hidden="1" customHeight="1" thickBot="1">
      <c r="A405" s="255"/>
      <c r="B405" s="258"/>
      <c r="C405" s="260"/>
      <c r="D405" s="260"/>
      <c r="E405" s="260"/>
      <c r="F405" s="105" t="str">
        <f>IF(C404&gt;0,VLOOKUP(C404,女子登録情報!$A$1:$H$2000,5,0),"")</f>
        <v/>
      </c>
      <c r="G405" s="238"/>
      <c r="H405" s="238"/>
      <c r="I405" s="11" t="s">
        <v>34</v>
      </c>
      <c r="J405" s="106"/>
      <c r="K405" s="8" t="str">
        <f>IF(J405&gt;0,VLOOKUP(J405,女子登録情報!$J$2:$K$21,2,0),"")</f>
        <v/>
      </c>
      <c r="L405" s="11" t="s">
        <v>35</v>
      </c>
      <c r="M405" s="111"/>
      <c r="N405" s="109" t="str">
        <f t="shared" si="6"/>
        <v/>
      </c>
      <c r="O405" s="110"/>
      <c r="P405" s="246"/>
      <c r="Q405" s="247"/>
      <c r="R405" s="248"/>
      <c r="S405" s="244"/>
      <c r="T405" s="244"/>
    </row>
    <row r="406" spans="1:20" s="21" customFormat="1" ht="18" hidden="1" customHeight="1" thickBot="1">
      <c r="A406" s="256"/>
      <c r="B406" s="249" t="s">
        <v>36</v>
      </c>
      <c r="C406" s="250"/>
      <c r="D406" s="114"/>
      <c r="E406" s="114"/>
      <c r="F406" s="115"/>
      <c r="G406" s="239"/>
      <c r="H406" s="239"/>
      <c r="I406" s="12" t="s">
        <v>37</v>
      </c>
      <c r="J406" s="107"/>
      <c r="K406" s="14" t="str">
        <f>IF(J406&gt;0,VLOOKUP(J406,女子登録情報!$J$2:$K$21,2,0),"")</f>
        <v/>
      </c>
      <c r="L406" s="15" t="s">
        <v>38</v>
      </c>
      <c r="M406" s="112"/>
      <c r="N406" s="109" t="str">
        <f t="shared" si="6"/>
        <v/>
      </c>
      <c r="O406" s="113"/>
      <c r="P406" s="251"/>
      <c r="Q406" s="252"/>
      <c r="R406" s="253"/>
      <c r="S406" s="245"/>
      <c r="T406" s="245"/>
    </row>
    <row r="407" spans="1:20" s="21" customFormat="1" ht="18" hidden="1" customHeight="1" thickTop="1" thickBot="1">
      <c r="A407" s="254">
        <v>132</v>
      </c>
      <c r="B407" s="257" t="s">
        <v>1232</v>
      </c>
      <c r="C407" s="259"/>
      <c r="D407" s="259" t="str">
        <f>IF(C407&gt;0,VLOOKUP(C407,女子登録情報!$A$1:$H$2000,3,0),"")</f>
        <v/>
      </c>
      <c r="E407" s="259" t="str">
        <f>IF(C407&gt;0,VLOOKUP(C407,女子登録情報!$A$1:$H$2000,4,0),"")</f>
        <v/>
      </c>
      <c r="F407" s="104" t="str">
        <f>IF(C407&gt;0,VLOOKUP(C407,女子登録情報!$A$1:$H$2000,8,0),"")</f>
        <v/>
      </c>
      <c r="G407" s="237" t="e">
        <f>IF(F408&gt;0,VLOOKUP(F408,女子登録情報!$N$2:$P$48,2,0),"")</f>
        <v>#N/A</v>
      </c>
      <c r="H407" s="237" t="str">
        <f>IF(C407&gt;0,TEXT(C407,"100000000"),"")</f>
        <v/>
      </c>
      <c r="I407" s="6" t="s">
        <v>30</v>
      </c>
      <c r="J407" s="106"/>
      <c r="K407" s="8" t="str">
        <f>IF(J407&gt;0,VLOOKUP(J407,女子登録情報!$J$1:$K$21,2,0),"")</f>
        <v/>
      </c>
      <c r="L407" s="6" t="s">
        <v>33</v>
      </c>
      <c r="M407" s="108"/>
      <c r="N407" s="109" t="str">
        <f t="shared" si="6"/>
        <v/>
      </c>
      <c r="O407" s="110"/>
      <c r="P407" s="240"/>
      <c r="Q407" s="241"/>
      <c r="R407" s="242"/>
      <c r="S407" s="243"/>
      <c r="T407" s="243"/>
    </row>
    <row r="408" spans="1:20" s="21" customFormat="1" ht="18" hidden="1" customHeight="1" thickBot="1">
      <c r="A408" s="255"/>
      <c r="B408" s="258"/>
      <c r="C408" s="260"/>
      <c r="D408" s="260"/>
      <c r="E408" s="260"/>
      <c r="F408" s="105" t="str">
        <f>IF(C407&gt;0,VLOOKUP(C407,女子登録情報!$A$1:$H$2000,5,0),"")</f>
        <v/>
      </c>
      <c r="G408" s="238"/>
      <c r="H408" s="238"/>
      <c r="I408" s="11" t="s">
        <v>34</v>
      </c>
      <c r="J408" s="106"/>
      <c r="K408" s="8" t="str">
        <f>IF(J408&gt;0,VLOOKUP(J408,女子登録情報!$J$2:$K$21,2,0),"")</f>
        <v/>
      </c>
      <c r="L408" s="11" t="s">
        <v>35</v>
      </c>
      <c r="M408" s="111"/>
      <c r="N408" s="109" t="str">
        <f t="shared" si="6"/>
        <v/>
      </c>
      <c r="O408" s="110"/>
      <c r="P408" s="246"/>
      <c r="Q408" s="247"/>
      <c r="R408" s="248"/>
      <c r="S408" s="244"/>
      <c r="T408" s="244"/>
    </row>
    <row r="409" spans="1:20" s="21" customFormat="1" ht="18" hidden="1" customHeight="1" thickBot="1">
      <c r="A409" s="256"/>
      <c r="B409" s="249" t="s">
        <v>36</v>
      </c>
      <c r="C409" s="250"/>
      <c r="D409" s="114"/>
      <c r="E409" s="114"/>
      <c r="F409" s="115"/>
      <c r="G409" s="239"/>
      <c r="H409" s="239"/>
      <c r="I409" s="12" t="s">
        <v>37</v>
      </c>
      <c r="J409" s="107"/>
      <c r="K409" s="14" t="str">
        <f>IF(J409&gt;0,VLOOKUP(J409,女子登録情報!$J$2:$K$21,2,0),"")</f>
        <v/>
      </c>
      <c r="L409" s="15" t="s">
        <v>38</v>
      </c>
      <c r="M409" s="112"/>
      <c r="N409" s="109" t="str">
        <f t="shared" si="6"/>
        <v/>
      </c>
      <c r="O409" s="113"/>
      <c r="P409" s="251"/>
      <c r="Q409" s="252"/>
      <c r="R409" s="253"/>
      <c r="S409" s="245"/>
      <c r="T409" s="245"/>
    </row>
    <row r="410" spans="1:20" s="21" customFormat="1" ht="18" hidden="1" customHeight="1" thickTop="1" thickBot="1">
      <c r="A410" s="254">
        <v>133</v>
      </c>
      <c r="B410" s="257" t="s">
        <v>1232</v>
      </c>
      <c r="C410" s="259"/>
      <c r="D410" s="259" t="str">
        <f>IF(C410&gt;0,VLOOKUP(C410,女子登録情報!$A$1:$H$2000,3,0),"")</f>
        <v/>
      </c>
      <c r="E410" s="259" t="str">
        <f>IF(C410&gt;0,VLOOKUP(C410,女子登録情報!$A$1:$H$2000,4,0),"")</f>
        <v/>
      </c>
      <c r="F410" s="104" t="str">
        <f>IF(C410&gt;0,VLOOKUP(C410,女子登録情報!$A$1:$H$2000,8,0),"")</f>
        <v/>
      </c>
      <c r="G410" s="237" t="e">
        <f>IF(F411&gt;0,VLOOKUP(F411,女子登録情報!$N$2:$P$48,2,0),"")</f>
        <v>#N/A</v>
      </c>
      <c r="H410" s="237" t="str">
        <f>IF(C410&gt;0,TEXT(C410,"100000000"),"")</f>
        <v/>
      </c>
      <c r="I410" s="6" t="s">
        <v>30</v>
      </c>
      <c r="J410" s="106"/>
      <c r="K410" s="8" t="str">
        <f>IF(J410&gt;0,VLOOKUP(J410,女子登録情報!$J$1:$K$21,2,0),"")</f>
        <v/>
      </c>
      <c r="L410" s="6" t="s">
        <v>33</v>
      </c>
      <c r="M410" s="108"/>
      <c r="N410" s="109" t="str">
        <f t="shared" si="6"/>
        <v/>
      </c>
      <c r="O410" s="110"/>
      <c r="P410" s="240"/>
      <c r="Q410" s="241"/>
      <c r="R410" s="242"/>
      <c r="S410" s="243"/>
      <c r="T410" s="243"/>
    </row>
    <row r="411" spans="1:20" s="21" customFormat="1" ht="18" hidden="1" customHeight="1" thickBot="1">
      <c r="A411" s="255"/>
      <c r="B411" s="258"/>
      <c r="C411" s="260"/>
      <c r="D411" s="260"/>
      <c r="E411" s="260"/>
      <c r="F411" s="105" t="str">
        <f>IF(C410&gt;0,VLOOKUP(C410,女子登録情報!$A$1:$H$2000,5,0),"")</f>
        <v/>
      </c>
      <c r="G411" s="238"/>
      <c r="H411" s="238"/>
      <c r="I411" s="11" t="s">
        <v>34</v>
      </c>
      <c r="J411" s="106"/>
      <c r="K411" s="8" t="str">
        <f>IF(J411&gt;0,VLOOKUP(J411,女子登録情報!$J$2:$K$21,2,0),"")</f>
        <v/>
      </c>
      <c r="L411" s="11" t="s">
        <v>35</v>
      </c>
      <c r="M411" s="111"/>
      <c r="N411" s="109" t="str">
        <f t="shared" si="6"/>
        <v/>
      </c>
      <c r="O411" s="110"/>
      <c r="P411" s="246"/>
      <c r="Q411" s="247"/>
      <c r="R411" s="248"/>
      <c r="S411" s="244"/>
      <c r="T411" s="244"/>
    </row>
    <row r="412" spans="1:20" s="21" customFormat="1" ht="18" hidden="1" customHeight="1" thickBot="1">
      <c r="A412" s="256"/>
      <c r="B412" s="249" t="s">
        <v>36</v>
      </c>
      <c r="C412" s="250"/>
      <c r="D412" s="114"/>
      <c r="E412" s="114"/>
      <c r="F412" s="115"/>
      <c r="G412" s="239"/>
      <c r="H412" s="239"/>
      <c r="I412" s="12" t="s">
        <v>37</v>
      </c>
      <c r="J412" s="107"/>
      <c r="K412" s="14" t="str">
        <f>IF(J412&gt;0,VLOOKUP(J412,女子登録情報!$J$2:$K$21,2,0),"")</f>
        <v/>
      </c>
      <c r="L412" s="15" t="s">
        <v>38</v>
      </c>
      <c r="M412" s="112"/>
      <c r="N412" s="109" t="str">
        <f t="shared" si="6"/>
        <v/>
      </c>
      <c r="O412" s="113"/>
      <c r="P412" s="251"/>
      <c r="Q412" s="252"/>
      <c r="R412" s="253"/>
      <c r="S412" s="245"/>
      <c r="T412" s="245"/>
    </row>
    <row r="413" spans="1:20" s="21" customFormat="1" ht="18" hidden="1" customHeight="1" thickTop="1" thickBot="1">
      <c r="A413" s="254">
        <v>134</v>
      </c>
      <c r="B413" s="257" t="s">
        <v>1232</v>
      </c>
      <c r="C413" s="259"/>
      <c r="D413" s="259" t="str">
        <f>IF(C413&gt;0,VLOOKUP(C413,女子登録情報!$A$1:$H$2000,3,0),"")</f>
        <v/>
      </c>
      <c r="E413" s="259" t="str">
        <f>IF(C413&gt;0,VLOOKUP(C413,女子登録情報!$A$1:$H$2000,4,0),"")</f>
        <v/>
      </c>
      <c r="F413" s="104" t="str">
        <f>IF(C413&gt;0,VLOOKUP(C413,女子登録情報!$A$1:$H$2000,8,0),"")</f>
        <v/>
      </c>
      <c r="G413" s="237" t="e">
        <f>IF(F414&gt;0,VLOOKUP(F414,女子登録情報!$N$2:$P$48,2,0),"")</f>
        <v>#N/A</v>
      </c>
      <c r="H413" s="237" t="str">
        <f>IF(C413&gt;0,TEXT(C413,"100000000"),"")</f>
        <v/>
      </c>
      <c r="I413" s="6" t="s">
        <v>30</v>
      </c>
      <c r="J413" s="106"/>
      <c r="K413" s="8" t="str">
        <f>IF(J413&gt;0,VLOOKUP(J413,女子登録情報!$J$1:$K$21,2,0),"")</f>
        <v/>
      </c>
      <c r="L413" s="6" t="s">
        <v>33</v>
      </c>
      <c r="M413" s="108"/>
      <c r="N413" s="109" t="str">
        <f t="shared" si="6"/>
        <v/>
      </c>
      <c r="O413" s="110"/>
      <c r="P413" s="240"/>
      <c r="Q413" s="241"/>
      <c r="R413" s="242"/>
      <c r="S413" s="243"/>
      <c r="T413" s="243"/>
    </row>
    <row r="414" spans="1:20" s="21" customFormat="1" ht="18" hidden="1" customHeight="1" thickBot="1">
      <c r="A414" s="255"/>
      <c r="B414" s="258"/>
      <c r="C414" s="260"/>
      <c r="D414" s="260"/>
      <c r="E414" s="260"/>
      <c r="F414" s="105" t="str">
        <f>IF(C413&gt;0,VLOOKUP(C413,女子登録情報!$A$1:$H$2000,5,0),"")</f>
        <v/>
      </c>
      <c r="G414" s="238"/>
      <c r="H414" s="238"/>
      <c r="I414" s="11" t="s">
        <v>34</v>
      </c>
      <c r="J414" s="106"/>
      <c r="K414" s="8" t="str">
        <f>IF(J414&gt;0,VLOOKUP(J414,女子登録情報!$J$2:$K$21,2,0),"")</f>
        <v/>
      </c>
      <c r="L414" s="11" t="s">
        <v>35</v>
      </c>
      <c r="M414" s="111"/>
      <c r="N414" s="109" t="str">
        <f t="shared" si="6"/>
        <v/>
      </c>
      <c r="O414" s="110"/>
      <c r="P414" s="246"/>
      <c r="Q414" s="247"/>
      <c r="R414" s="248"/>
      <c r="S414" s="244"/>
      <c r="T414" s="244"/>
    </row>
    <row r="415" spans="1:20" s="21" customFormat="1" ht="18" hidden="1" customHeight="1" thickBot="1">
      <c r="A415" s="256"/>
      <c r="B415" s="249" t="s">
        <v>36</v>
      </c>
      <c r="C415" s="250"/>
      <c r="D415" s="114"/>
      <c r="E415" s="114"/>
      <c r="F415" s="115"/>
      <c r="G415" s="239"/>
      <c r="H415" s="239"/>
      <c r="I415" s="12" t="s">
        <v>37</v>
      </c>
      <c r="J415" s="107"/>
      <c r="K415" s="14" t="str">
        <f>IF(J415&gt;0,VLOOKUP(J415,女子登録情報!$J$2:$K$21,2,0),"")</f>
        <v/>
      </c>
      <c r="L415" s="15" t="s">
        <v>38</v>
      </c>
      <c r="M415" s="112"/>
      <c r="N415" s="109" t="str">
        <f t="shared" si="6"/>
        <v/>
      </c>
      <c r="O415" s="113"/>
      <c r="P415" s="251"/>
      <c r="Q415" s="252"/>
      <c r="R415" s="253"/>
      <c r="S415" s="245"/>
      <c r="T415" s="245"/>
    </row>
    <row r="416" spans="1:20" s="21" customFormat="1" ht="18" hidden="1" customHeight="1" thickTop="1" thickBot="1">
      <c r="A416" s="254">
        <v>135</v>
      </c>
      <c r="B416" s="257" t="s">
        <v>1232</v>
      </c>
      <c r="C416" s="259"/>
      <c r="D416" s="259" t="str">
        <f>IF(C416&gt;0,VLOOKUP(C416,女子登録情報!$A$1:$H$2000,3,0),"")</f>
        <v/>
      </c>
      <c r="E416" s="259" t="str">
        <f>IF(C416&gt;0,VLOOKUP(C416,女子登録情報!$A$1:$H$2000,4,0),"")</f>
        <v/>
      </c>
      <c r="F416" s="104" t="str">
        <f>IF(C416&gt;0,VLOOKUP(C416,女子登録情報!$A$1:$H$2000,8,0),"")</f>
        <v/>
      </c>
      <c r="G416" s="237" t="e">
        <f>IF(F417&gt;0,VLOOKUP(F417,女子登録情報!$N$2:$P$48,2,0),"")</f>
        <v>#N/A</v>
      </c>
      <c r="H416" s="237" t="str">
        <f>IF(C416&gt;0,TEXT(C416,"100000000"),"")</f>
        <v/>
      </c>
      <c r="I416" s="6" t="s">
        <v>30</v>
      </c>
      <c r="J416" s="106"/>
      <c r="K416" s="8" t="str">
        <f>IF(J416&gt;0,VLOOKUP(J416,女子登録情報!$J$1:$K$21,2,0),"")</f>
        <v/>
      </c>
      <c r="L416" s="6" t="s">
        <v>33</v>
      </c>
      <c r="M416" s="108"/>
      <c r="N416" s="109" t="str">
        <f t="shared" si="6"/>
        <v/>
      </c>
      <c r="O416" s="110"/>
      <c r="P416" s="240"/>
      <c r="Q416" s="241"/>
      <c r="R416" s="242"/>
      <c r="S416" s="243"/>
      <c r="T416" s="243"/>
    </row>
    <row r="417" spans="1:20" s="21" customFormat="1" ht="18" hidden="1" customHeight="1" thickBot="1">
      <c r="A417" s="255"/>
      <c r="B417" s="258"/>
      <c r="C417" s="260"/>
      <c r="D417" s="260"/>
      <c r="E417" s="260"/>
      <c r="F417" s="105" t="str">
        <f>IF(C416&gt;0,VLOOKUP(C416,女子登録情報!$A$1:$H$2000,5,0),"")</f>
        <v/>
      </c>
      <c r="G417" s="238"/>
      <c r="H417" s="238"/>
      <c r="I417" s="11" t="s">
        <v>34</v>
      </c>
      <c r="J417" s="106"/>
      <c r="K417" s="8" t="str">
        <f>IF(J417&gt;0,VLOOKUP(J417,女子登録情報!$J$2:$K$21,2,0),"")</f>
        <v/>
      </c>
      <c r="L417" s="11" t="s">
        <v>35</v>
      </c>
      <c r="M417" s="111"/>
      <c r="N417" s="109" t="str">
        <f t="shared" si="6"/>
        <v/>
      </c>
      <c r="O417" s="110"/>
      <c r="P417" s="246"/>
      <c r="Q417" s="247"/>
      <c r="R417" s="248"/>
      <c r="S417" s="244"/>
      <c r="T417" s="244"/>
    </row>
    <row r="418" spans="1:20" s="21" customFormat="1" ht="18" hidden="1" customHeight="1" thickBot="1">
      <c r="A418" s="256"/>
      <c r="B418" s="249" t="s">
        <v>36</v>
      </c>
      <c r="C418" s="250"/>
      <c r="D418" s="114"/>
      <c r="E418" s="114"/>
      <c r="F418" s="115"/>
      <c r="G418" s="239"/>
      <c r="H418" s="239"/>
      <c r="I418" s="12" t="s">
        <v>37</v>
      </c>
      <c r="J418" s="107"/>
      <c r="K418" s="14" t="str">
        <f>IF(J418&gt;0,VLOOKUP(J418,女子登録情報!$J$2:$K$21,2,0),"")</f>
        <v/>
      </c>
      <c r="L418" s="15" t="s">
        <v>38</v>
      </c>
      <c r="M418" s="112"/>
      <c r="N418" s="109" t="str">
        <f t="shared" si="6"/>
        <v/>
      </c>
      <c r="O418" s="113"/>
      <c r="P418" s="251"/>
      <c r="Q418" s="252"/>
      <c r="R418" s="253"/>
      <c r="S418" s="245"/>
      <c r="T418" s="245"/>
    </row>
    <row r="419" spans="1:20" s="21" customFormat="1" ht="18" hidden="1" customHeight="1" thickTop="1" thickBot="1">
      <c r="A419" s="254">
        <v>136</v>
      </c>
      <c r="B419" s="257" t="s">
        <v>1232</v>
      </c>
      <c r="C419" s="259"/>
      <c r="D419" s="259" t="str">
        <f>IF(C419&gt;0,VLOOKUP(C419,女子登録情報!$A$1:$H$2000,3,0),"")</f>
        <v/>
      </c>
      <c r="E419" s="259" t="str">
        <f>IF(C419&gt;0,VLOOKUP(C419,女子登録情報!$A$1:$H$2000,4,0),"")</f>
        <v/>
      </c>
      <c r="F419" s="104" t="str">
        <f>IF(C419&gt;0,VLOOKUP(C419,女子登録情報!$A$1:$H$2000,8,0),"")</f>
        <v/>
      </c>
      <c r="G419" s="237" t="e">
        <f>IF(F420&gt;0,VLOOKUP(F420,女子登録情報!$N$2:$P$48,2,0),"")</f>
        <v>#N/A</v>
      </c>
      <c r="H419" s="237" t="str">
        <f>IF(C419&gt;0,TEXT(C419,"100000000"),"")</f>
        <v/>
      </c>
      <c r="I419" s="6" t="s">
        <v>30</v>
      </c>
      <c r="J419" s="106"/>
      <c r="K419" s="8" t="str">
        <f>IF(J419&gt;0,VLOOKUP(J419,女子登録情報!$J$1:$K$21,2,0),"")</f>
        <v/>
      </c>
      <c r="L419" s="6" t="s">
        <v>33</v>
      </c>
      <c r="M419" s="108"/>
      <c r="N419" s="109" t="str">
        <f t="shared" si="6"/>
        <v/>
      </c>
      <c r="O419" s="110"/>
      <c r="P419" s="240"/>
      <c r="Q419" s="241"/>
      <c r="R419" s="242"/>
      <c r="S419" s="243"/>
      <c r="T419" s="243"/>
    </row>
    <row r="420" spans="1:20" s="21" customFormat="1" ht="18" hidden="1" customHeight="1" thickBot="1">
      <c r="A420" s="255"/>
      <c r="B420" s="258"/>
      <c r="C420" s="260"/>
      <c r="D420" s="260"/>
      <c r="E420" s="260"/>
      <c r="F420" s="105" t="str">
        <f>IF(C419&gt;0,VLOOKUP(C419,女子登録情報!$A$1:$H$2000,5,0),"")</f>
        <v/>
      </c>
      <c r="G420" s="238"/>
      <c r="H420" s="238"/>
      <c r="I420" s="11" t="s">
        <v>34</v>
      </c>
      <c r="J420" s="106"/>
      <c r="K420" s="8" t="str">
        <f>IF(J420&gt;0,VLOOKUP(J420,女子登録情報!$J$2:$K$21,2,0),"")</f>
        <v/>
      </c>
      <c r="L420" s="11" t="s">
        <v>35</v>
      </c>
      <c r="M420" s="111"/>
      <c r="N420" s="109" t="str">
        <f t="shared" si="6"/>
        <v/>
      </c>
      <c r="O420" s="110"/>
      <c r="P420" s="246"/>
      <c r="Q420" s="247"/>
      <c r="R420" s="248"/>
      <c r="S420" s="244"/>
      <c r="T420" s="244"/>
    </row>
    <row r="421" spans="1:20" s="21" customFormat="1" ht="18" hidden="1" customHeight="1" thickBot="1">
      <c r="A421" s="256"/>
      <c r="B421" s="249" t="s">
        <v>36</v>
      </c>
      <c r="C421" s="250"/>
      <c r="D421" s="114"/>
      <c r="E421" s="114"/>
      <c r="F421" s="115"/>
      <c r="G421" s="239"/>
      <c r="H421" s="239"/>
      <c r="I421" s="12" t="s">
        <v>37</v>
      </c>
      <c r="J421" s="107"/>
      <c r="K421" s="14" t="str">
        <f>IF(J421&gt;0,VLOOKUP(J421,女子登録情報!$J$2:$K$21,2,0),"")</f>
        <v/>
      </c>
      <c r="L421" s="15" t="s">
        <v>38</v>
      </c>
      <c r="M421" s="112"/>
      <c r="N421" s="109" t="str">
        <f t="shared" si="6"/>
        <v/>
      </c>
      <c r="O421" s="113"/>
      <c r="P421" s="251"/>
      <c r="Q421" s="252"/>
      <c r="R421" s="253"/>
      <c r="S421" s="245"/>
      <c r="T421" s="245"/>
    </row>
    <row r="422" spans="1:20" s="21" customFormat="1" ht="18" hidden="1" customHeight="1" thickTop="1" thickBot="1">
      <c r="A422" s="254">
        <v>137</v>
      </c>
      <c r="B422" s="257" t="s">
        <v>1232</v>
      </c>
      <c r="C422" s="259"/>
      <c r="D422" s="259" t="str">
        <f>IF(C422&gt;0,VLOOKUP(C422,女子登録情報!$A$1:$H$2000,3,0),"")</f>
        <v/>
      </c>
      <c r="E422" s="259" t="str">
        <f>IF(C422&gt;0,VLOOKUP(C422,女子登録情報!$A$1:$H$2000,4,0),"")</f>
        <v/>
      </c>
      <c r="F422" s="104" t="str">
        <f>IF(C422&gt;0,VLOOKUP(C422,女子登録情報!$A$1:$H$2000,8,0),"")</f>
        <v/>
      </c>
      <c r="G422" s="237" t="e">
        <f>IF(F423&gt;0,VLOOKUP(F423,女子登録情報!$N$2:$P$48,2,0),"")</f>
        <v>#N/A</v>
      </c>
      <c r="H422" s="237" t="str">
        <f>IF(C422&gt;0,TEXT(C422,"100000000"),"")</f>
        <v/>
      </c>
      <c r="I422" s="6" t="s">
        <v>30</v>
      </c>
      <c r="J422" s="106"/>
      <c r="K422" s="8" t="str">
        <f>IF(J422&gt;0,VLOOKUP(J422,女子登録情報!$J$1:$K$21,2,0),"")</f>
        <v/>
      </c>
      <c r="L422" s="6" t="s">
        <v>33</v>
      </c>
      <c r="M422" s="108"/>
      <c r="N422" s="109" t="str">
        <f t="shared" si="6"/>
        <v/>
      </c>
      <c r="O422" s="110"/>
      <c r="P422" s="240"/>
      <c r="Q422" s="241"/>
      <c r="R422" s="242"/>
      <c r="S422" s="243"/>
      <c r="T422" s="243"/>
    </row>
    <row r="423" spans="1:20" s="21" customFormat="1" ht="18" hidden="1" customHeight="1" thickBot="1">
      <c r="A423" s="255"/>
      <c r="B423" s="258"/>
      <c r="C423" s="260"/>
      <c r="D423" s="260"/>
      <c r="E423" s="260"/>
      <c r="F423" s="105" t="str">
        <f>IF(C422&gt;0,VLOOKUP(C422,女子登録情報!$A$1:$H$2000,5,0),"")</f>
        <v/>
      </c>
      <c r="G423" s="238"/>
      <c r="H423" s="238"/>
      <c r="I423" s="11" t="s">
        <v>34</v>
      </c>
      <c r="J423" s="106"/>
      <c r="K423" s="8" t="str">
        <f>IF(J423&gt;0,VLOOKUP(J423,女子登録情報!$J$2:$K$21,2,0),"")</f>
        <v/>
      </c>
      <c r="L423" s="11" t="s">
        <v>35</v>
      </c>
      <c r="M423" s="111"/>
      <c r="N423" s="109" t="str">
        <f t="shared" si="6"/>
        <v/>
      </c>
      <c r="O423" s="110"/>
      <c r="P423" s="246"/>
      <c r="Q423" s="247"/>
      <c r="R423" s="248"/>
      <c r="S423" s="244"/>
      <c r="T423" s="244"/>
    </row>
    <row r="424" spans="1:20" s="21" customFormat="1" ht="18" hidden="1" customHeight="1" thickBot="1">
      <c r="A424" s="256"/>
      <c r="B424" s="249" t="s">
        <v>36</v>
      </c>
      <c r="C424" s="250"/>
      <c r="D424" s="114"/>
      <c r="E424" s="114"/>
      <c r="F424" s="115"/>
      <c r="G424" s="239"/>
      <c r="H424" s="239"/>
      <c r="I424" s="12" t="s">
        <v>37</v>
      </c>
      <c r="J424" s="107"/>
      <c r="K424" s="14" t="str">
        <f>IF(J424&gt;0,VLOOKUP(J424,女子登録情報!$J$2:$K$21,2,0),"")</f>
        <v/>
      </c>
      <c r="L424" s="15" t="s">
        <v>38</v>
      </c>
      <c r="M424" s="112"/>
      <c r="N424" s="109" t="str">
        <f t="shared" si="6"/>
        <v/>
      </c>
      <c r="O424" s="113"/>
      <c r="P424" s="251"/>
      <c r="Q424" s="252"/>
      <c r="R424" s="253"/>
      <c r="S424" s="245"/>
      <c r="T424" s="245"/>
    </row>
    <row r="425" spans="1:20" s="21" customFormat="1" ht="18" hidden="1" customHeight="1" thickTop="1" thickBot="1">
      <c r="A425" s="254">
        <v>138</v>
      </c>
      <c r="B425" s="257" t="s">
        <v>1232</v>
      </c>
      <c r="C425" s="259"/>
      <c r="D425" s="259" t="str">
        <f>IF(C425&gt;0,VLOOKUP(C425,女子登録情報!$A$1:$H$2000,3,0),"")</f>
        <v/>
      </c>
      <c r="E425" s="259" t="str">
        <f>IF(C425&gt;0,VLOOKUP(C425,女子登録情報!$A$1:$H$2000,4,0),"")</f>
        <v/>
      </c>
      <c r="F425" s="104" t="str">
        <f>IF(C425&gt;0,VLOOKUP(C425,女子登録情報!$A$1:$H$2000,8,0),"")</f>
        <v/>
      </c>
      <c r="G425" s="237" t="e">
        <f>IF(F426&gt;0,VLOOKUP(F426,女子登録情報!$N$2:$P$48,2,0),"")</f>
        <v>#N/A</v>
      </c>
      <c r="H425" s="237" t="str">
        <f>IF(C425&gt;0,TEXT(C425,"100000000"),"")</f>
        <v/>
      </c>
      <c r="I425" s="6" t="s">
        <v>30</v>
      </c>
      <c r="J425" s="106"/>
      <c r="K425" s="8" t="str">
        <f>IF(J425&gt;0,VLOOKUP(J425,女子登録情報!$J$1:$K$21,2,0),"")</f>
        <v/>
      </c>
      <c r="L425" s="6" t="s">
        <v>33</v>
      </c>
      <c r="M425" s="108"/>
      <c r="N425" s="109" t="str">
        <f t="shared" si="6"/>
        <v/>
      </c>
      <c r="O425" s="110"/>
      <c r="P425" s="240"/>
      <c r="Q425" s="241"/>
      <c r="R425" s="242"/>
      <c r="S425" s="243"/>
      <c r="T425" s="243"/>
    </row>
    <row r="426" spans="1:20" s="21" customFormat="1" ht="18" hidden="1" customHeight="1" thickBot="1">
      <c r="A426" s="255"/>
      <c r="B426" s="258"/>
      <c r="C426" s="260"/>
      <c r="D426" s="260"/>
      <c r="E426" s="260"/>
      <c r="F426" s="105" t="str">
        <f>IF(C425&gt;0,VLOOKUP(C425,女子登録情報!$A$1:$H$2000,5,0),"")</f>
        <v/>
      </c>
      <c r="G426" s="238"/>
      <c r="H426" s="238"/>
      <c r="I426" s="11" t="s">
        <v>34</v>
      </c>
      <c r="J426" s="106"/>
      <c r="K426" s="8" t="str">
        <f>IF(J426&gt;0,VLOOKUP(J426,女子登録情報!$J$2:$K$21,2,0),"")</f>
        <v/>
      </c>
      <c r="L426" s="11" t="s">
        <v>35</v>
      </c>
      <c r="M426" s="111"/>
      <c r="N426" s="109" t="str">
        <f t="shared" si="6"/>
        <v/>
      </c>
      <c r="O426" s="110"/>
      <c r="P426" s="246"/>
      <c r="Q426" s="247"/>
      <c r="R426" s="248"/>
      <c r="S426" s="244"/>
      <c r="T426" s="244"/>
    </row>
    <row r="427" spans="1:20" s="21" customFormat="1" ht="18" hidden="1" customHeight="1" thickBot="1">
      <c r="A427" s="256"/>
      <c r="B427" s="249" t="s">
        <v>36</v>
      </c>
      <c r="C427" s="250"/>
      <c r="D427" s="114"/>
      <c r="E427" s="114"/>
      <c r="F427" s="115"/>
      <c r="G427" s="239"/>
      <c r="H427" s="239"/>
      <c r="I427" s="12" t="s">
        <v>37</v>
      </c>
      <c r="J427" s="107"/>
      <c r="K427" s="14" t="str">
        <f>IF(J427&gt;0,VLOOKUP(J427,女子登録情報!$J$2:$K$21,2,0),"")</f>
        <v/>
      </c>
      <c r="L427" s="15" t="s">
        <v>38</v>
      </c>
      <c r="M427" s="112"/>
      <c r="N427" s="109" t="str">
        <f t="shared" si="6"/>
        <v/>
      </c>
      <c r="O427" s="113"/>
      <c r="P427" s="251"/>
      <c r="Q427" s="252"/>
      <c r="R427" s="253"/>
      <c r="S427" s="245"/>
      <c r="T427" s="245"/>
    </row>
    <row r="428" spans="1:20" s="21" customFormat="1" ht="18" hidden="1" customHeight="1" thickTop="1" thickBot="1">
      <c r="A428" s="254">
        <v>139</v>
      </c>
      <c r="B428" s="257" t="s">
        <v>1232</v>
      </c>
      <c r="C428" s="259"/>
      <c r="D428" s="259" t="str">
        <f>IF(C428&gt;0,VLOOKUP(C428,女子登録情報!$A$1:$H$2000,3,0),"")</f>
        <v/>
      </c>
      <c r="E428" s="259" t="str">
        <f>IF(C428&gt;0,VLOOKUP(C428,女子登録情報!$A$1:$H$2000,4,0),"")</f>
        <v/>
      </c>
      <c r="F428" s="104" t="str">
        <f>IF(C428&gt;0,VLOOKUP(C428,女子登録情報!$A$1:$H$2000,8,0),"")</f>
        <v/>
      </c>
      <c r="G428" s="237" t="e">
        <f>IF(F429&gt;0,VLOOKUP(F429,女子登録情報!$N$2:$P$48,2,0),"")</f>
        <v>#N/A</v>
      </c>
      <c r="H428" s="237" t="str">
        <f>IF(C428&gt;0,TEXT(C428,"100000000"),"")</f>
        <v/>
      </c>
      <c r="I428" s="6" t="s">
        <v>30</v>
      </c>
      <c r="J428" s="106"/>
      <c r="K428" s="8" t="str">
        <f>IF(J428&gt;0,VLOOKUP(J428,女子登録情報!$J$1:$K$21,2,0),"")</f>
        <v/>
      </c>
      <c r="L428" s="6" t="s">
        <v>33</v>
      </c>
      <c r="M428" s="108"/>
      <c r="N428" s="109" t="str">
        <f t="shared" si="6"/>
        <v/>
      </c>
      <c r="O428" s="110"/>
      <c r="P428" s="240"/>
      <c r="Q428" s="241"/>
      <c r="R428" s="242"/>
      <c r="S428" s="243"/>
      <c r="T428" s="243"/>
    </row>
    <row r="429" spans="1:20" s="21" customFormat="1" ht="18" hidden="1" customHeight="1" thickBot="1">
      <c r="A429" s="255"/>
      <c r="B429" s="258"/>
      <c r="C429" s="260"/>
      <c r="D429" s="260"/>
      <c r="E429" s="260"/>
      <c r="F429" s="105" t="str">
        <f>IF(C428&gt;0,VLOOKUP(C428,女子登録情報!$A$1:$H$2000,5,0),"")</f>
        <v/>
      </c>
      <c r="G429" s="238"/>
      <c r="H429" s="238"/>
      <c r="I429" s="11" t="s">
        <v>34</v>
      </c>
      <c r="J429" s="106"/>
      <c r="K429" s="8" t="str">
        <f>IF(J429&gt;0,VLOOKUP(J429,女子登録情報!$J$2:$K$21,2,0),"")</f>
        <v/>
      </c>
      <c r="L429" s="11" t="s">
        <v>35</v>
      </c>
      <c r="M429" s="111"/>
      <c r="N429" s="109" t="str">
        <f t="shared" si="6"/>
        <v/>
      </c>
      <c r="O429" s="110"/>
      <c r="P429" s="246"/>
      <c r="Q429" s="247"/>
      <c r="R429" s="248"/>
      <c r="S429" s="244"/>
      <c r="T429" s="244"/>
    </row>
    <row r="430" spans="1:20" s="21" customFormat="1" ht="18" hidden="1" customHeight="1" thickBot="1">
      <c r="A430" s="256"/>
      <c r="B430" s="249" t="s">
        <v>36</v>
      </c>
      <c r="C430" s="250"/>
      <c r="D430" s="114"/>
      <c r="E430" s="114"/>
      <c r="F430" s="115"/>
      <c r="G430" s="239"/>
      <c r="H430" s="239"/>
      <c r="I430" s="12" t="s">
        <v>37</v>
      </c>
      <c r="J430" s="107"/>
      <c r="K430" s="14" t="str">
        <f>IF(J430&gt;0,VLOOKUP(J430,女子登録情報!$J$2:$K$21,2,0),"")</f>
        <v/>
      </c>
      <c r="L430" s="15" t="s">
        <v>38</v>
      </c>
      <c r="M430" s="112"/>
      <c r="N430" s="109" t="str">
        <f t="shared" si="6"/>
        <v/>
      </c>
      <c r="O430" s="113"/>
      <c r="P430" s="251"/>
      <c r="Q430" s="252"/>
      <c r="R430" s="253"/>
      <c r="S430" s="245"/>
      <c r="T430" s="245"/>
    </row>
    <row r="431" spans="1:20" s="21" customFormat="1" ht="18" hidden="1" customHeight="1" thickTop="1" thickBot="1">
      <c r="A431" s="254">
        <v>140</v>
      </c>
      <c r="B431" s="257" t="s">
        <v>1232</v>
      </c>
      <c r="C431" s="259"/>
      <c r="D431" s="259" t="str">
        <f>IF(C431&gt;0,VLOOKUP(C431,女子登録情報!$A$1:$H$2000,3,0),"")</f>
        <v/>
      </c>
      <c r="E431" s="259" t="str">
        <f>IF(C431&gt;0,VLOOKUP(C431,女子登録情報!$A$1:$H$2000,4,0),"")</f>
        <v/>
      </c>
      <c r="F431" s="104" t="str">
        <f>IF(C431&gt;0,VLOOKUP(C431,女子登録情報!$A$1:$H$2000,8,0),"")</f>
        <v/>
      </c>
      <c r="G431" s="237" t="e">
        <f>IF(F432&gt;0,VLOOKUP(F432,女子登録情報!$N$2:$P$48,2,0),"")</f>
        <v>#N/A</v>
      </c>
      <c r="H431" s="237" t="str">
        <f>IF(C431&gt;0,TEXT(C431,"100000000"),"")</f>
        <v/>
      </c>
      <c r="I431" s="6" t="s">
        <v>30</v>
      </c>
      <c r="J431" s="106"/>
      <c r="K431" s="8" t="str">
        <f>IF(J431&gt;0,VLOOKUP(J431,女子登録情報!$J$1:$K$21,2,0),"")</f>
        <v/>
      </c>
      <c r="L431" s="6" t="s">
        <v>33</v>
      </c>
      <c r="M431" s="108"/>
      <c r="N431" s="109" t="str">
        <f t="shared" si="6"/>
        <v/>
      </c>
      <c r="O431" s="110"/>
      <c r="P431" s="240"/>
      <c r="Q431" s="241"/>
      <c r="R431" s="242"/>
      <c r="S431" s="243"/>
      <c r="T431" s="243"/>
    </row>
    <row r="432" spans="1:20" s="21" customFormat="1" ht="18" hidden="1" customHeight="1" thickBot="1">
      <c r="A432" s="255"/>
      <c r="B432" s="258"/>
      <c r="C432" s="260"/>
      <c r="D432" s="260"/>
      <c r="E432" s="260"/>
      <c r="F432" s="105" t="str">
        <f>IF(C431&gt;0,VLOOKUP(C431,女子登録情報!$A$1:$H$2000,5,0),"")</f>
        <v/>
      </c>
      <c r="G432" s="238"/>
      <c r="H432" s="238"/>
      <c r="I432" s="11" t="s">
        <v>34</v>
      </c>
      <c r="J432" s="106"/>
      <c r="K432" s="8" t="str">
        <f>IF(J432&gt;0,VLOOKUP(J432,女子登録情報!$J$2:$K$21,2,0),"")</f>
        <v/>
      </c>
      <c r="L432" s="11" t="s">
        <v>35</v>
      </c>
      <c r="M432" s="111"/>
      <c r="N432" s="109" t="str">
        <f t="shared" si="6"/>
        <v/>
      </c>
      <c r="O432" s="110"/>
      <c r="P432" s="246"/>
      <c r="Q432" s="247"/>
      <c r="R432" s="248"/>
      <c r="S432" s="244"/>
      <c r="T432" s="244"/>
    </row>
    <row r="433" spans="1:20" s="21" customFormat="1" ht="18" hidden="1" customHeight="1" thickBot="1">
      <c r="A433" s="256"/>
      <c r="B433" s="249" t="s">
        <v>36</v>
      </c>
      <c r="C433" s="250"/>
      <c r="D433" s="114"/>
      <c r="E433" s="114"/>
      <c r="F433" s="115"/>
      <c r="G433" s="239"/>
      <c r="H433" s="239"/>
      <c r="I433" s="12" t="s">
        <v>37</v>
      </c>
      <c r="J433" s="107"/>
      <c r="K433" s="14" t="str">
        <f>IF(J433&gt;0,VLOOKUP(J433,女子登録情報!$J$2:$K$21,2,0),"")</f>
        <v/>
      </c>
      <c r="L433" s="15" t="s">
        <v>38</v>
      </c>
      <c r="M433" s="112"/>
      <c r="N433" s="109" t="str">
        <f t="shared" si="6"/>
        <v/>
      </c>
      <c r="O433" s="113"/>
      <c r="P433" s="251"/>
      <c r="Q433" s="252"/>
      <c r="R433" s="253"/>
      <c r="S433" s="245"/>
      <c r="T433" s="245"/>
    </row>
    <row r="434" spans="1:20" s="21" customFormat="1" ht="18" hidden="1" customHeight="1" thickTop="1" thickBot="1">
      <c r="A434" s="254">
        <v>141</v>
      </c>
      <c r="B434" s="257" t="s">
        <v>1232</v>
      </c>
      <c r="C434" s="259"/>
      <c r="D434" s="259" t="str">
        <f>IF(C434&gt;0,VLOOKUP(C434,女子登録情報!$A$1:$H$2000,3,0),"")</f>
        <v/>
      </c>
      <c r="E434" s="259" t="str">
        <f>IF(C434&gt;0,VLOOKUP(C434,女子登録情報!$A$1:$H$2000,4,0),"")</f>
        <v/>
      </c>
      <c r="F434" s="104" t="str">
        <f>IF(C434&gt;0,VLOOKUP(C434,女子登録情報!$A$1:$H$2000,8,0),"")</f>
        <v/>
      </c>
      <c r="G434" s="237" t="e">
        <f>IF(F435&gt;0,VLOOKUP(F435,女子登録情報!$N$2:$P$48,2,0),"")</f>
        <v>#N/A</v>
      </c>
      <c r="H434" s="237" t="str">
        <f>IF(C434&gt;0,TEXT(C434,"100000000"),"")</f>
        <v/>
      </c>
      <c r="I434" s="6" t="s">
        <v>30</v>
      </c>
      <c r="J434" s="106"/>
      <c r="K434" s="8" t="str">
        <f>IF(J434&gt;0,VLOOKUP(J434,女子登録情報!$J$1:$K$21,2,0),"")</f>
        <v/>
      </c>
      <c r="L434" s="6" t="s">
        <v>33</v>
      </c>
      <c r="M434" s="108"/>
      <c r="N434" s="109" t="str">
        <f t="shared" si="6"/>
        <v/>
      </c>
      <c r="O434" s="110"/>
      <c r="P434" s="240"/>
      <c r="Q434" s="241"/>
      <c r="R434" s="242"/>
      <c r="S434" s="243"/>
      <c r="T434" s="243"/>
    </row>
    <row r="435" spans="1:20" s="21" customFormat="1" ht="18" hidden="1" customHeight="1" thickBot="1">
      <c r="A435" s="255"/>
      <c r="B435" s="258"/>
      <c r="C435" s="260"/>
      <c r="D435" s="260"/>
      <c r="E435" s="260"/>
      <c r="F435" s="105" t="str">
        <f>IF(C434&gt;0,VLOOKUP(C434,女子登録情報!$A$1:$H$2000,5,0),"")</f>
        <v/>
      </c>
      <c r="G435" s="238"/>
      <c r="H435" s="238"/>
      <c r="I435" s="11" t="s">
        <v>34</v>
      </c>
      <c r="J435" s="106"/>
      <c r="K435" s="8" t="str">
        <f>IF(J435&gt;0,VLOOKUP(J435,女子登録情報!$J$2:$K$21,2,0),"")</f>
        <v/>
      </c>
      <c r="L435" s="11" t="s">
        <v>35</v>
      </c>
      <c r="M435" s="111"/>
      <c r="N435" s="109" t="str">
        <f t="shared" si="6"/>
        <v/>
      </c>
      <c r="O435" s="110"/>
      <c r="P435" s="246"/>
      <c r="Q435" s="247"/>
      <c r="R435" s="248"/>
      <c r="S435" s="244"/>
      <c r="T435" s="244"/>
    </row>
    <row r="436" spans="1:20" s="21" customFormat="1" ht="18" hidden="1" customHeight="1" thickBot="1">
      <c r="A436" s="256"/>
      <c r="B436" s="249" t="s">
        <v>36</v>
      </c>
      <c r="C436" s="250"/>
      <c r="D436" s="114"/>
      <c r="E436" s="114"/>
      <c r="F436" s="115"/>
      <c r="G436" s="239"/>
      <c r="H436" s="239"/>
      <c r="I436" s="12" t="s">
        <v>37</v>
      </c>
      <c r="J436" s="107"/>
      <c r="K436" s="14" t="str">
        <f>IF(J436&gt;0,VLOOKUP(J436,女子登録情報!$J$2:$K$21,2,0),"")</f>
        <v/>
      </c>
      <c r="L436" s="15" t="s">
        <v>38</v>
      </c>
      <c r="M436" s="112"/>
      <c r="N436" s="109" t="str">
        <f t="shared" si="6"/>
        <v/>
      </c>
      <c r="O436" s="113"/>
      <c r="P436" s="251"/>
      <c r="Q436" s="252"/>
      <c r="R436" s="253"/>
      <c r="S436" s="245"/>
      <c r="T436" s="245"/>
    </row>
    <row r="437" spans="1:20" s="21" customFormat="1" ht="18" hidden="1" customHeight="1" thickTop="1" thickBot="1">
      <c r="A437" s="254">
        <v>142</v>
      </c>
      <c r="B437" s="257" t="s">
        <v>1232</v>
      </c>
      <c r="C437" s="259"/>
      <c r="D437" s="259" t="str">
        <f>IF(C437&gt;0,VLOOKUP(C437,女子登録情報!$A$1:$H$2000,3,0),"")</f>
        <v/>
      </c>
      <c r="E437" s="259" t="str">
        <f>IF(C437&gt;0,VLOOKUP(C437,女子登録情報!$A$1:$H$2000,4,0),"")</f>
        <v/>
      </c>
      <c r="F437" s="104" t="str">
        <f>IF(C437&gt;0,VLOOKUP(C437,女子登録情報!$A$1:$H$2000,8,0),"")</f>
        <v/>
      </c>
      <c r="G437" s="237" t="e">
        <f>IF(F438&gt;0,VLOOKUP(F438,女子登録情報!$N$2:$P$48,2,0),"")</f>
        <v>#N/A</v>
      </c>
      <c r="H437" s="237" t="str">
        <f>IF(C437&gt;0,TEXT(C437,"100000000"),"")</f>
        <v/>
      </c>
      <c r="I437" s="6" t="s">
        <v>30</v>
      </c>
      <c r="J437" s="106"/>
      <c r="K437" s="8" t="str">
        <f>IF(J437&gt;0,VLOOKUP(J437,女子登録情報!$J$1:$K$21,2,0),"")</f>
        <v/>
      </c>
      <c r="L437" s="6" t="s">
        <v>33</v>
      </c>
      <c r="M437" s="108"/>
      <c r="N437" s="109" t="str">
        <f t="shared" si="6"/>
        <v/>
      </c>
      <c r="O437" s="110"/>
      <c r="P437" s="240"/>
      <c r="Q437" s="241"/>
      <c r="R437" s="242"/>
      <c r="S437" s="243"/>
      <c r="T437" s="243"/>
    </row>
    <row r="438" spans="1:20" s="21" customFormat="1" ht="18" hidden="1" customHeight="1" thickBot="1">
      <c r="A438" s="255"/>
      <c r="B438" s="258"/>
      <c r="C438" s="260"/>
      <c r="D438" s="260"/>
      <c r="E438" s="260"/>
      <c r="F438" s="105" t="str">
        <f>IF(C437&gt;0,VLOOKUP(C437,女子登録情報!$A$1:$H$2000,5,0),"")</f>
        <v/>
      </c>
      <c r="G438" s="238"/>
      <c r="H438" s="238"/>
      <c r="I438" s="11" t="s">
        <v>34</v>
      </c>
      <c r="J438" s="106"/>
      <c r="K438" s="8" t="str">
        <f>IF(J438&gt;0,VLOOKUP(J438,女子登録情報!$J$2:$K$21,2,0),"")</f>
        <v/>
      </c>
      <c r="L438" s="11" t="s">
        <v>35</v>
      </c>
      <c r="M438" s="111"/>
      <c r="N438" s="109" t="str">
        <f t="shared" si="6"/>
        <v/>
      </c>
      <c r="O438" s="110"/>
      <c r="P438" s="246"/>
      <c r="Q438" s="247"/>
      <c r="R438" s="248"/>
      <c r="S438" s="244"/>
      <c r="T438" s="244"/>
    </row>
    <row r="439" spans="1:20" s="21" customFormat="1" ht="18" hidden="1" customHeight="1" thickBot="1">
      <c r="A439" s="256"/>
      <c r="B439" s="249" t="s">
        <v>36</v>
      </c>
      <c r="C439" s="250"/>
      <c r="D439" s="114"/>
      <c r="E439" s="114"/>
      <c r="F439" s="115"/>
      <c r="G439" s="239"/>
      <c r="H439" s="239"/>
      <c r="I439" s="12" t="s">
        <v>37</v>
      </c>
      <c r="J439" s="107"/>
      <c r="K439" s="14" t="str">
        <f>IF(J439&gt;0,VLOOKUP(J439,女子登録情報!$J$2:$K$21,2,0),"")</f>
        <v/>
      </c>
      <c r="L439" s="15" t="s">
        <v>38</v>
      </c>
      <c r="M439" s="112"/>
      <c r="N439" s="109" t="str">
        <f t="shared" si="6"/>
        <v/>
      </c>
      <c r="O439" s="113"/>
      <c r="P439" s="251"/>
      <c r="Q439" s="252"/>
      <c r="R439" s="253"/>
      <c r="S439" s="245"/>
      <c r="T439" s="245"/>
    </row>
    <row r="440" spans="1:20" s="21" customFormat="1" ht="18" hidden="1" customHeight="1" thickTop="1" thickBot="1">
      <c r="A440" s="254">
        <v>143</v>
      </c>
      <c r="B440" s="257" t="s">
        <v>1232</v>
      </c>
      <c r="C440" s="259"/>
      <c r="D440" s="259" t="str">
        <f>IF(C440&gt;0,VLOOKUP(C440,女子登録情報!$A$1:$H$2000,3,0),"")</f>
        <v/>
      </c>
      <c r="E440" s="259" t="str">
        <f>IF(C440&gt;0,VLOOKUP(C440,女子登録情報!$A$1:$H$2000,4,0),"")</f>
        <v/>
      </c>
      <c r="F440" s="104" t="str">
        <f>IF(C440&gt;0,VLOOKUP(C440,女子登録情報!$A$1:$H$2000,8,0),"")</f>
        <v/>
      </c>
      <c r="G440" s="237" t="e">
        <f>IF(F441&gt;0,VLOOKUP(F441,女子登録情報!$N$2:$P$48,2,0),"")</f>
        <v>#N/A</v>
      </c>
      <c r="H440" s="237" t="str">
        <f>IF(C440&gt;0,TEXT(C440,"100000000"),"")</f>
        <v/>
      </c>
      <c r="I440" s="6" t="s">
        <v>30</v>
      </c>
      <c r="J440" s="106"/>
      <c r="K440" s="8" t="str">
        <f>IF(J440&gt;0,VLOOKUP(J440,女子登録情報!$J$1:$K$21,2,0),"")</f>
        <v/>
      </c>
      <c r="L440" s="6" t="s">
        <v>33</v>
      </c>
      <c r="M440" s="108"/>
      <c r="N440" s="109" t="str">
        <f t="shared" si="6"/>
        <v/>
      </c>
      <c r="O440" s="110"/>
      <c r="P440" s="240"/>
      <c r="Q440" s="241"/>
      <c r="R440" s="242"/>
      <c r="S440" s="243"/>
      <c r="T440" s="243"/>
    </row>
    <row r="441" spans="1:20" s="21" customFormat="1" ht="18" hidden="1" customHeight="1" thickBot="1">
      <c r="A441" s="255"/>
      <c r="B441" s="258"/>
      <c r="C441" s="260"/>
      <c r="D441" s="260"/>
      <c r="E441" s="260"/>
      <c r="F441" s="105" t="str">
        <f>IF(C440&gt;0,VLOOKUP(C440,女子登録情報!$A$1:$H$2000,5,0),"")</f>
        <v/>
      </c>
      <c r="G441" s="238"/>
      <c r="H441" s="238"/>
      <c r="I441" s="11" t="s">
        <v>34</v>
      </c>
      <c r="J441" s="106"/>
      <c r="K441" s="8" t="str">
        <f>IF(J441&gt;0,VLOOKUP(J441,女子登録情報!$J$2:$K$21,2,0),"")</f>
        <v/>
      </c>
      <c r="L441" s="11" t="s">
        <v>35</v>
      </c>
      <c r="M441" s="111"/>
      <c r="N441" s="109" t="str">
        <f t="shared" si="6"/>
        <v/>
      </c>
      <c r="O441" s="110"/>
      <c r="P441" s="246"/>
      <c r="Q441" s="247"/>
      <c r="R441" s="248"/>
      <c r="S441" s="244"/>
      <c r="T441" s="244"/>
    </row>
    <row r="442" spans="1:20" s="21" customFormat="1" ht="18" hidden="1" customHeight="1" thickBot="1">
      <c r="A442" s="256"/>
      <c r="B442" s="249" t="s">
        <v>36</v>
      </c>
      <c r="C442" s="250"/>
      <c r="D442" s="114"/>
      <c r="E442" s="114"/>
      <c r="F442" s="115"/>
      <c r="G442" s="239"/>
      <c r="H442" s="239"/>
      <c r="I442" s="12" t="s">
        <v>37</v>
      </c>
      <c r="J442" s="107"/>
      <c r="K442" s="14" t="str">
        <f>IF(J442&gt;0,VLOOKUP(J442,女子登録情報!$J$2:$K$21,2,0),"")</f>
        <v/>
      </c>
      <c r="L442" s="15" t="s">
        <v>38</v>
      </c>
      <c r="M442" s="112"/>
      <c r="N442" s="109" t="str">
        <f t="shared" si="6"/>
        <v/>
      </c>
      <c r="O442" s="113"/>
      <c r="P442" s="251"/>
      <c r="Q442" s="252"/>
      <c r="R442" s="253"/>
      <c r="S442" s="245"/>
      <c r="T442" s="245"/>
    </row>
    <row r="443" spans="1:20" s="21" customFormat="1" ht="18" hidden="1" customHeight="1" thickTop="1" thickBot="1">
      <c r="A443" s="254">
        <v>144</v>
      </c>
      <c r="B443" s="257" t="s">
        <v>1232</v>
      </c>
      <c r="C443" s="259"/>
      <c r="D443" s="259" t="str">
        <f>IF(C443&gt;0,VLOOKUP(C443,女子登録情報!$A$1:$H$2000,3,0),"")</f>
        <v/>
      </c>
      <c r="E443" s="259" t="str">
        <f>IF(C443&gt;0,VLOOKUP(C443,女子登録情報!$A$1:$H$2000,4,0),"")</f>
        <v/>
      </c>
      <c r="F443" s="104" t="str">
        <f>IF(C443&gt;0,VLOOKUP(C443,女子登録情報!$A$1:$H$2000,8,0),"")</f>
        <v/>
      </c>
      <c r="G443" s="237" t="e">
        <f>IF(F444&gt;0,VLOOKUP(F444,女子登録情報!$N$2:$P$48,2,0),"")</f>
        <v>#N/A</v>
      </c>
      <c r="H443" s="237" t="str">
        <f>IF(C443&gt;0,TEXT(C443,"100000000"),"")</f>
        <v/>
      </c>
      <c r="I443" s="6" t="s">
        <v>30</v>
      </c>
      <c r="J443" s="106"/>
      <c r="K443" s="8" t="str">
        <f>IF(J443&gt;0,VLOOKUP(J443,女子登録情報!$J$1:$K$21,2,0),"")</f>
        <v/>
      </c>
      <c r="L443" s="6" t="s">
        <v>33</v>
      </c>
      <c r="M443" s="108"/>
      <c r="N443" s="109" t="str">
        <f t="shared" si="6"/>
        <v/>
      </c>
      <c r="O443" s="110"/>
      <c r="P443" s="240"/>
      <c r="Q443" s="241"/>
      <c r="R443" s="242"/>
      <c r="S443" s="243"/>
      <c r="T443" s="243"/>
    </row>
    <row r="444" spans="1:20" s="21" customFormat="1" ht="18" hidden="1" customHeight="1" thickBot="1">
      <c r="A444" s="255"/>
      <c r="B444" s="258"/>
      <c r="C444" s="260"/>
      <c r="D444" s="260"/>
      <c r="E444" s="260"/>
      <c r="F444" s="105" t="str">
        <f>IF(C443&gt;0,VLOOKUP(C443,女子登録情報!$A$1:$H$2000,5,0),"")</f>
        <v/>
      </c>
      <c r="G444" s="238"/>
      <c r="H444" s="238"/>
      <c r="I444" s="11" t="s">
        <v>34</v>
      </c>
      <c r="J444" s="106"/>
      <c r="K444" s="8" t="str">
        <f>IF(J444&gt;0,VLOOKUP(J444,女子登録情報!$J$2:$K$21,2,0),"")</f>
        <v/>
      </c>
      <c r="L444" s="11" t="s">
        <v>35</v>
      </c>
      <c r="M444" s="111"/>
      <c r="N444" s="109" t="str">
        <f t="shared" si="6"/>
        <v/>
      </c>
      <c r="O444" s="110"/>
      <c r="P444" s="246"/>
      <c r="Q444" s="247"/>
      <c r="R444" s="248"/>
      <c r="S444" s="244"/>
      <c r="T444" s="244"/>
    </row>
    <row r="445" spans="1:20" s="21" customFormat="1" ht="18" hidden="1" customHeight="1" thickBot="1">
      <c r="A445" s="256"/>
      <c r="B445" s="249" t="s">
        <v>36</v>
      </c>
      <c r="C445" s="250"/>
      <c r="D445" s="114"/>
      <c r="E445" s="114"/>
      <c r="F445" s="115"/>
      <c r="G445" s="239"/>
      <c r="H445" s="239"/>
      <c r="I445" s="12" t="s">
        <v>37</v>
      </c>
      <c r="J445" s="107"/>
      <c r="K445" s="14" t="str">
        <f>IF(J445&gt;0,VLOOKUP(J445,女子登録情報!$J$2:$K$21,2,0),"")</f>
        <v/>
      </c>
      <c r="L445" s="15" t="s">
        <v>38</v>
      </c>
      <c r="M445" s="112"/>
      <c r="N445" s="109" t="str">
        <f t="shared" si="6"/>
        <v/>
      </c>
      <c r="O445" s="113"/>
      <c r="P445" s="251"/>
      <c r="Q445" s="252"/>
      <c r="R445" s="253"/>
      <c r="S445" s="245"/>
      <c r="T445" s="245"/>
    </row>
    <row r="446" spans="1:20" s="21" customFormat="1" ht="18" hidden="1" customHeight="1" thickTop="1" thickBot="1">
      <c r="A446" s="254">
        <v>145</v>
      </c>
      <c r="B446" s="257" t="s">
        <v>1232</v>
      </c>
      <c r="C446" s="259"/>
      <c r="D446" s="259" t="str">
        <f>IF(C446&gt;0,VLOOKUP(C446,女子登録情報!$A$1:$H$2000,3,0),"")</f>
        <v/>
      </c>
      <c r="E446" s="259" t="str">
        <f>IF(C446&gt;0,VLOOKUP(C446,女子登録情報!$A$1:$H$2000,4,0),"")</f>
        <v/>
      </c>
      <c r="F446" s="104" t="str">
        <f>IF(C446&gt;0,VLOOKUP(C446,女子登録情報!$A$1:$H$2000,8,0),"")</f>
        <v/>
      </c>
      <c r="G446" s="237" t="e">
        <f>IF(F447&gt;0,VLOOKUP(F447,女子登録情報!$N$2:$P$48,2,0),"")</f>
        <v>#N/A</v>
      </c>
      <c r="H446" s="237" t="str">
        <f>IF(C446&gt;0,TEXT(C446,"100000000"),"")</f>
        <v/>
      </c>
      <c r="I446" s="6" t="s">
        <v>30</v>
      </c>
      <c r="J446" s="106"/>
      <c r="K446" s="8" t="str">
        <f>IF(J446&gt;0,VLOOKUP(J446,女子登録情報!$J$1:$K$21,2,0),"")</f>
        <v/>
      </c>
      <c r="L446" s="6" t="s">
        <v>33</v>
      </c>
      <c r="M446" s="108"/>
      <c r="N446" s="109" t="str">
        <f t="shared" si="6"/>
        <v/>
      </c>
      <c r="O446" s="110"/>
      <c r="P446" s="240"/>
      <c r="Q446" s="241"/>
      <c r="R446" s="242"/>
      <c r="S446" s="243"/>
      <c r="T446" s="243"/>
    </row>
    <row r="447" spans="1:20" s="21" customFormat="1" ht="18" hidden="1" customHeight="1" thickBot="1">
      <c r="A447" s="255"/>
      <c r="B447" s="258"/>
      <c r="C447" s="260"/>
      <c r="D447" s="260"/>
      <c r="E447" s="260"/>
      <c r="F447" s="105" t="str">
        <f>IF(C446&gt;0,VLOOKUP(C446,女子登録情報!$A$1:$H$2000,5,0),"")</f>
        <v/>
      </c>
      <c r="G447" s="238"/>
      <c r="H447" s="238"/>
      <c r="I447" s="11" t="s">
        <v>34</v>
      </c>
      <c r="J447" s="106"/>
      <c r="K447" s="8" t="str">
        <f>IF(J447&gt;0,VLOOKUP(J447,女子登録情報!$J$2:$K$21,2,0),"")</f>
        <v/>
      </c>
      <c r="L447" s="11" t="s">
        <v>35</v>
      </c>
      <c r="M447" s="111"/>
      <c r="N447" s="109" t="str">
        <f t="shared" si="6"/>
        <v/>
      </c>
      <c r="O447" s="110"/>
      <c r="P447" s="246"/>
      <c r="Q447" s="247"/>
      <c r="R447" s="248"/>
      <c r="S447" s="244"/>
      <c r="T447" s="244"/>
    </row>
    <row r="448" spans="1:20" s="21" customFormat="1" ht="18" hidden="1" customHeight="1" thickBot="1">
      <c r="A448" s="256"/>
      <c r="B448" s="249" t="s">
        <v>36</v>
      </c>
      <c r="C448" s="250"/>
      <c r="D448" s="114"/>
      <c r="E448" s="114"/>
      <c r="F448" s="115"/>
      <c r="G448" s="239"/>
      <c r="H448" s="239"/>
      <c r="I448" s="12" t="s">
        <v>37</v>
      </c>
      <c r="J448" s="107"/>
      <c r="K448" s="14" t="str">
        <f>IF(J448&gt;0,VLOOKUP(J448,女子登録情報!$J$2:$K$21,2,0),"")</f>
        <v/>
      </c>
      <c r="L448" s="15" t="s">
        <v>38</v>
      </c>
      <c r="M448" s="112"/>
      <c r="N448" s="109" t="str">
        <f t="shared" si="6"/>
        <v/>
      </c>
      <c r="O448" s="113"/>
      <c r="P448" s="251"/>
      <c r="Q448" s="252"/>
      <c r="R448" s="253"/>
      <c r="S448" s="245"/>
      <c r="T448" s="245"/>
    </row>
    <row r="449" spans="1:20" s="21" customFormat="1" ht="18" hidden="1" customHeight="1" thickTop="1" thickBot="1">
      <c r="A449" s="254">
        <v>146</v>
      </c>
      <c r="B449" s="257" t="s">
        <v>1232</v>
      </c>
      <c r="C449" s="259"/>
      <c r="D449" s="259" t="str">
        <f>IF(C449&gt;0,VLOOKUP(C449,女子登録情報!$A$1:$H$2000,3,0),"")</f>
        <v/>
      </c>
      <c r="E449" s="259" t="str">
        <f>IF(C449&gt;0,VLOOKUP(C449,女子登録情報!$A$1:$H$2000,4,0),"")</f>
        <v/>
      </c>
      <c r="F449" s="104" t="str">
        <f>IF(C449&gt;0,VLOOKUP(C449,女子登録情報!$A$1:$H$2000,8,0),"")</f>
        <v/>
      </c>
      <c r="G449" s="237" t="e">
        <f>IF(F450&gt;0,VLOOKUP(F450,女子登録情報!$N$2:$P$48,2,0),"")</f>
        <v>#N/A</v>
      </c>
      <c r="H449" s="237" t="str">
        <f>IF(C449&gt;0,TEXT(C449,"100000000"),"")</f>
        <v/>
      </c>
      <c r="I449" s="6" t="s">
        <v>30</v>
      </c>
      <c r="J449" s="106"/>
      <c r="K449" s="8" t="str">
        <f>IF(J449&gt;0,VLOOKUP(J449,女子登録情報!$J$1:$K$21,2,0),"")</f>
        <v/>
      </c>
      <c r="L449" s="6" t="s">
        <v>33</v>
      </c>
      <c r="M449" s="108"/>
      <c r="N449" s="109" t="str">
        <f t="shared" si="6"/>
        <v/>
      </c>
      <c r="O449" s="110"/>
      <c r="P449" s="240"/>
      <c r="Q449" s="241"/>
      <c r="R449" s="242"/>
      <c r="S449" s="243"/>
      <c r="T449" s="243"/>
    </row>
    <row r="450" spans="1:20" s="21" customFormat="1" ht="18" hidden="1" customHeight="1" thickBot="1">
      <c r="A450" s="255"/>
      <c r="B450" s="258"/>
      <c r="C450" s="260"/>
      <c r="D450" s="260"/>
      <c r="E450" s="260"/>
      <c r="F450" s="105" t="str">
        <f>IF(C449&gt;0,VLOOKUP(C449,女子登録情報!$A$1:$H$2000,5,0),"")</f>
        <v/>
      </c>
      <c r="G450" s="238"/>
      <c r="H450" s="238"/>
      <c r="I450" s="11" t="s">
        <v>34</v>
      </c>
      <c r="J450" s="106"/>
      <c r="K450" s="8" t="str">
        <f>IF(J450&gt;0,VLOOKUP(J450,女子登録情報!$J$2:$K$21,2,0),"")</f>
        <v/>
      </c>
      <c r="L450" s="11" t="s">
        <v>35</v>
      </c>
      <c r="M450" s="111"/>
      <c r="N450" s="109" t="str">
        <f t="shared" si="6"/>
        <v/>
      </c>
      <c r="O450" s="110"/>
      <c r="P450" s="246"/>
      <c r="Q450" s="247"/>
      <c r="R450" s="248"/>
      <c r="S450" s="244"/>
      <c r="T450" s="244"/>
    </row>
    <row r="451" spans="1:20" s="21" customFormat="1" ht="18" hidden="1" customHeight="1" thickBot="1">
      <c r="A451" s="256"/>
      <c r="B451" s="249" t="s">
        <v>36</v>
      </c>
      <c r="C451" s="250"/>
      <c r="D451" s="114"/>
      <c r="E451" s="114"/>
      <c r="F451" s="115"/>
      <c r="G451" s="239"/>
      <c r="H451" s="239"/>
      <c r="I451" s="12" t="s">
        <v>37</v>
      </c>
      <c r="J451" s="107"/>
      <c r="K451" s="14" t="str">
        <f>IF(J451&gt;0,VLOOKUP(J451,女子登録情報!$J$2:$K$21,2,0),"")</f>
        <v/>
      </c>
      <c r="L451" s="15" t="s">
        <v>38</v>
      </c>
      <c r="M451" s="112"/>
      <c r="N451" s="109" t="str">
        <f t="shared" si="6"/>
        <v/>
      </c>
      <c r="O451" s="113"/>
      <c r="P451" s="251"/>
      <c r="Q451" s="252"/>
      <c r="R451" s="253"/>
      <c r="S451" s="245"/>
      <c r="T451" s="245"/>
    </row>
    <row r="452" spans="1:20" s="21" customFormat="1" ht="18" hidden="1" customHeight="1" thickTop="1" thickBot="1">
      <c r="A452" s="254">
        <v>147</v>
      </c>
      <c r="B452" s="257" t="s">
        <v>1232</v>
      </c>
      <c r="C452" s="259"/>
      <c r="D452" s="259" t="str">
        <f>IF(C452&gt;0,VLOOKUP(C452,女子登録情報!$A$1:$H$2000,3,0),"")</f>
        <v/>
      </c>
      <c r="E452" s="259" t="str">
        <f>IF(C452&gt;0,VLOOKUP(C452,女子登録情報!$A$1:$H$2000,4,0),"")</f>
        <v/>
      </c>
      <c r="F452" s="104" t="str">
        <f>IF(C452&gt;0,VLOOKUP(C452,女子登録情報!$A$1:$H$2000,8,0),"")</f>
        <v/>
      </c>
      <c r="G452" s="237" t="e">
        <f>IF(F453&gt;0,VLOOKUP(F453,女子登録情報!$N$2:$P$48,2,0),"")</f>
        <v>#N/A</v>
      </c>
      <c r="H452" s="237" t="str">
        <f>IF(C452&gt;0,TEXT(C452,"100000000"),"")</f>
        <v/>
      </c>
      <c r="I452" s="6" t="s">
        <v>30</v>
      </c>
      <c r="J452" s="106"/>
      <c r="K452" s="8" t="str">
        <f>IF(J452&gt;0,VLOOKUP(J452,女子登録情報!$J$1:$K$21,2,0),"")</f>
        <v/>
      </c>
      <c r="L452" s="6" t="s">
        <v>33</v>
      </c>
      <c r="M452" s="108"/>
      <c r="N452" s="109" t="str">
        <f t="shared" si="6"/>
        <v/>
      </c>
      <c r="O452" s="110"/>
      <c r="P452" s="240"/>
      <c r="Q452" s="241"/>
      <c r="R452" s="242"/>
      <c r="S452" s="243"/>
      <c r="T452" s="243"/>
    </row>
    <row r="453" spans="1:20" s="21" customFormat="1" ht="18" hidden="1" customHeight="1" thickBot="1">
      <c r="A453" s="255"/>
      <c r="B453" s="258"/>
      <c r="C453" s="260"/>
      <c r="D453" s="260"/>
      <c r="E453" s="260"/>
      <c r="F453" s="105" t="str">
        <f>IF(C452&gt;0,VLOOKUP(C452,女子登録情報!$A$1:$H$2000,5,0),"")</f>
        <v/>
      </c>
      <c r="G453" s="238"/>
      <c r="H453" s="238"/>
      <c r="I453" s="11" t="s">
        <v>34</v>
      </c>
      <c r="J453" s="106"/>
      <c r="K453" s="8" t="str">
        <f>IF(J453&gt;0,VLOOKUP(J453,女子登録情報!$J$2:$K$21,2,0),"")</f>
        <v/>
      </c>
      <c r="L453" s="11" t="s">
        <v>35</v>
      </c>
      <c r="M453" s="111"/>
      <c r="N453" s="109" t="str">
        <f t="shared" si="6"/>
        <v/>
      </c>
      <c r="O453" s="110"/>
      <c r="P453" s="246"/>
      <c r="Q453" s="247"/>
      <c r="R453" s="248"/>
      <c r="S453" s="244"/>
      <c r="T453" s="244"/>
    </row>
    <row r="454" spans="1:20" s="21" customFormat="1" ht="18" hidden="1" customHeight="1" thickBot="1">
      <c r="A454" s="256"/>
      <c r="B454" s="249" t="s">
        <v>36</v>
      </c>
      <c r="C454" s="250"/>
      <c r="D454" s="114"/>
      <c r="E454" s="114"/>
      <c r="F454" s="115"/>
      <c r="G454" s="239"/>
      <c r="H454" s="239"/>
      <c r="I454" s="12" t="s">
        <v>37</v>
      </c>
      <c r="J454" s="107"/>
      <c r="K454" s="14" t="str">
        <f>IF(J454&gt;0,VLOOKUP(J454,女子登録情報!$J$2:$K$21,2,0),"")</f>
        <v/>
      </c>
      <c r="L454" s="15" t="s">
        <v>38</v>
      </c>
      <c r="M454" s="112"/>
      <c r="N454" s="109" t="str">
        <f t="shared" si="6"/>
        <v/>
      </c>
      <c r="O454" s="113"/>
      <c r="P454" s="251"/>
      <c r="Q454" s="252"/>
      <c r="R454" s="253"/>
      <c r="S454" s="245"/>
      <c r="T454" s="245"/>
    </row>
    <row r="455" spans="1:20" s="21" customFormat="1" ht="18" hidden="1" customHeight="1" thickTop="1" thickBot="1">
      <c r="A455" s="254">
        <v>148</v>
      </c>
      <c r="B455" s="257" t="s">
        <v>1232</v>
      </c>
      <c r="C455" s="259"/>
      <c r="D455" s="259" t="str">
        <f>IF(C455&gt;0,VLOOKUP(C455,女子登録情報!$A$1:$H$2000,3,0),"")</f>
        <v/>
      </c>
      <c r="E455" s="259" t="str">
        <f>IF(C455&gt;0,VLOOKUP(C455,女子登録情報!$A$1:$H$2000,4,0),"")</f>
        <v/>
      </c>
      <c r="F455" s="104" t="str">
        <f>IF(C455&gt;0,VLOOKUP(C455,女子登録情報!$A$1:$H$2000,8,0),"")</f>
        <v/>
      </c>
      <c r="G455" s="237" t="e">
        <f>IF(F456&gt;0,VLOOKUP(F456,女子登録情報!$N$2:$P$48,2,0),"")</f>
        <v>#N/A</v>
      </c>
      <c r="H455" s="237" t="str">
        <f>IF(C455&gt;0,TEXT(C455,"100000000"),"")</f>
        <v/>
      </c>
      <c r="I455" s="6" t="s">
        <v>30</v>
      </c>
      <c r="J455" s="106"/>
      <c r="K455" s="8" t="str">
        <f>IF(J455&gt;0,VLOOKUP(J455,女子登録情報!$J$1:$K$21,2,0),"")</f>
        <v/>
      </c>
      <c r="L455" s="6" t="s">
        <v>33</v>
      </c>
      <c r="M455" s="108"/>
      <c r="N455" s="109" t="str">
        <f t="shared" si="6"/>
        <v/>
      </c>
      <c r="O455" s="110"/>
      <c r="P455" s="240"/>
      <c r="Q455" s="241"/>
      <c r="R455" s="242"/>
      <c r="S455" s="243"/>
      <c r="T455" s="243"/>
    </row>
    <row r="456" spans="1:20" s="21" customFormat="1" ht="18" hidden="1" customHeight="1" thickBot="1">
      <c r="A456" s="255"/>
      <c r="B456" s="258"/>
      <c r="C456" s="260"/>
      <c r="D456" s="260"/>
      <c r="E456" s="260"/>
      <c r="F456" s="105" t="str">
        <f>IF(C455&gt;0,VLOOKUP(C455,女子登録情報!$A$1:$H$2000,5,0),"")</f>
        <v/>
      </c>
      <c r="G456" s="238"/>
      <c r="H456" s="238"/>
      <c r="I456" s="11" t="s">
        <v>34</v>
      </c>
      <c r="J456" s="106"/>
      <c r="K456" s="8" t="str">
        <f>IF(J456&gt;0,VLOOKUP(J456,女子登録情報!$J$2:$K$21,2,0),"")</f>
        <v/>
      </c>
      <c r="L456" s="11" t="s">
        <v>35</v>
      </c>
      <c r="M456" s="111"/>
      <c r="N456" s="109" t="str">
        <f t="shared" si="6"/>
        <v/>
      </c>
      <c r="O456" s="110"/>
      <c r="P456" s="246"/>
      <c r="Q456" s="247"/>
      <c r="R456" s="248"/>
      <c r="S456" s="244"/>
      <c r="T456" s="244"/>
    </row>
    <row r="457" spans="1:20" s="21" customFormat="1" ht="18" hidden="1" customHeight="1" thickBot="1">
      <c r="A457" s="256"/>
      <c r="B457" s="249" t="s">
        <v>36</v>
      </c>
      <c r="C457" s="250"/>
      <c r="D457" s="114"/>
      <c r="E457" s="114"/>
      <c r="F457" s="115"/>
      <c r="G457" s="239"/>
      <c r="H457" s="239"/>
      <c r="I457" s="12" t="s">
        <v>37</v>
      </c>
      <c r="J457" s="107"/>
      <c r="K457" s="14" t="str">
        <f>IF(J457&gt;0,VLOOKUP(J457,女子登録情報!$J$2:$K$21,2,0),"")</f>
        <v/>
      </c>
      <c r="L457" s="15" t="s">
        <v>38</v>
      </c>
      <c r="M457" s="112"/>
      <c r="N457" s="109" t="str">
        <f t="shared" si="6"/>
        <v/>
      </c>
      <c r="O457" s="113"/>
      <c r="P457" s="251"/>
      <c r="Q457" s="252"/>
      <c r="R457" s="253"/>
      <c r="S457" s="245"/>
      <c r="T457" s="245"/>
    </row>
    <row r="458" spans="1:20" s="21" customFormat="1" ht="18" hidden="1" customHeight="1" thickTop="1" thickBot="1">
      <c r="A458" s="254">
        <v>149</v>
      </c>
      <c r="B458" s="257" t="s">
        <v>1232</v>
      </c>
      <c r="C458" s="259"/>
      <c r="D458" s="259" t="str">
        <f>IF(C458&gt;0,VLOOKUP(C458,女子登録情報!$A$1:$H$2000,3,0),"")</f>
        <v/>
      </c>
      <c r="E458" s="259" t="str">
        <f>IF(C458&gt;0,VLOOKUP(C458,女子登録情報!$A$1:$H$2000,4,0),"")</f>
        <v/>
      </c>
      <c r="F458" s="104" t="str">
        <f>IF(C458&gt;0,VLOOKUP(C458,女子登録情報!$A$1:$H$2000,8,0),"")</f>
        <v/>
      </c>
      <c r="G458" s="237" t="e">
        <f>IF(F459&gt;0,VLOOKUP(F459,女子登録情報!$N$2:$P$48,2,0),"")</f>
        <v>#N/A</v>
      </c>
      <c r="H458" s="237" t="str">
        <f>IF(C458&gt;0,TEXT(C458,"100000000"),"")</f>
        <v/>
      </c>
      <c r="I458" s="6" t="s">
        <v>30</v>
      </c>
      <c r="J458" s="106"/>
      <c r="K458" s="8" t="str">
        <f>IF(J458&gt;0,VLOOKUP(J458,女子登録情報!$J$1:$K$21,2,0),"")</f>
        <v/>
      </c>
      <c r="L458" s="6" t="s">
        <v>33</v>
      </c>
      <c r="M458" s="108"/>
      <c r="N458" s="109" t="str">
        <f t="shared" si="6"/>
        <v/>
      </c>
      <c r="O458" s="110"/>
      <c r="P458" s="240"/>
      <c r="Q458" s="241"/>
      <c r="R458" s="242"/>
      <c r="S458" s="243"/>
      <c r="T458" s="243"/>
    </row>
    <row r="459" spans="1:20" s="21" customFormat="1" ht="18" hidden="1" customHeight="1" thickBot="1">
      <c r="A459" s="255"/>
      <c r="B459" s="258"/>
      <c r="C459" s="260"/>
      <c r="D459" s="260"/>
      <c r="E459" s="260"/>
      <c r="F459" s="105" t="str">
        <f>IF(C458&gt;0,VLOOKUP(C458,女子登録情報!$A$1:$H$2000,5,0),"")</f>
        <v/>
      </c>
      <c r="G459" s="238"/>
      <c r="H459" s="238"/>
      <c r="I459" s="11" t="s">
        <v>34</v>
      </c>
      <c r="J459" s="106"/>
      <c r="K459" s="8" t="str">
        <f>IF(J459&gt;0,VLOOKUP(J459,女子登録情報!$J$2:$K$21,2,0),"")</f>
        <v/>
      </c>
      <c r="L459" s="11" t="s">
        <v>35</v>
      </c>
      <c r="M459" s="111"/>
      <c r="N459" s="109" t="str">
        <f t="shared" si="6"/>
        <v/>
      </c>
      <c r="O459" s="110"/>
      <c r="P459" s="246"/>
      <c r="Q459" s="247"/>
      <c r="R459" s="248"/>
      <c r="S459" s="244"/>
      <c r="T459" s="244"/>
    </row>
    <row r="460" spans="1:20" s="21" customFormat="1" ht="18" hidden="1" customHeight="1" thickBot="1">
      <c r="A460" s="256"/>
      <c r="B460" s="249" t="s">
        <v>36</v>
      </c>
      <c r="C460" s="250"/>
      <c r="D460" s="114"/>
      <c r="E460" s="114"/>
      <c r="F460" s="115"/>
      <c r="G460" s="239"/>
      <c r="H460" s="239"/>
      <c r="I460" s="12" t="s">
        <v>37</v>
      </c>
      <c r="J460" s="107"/>
      <c r="K460" s="14" t="str">
        <f>IF(J460&gt;0,VLOOKUP(J460,女子登録情報!$J$2:$K$21,2,0),"")</f>
        <v/>
      </c>
      <c r="L460" s="15" t="s">
        <v>38</v>
      </c>
      <c r="M460" s="112"/>
      <c r="N460" s="109" t="str">
        <f t="shared" si="6"/>
        <v/>
      </c>
      <c r="O460" s="113"/>
      <c r="P460" s="251"/>
      <c r="Q460" s="252"/>
      <c r="R460" s="253"/>
      <c r="S460" s="245"/>
      <c r="T460" s="245"/>
    </row>
    <row r="461" spans="1:20" s="21" customFormat="1" ht="18" hidden="1" customHeight="1" thickTop="1" thickBot="1">
      <c r="A461" s="254">
        <v>150</v>
      </c>
      <c r="B461" s="257" t="s">
        <v>1232</v>
      </c>
      <c r="C461" s="259"/>
      <c r="D461" s="259" t="str">
        <f>IF(C461&gt;0,VLOOKUP(C461,女子登録情報!$A$1:$H$2000,3,0),"")</f>
        <v/>
      </c>
      <c r="E461" s="259" t="str">
        <f>IF(C461&gt;0,VLOOKUP(C461,女子登録情報!$A$1:$H$2000,4,0),"")</f>
        <v/>
      </c>
      <c r="F461" s="104" t="str">
        <f>IF(C461&gt;0,VLOOKUP(C461,女子登録情報!$A$1:$H$2000,8,0),"")</f>
        <v/>
      </c>
      <c r="G461" s="237" t="e">
        <f>IF(F462&gt;0,VLOOKUP(F462,女子登録情報!$N$2:$P$48,2,0),"")</f>
        <v>#N/A</v>
      </c>
      <c r="H461" s="237" t="str">
        <f>IF(C461&gt;0,TEXT(C461,"100000000"),"")</f>
        <v/>
      </c>
      <c r="I461" s="6" t="s">
        <v>30</v>
      </c>
      <c r="J461" s="106"/>
      <c r="K461" s="8" t="str">
        <f>IF(J461&gt;0,VLOOKUP(J461,女子登録情報!$J$1:$K$21,2,0),"")</f>
        <v/>
      </c>
      <c r="L461" s="6" t="s">
        <v>33</v>
      </c>
      <c r="M461" s="108"/>
      <c r="N461" s="109" t="str">
        <f t="shared" si="6"/>
        <v/>
      </c>
      <c r="O461" s="110"/>
      <c r="P461" s="240"/>
      <c r="Q461" s="241"/>
      <c r="R461" s="242"/>
      <c r="S461" s="243"/>
      <c r="T461" s="243"/>
    </row>
    <row r="462" spans="1:20" s="21" customFormat="1" ht="18" hidden="1" customHeight="1" thickBot="1">
      <c r="A462" s="255"/>
      <c r="B462" s="258"/>
      <c r="C462" s="260"/>
      <c r="D462" s="260"/>
      <c r="E462" s="260"/>
      <c r="F462" s="105" t="str">
        <f>IF(C461&gt;0,VLOOKUP(C461,女子登録情報!$A$1:$H$2000,5,0),"")</f>
        <v/>
      </c>
      <c r="G462" s="238"/>
      <c r="H462" s="238"/>
      <c r="I462" s="11" t="s">
        <v>34</v>
      </c>
      <c r="J462" s="106"/>
      <c r="K462" s="8" t="str">
        <f>IF(J462&gt;0,VLOOKUP(J462,女子登録情報!$J$2:$K$21,2,0),"")</f>
        <v/>
      </c>
      <c r="L462" s="11" t="s">
        <v>35</v>
      </c>
      <c r="M462" s="111"/>
      <c r="N462" s="109" t="str">
        <f>IF(K462="","",LEFT(K462,5)&amp;" "&amp;IF(OR(LEFT(K462,3)*1&lt;70,LEFT(K462,3)*1&gt;100),REPT(0,7-LEN(M462)),REPT(0,5-LEN(M462)))&amp;M462)</f>
        <v/>
      </c>
      <c r="O462" s="110"/>
      <c r="P462" s="246"/>
      <c r="Q462" s="247"/>
      <c r="R462" s="248"/>
      <c r="S462" s="244"/>
      <c r="T462" s="244"/>
    </row>
    <row r="463" spans="1:20" s="21" customFormat="1" ht="18" hidden="1" customHeight="1" thickBot="1">
      <c r="A463" s="256"/>
      <c r="B463" s="249" t="s">
        <v>36</v>
      </c>
      <c r="C463" s="250"/>
      <c r="D463" s="114"/>
      <c r="E463" s="114"/>
      <c r="F463" s="115"/>
      <c r="G463" s="239"/>
      <c r="H463" s="239"/>
      <c r="I463" s="12" t="s">
        <v>37</v>
      </c>
      <c r="J463" s="107"/>
      <c r="K463" s="14" t="str">
        <f>IF(J463&gt;0,VLOOKUP(J463,女子登録情報!$J$2:$K$21,2,0),"")</f>
        <v/>
      </c>
      <c r="L463" s="15" t="s">
        <v>38</v>
      </c>
      <c r="M463" s="112"/>
      <c r="N463" s="109" t="str">
        <f>IF(K463="","",LEFT(K463,5)&amp;" "&amp;IF(OR(LEFT(K463,3)*1&lt;70,LEFT(K463,3)*1&gt;100),REPT(0,7-LEN(M463)),REPT(0,5-LEN(M463)))&amp;M463)</f>
        <v/>
      </c>
      <c r="O463" s="113"/>
      <c r="P463" s="251"/>
      <c r="Q463" s="252"/>
      <c r="R463" s="253"/>
      <c r="S463" s="245"/>
      <c r="T463" s="245"/>
    </row>
  </sheetData>
  <sheetProtection algorithmName="SHA-512" hashValue="yM+vO7GYFemrENTFkr7Yhs3Mi38nE5ru+UhqpXBskzuOeKFOG+IMoCYlI8/LrJgVJjy+WcBr6IZxvn1Vyv+LWA==" saltValue="bpOfA8Xb2p4Ld5Dd5cfzig==" spinCount="100000" sheet="1" objects="1" scenarios="1"/>
  <mergeCells count="2013">
    <mergeCell ref="O20:O21"/>
    <mergeCell ref="O23:O24"/>
    <mergeCell ref="O26:O27"/>
    <mergeCell ref="O29:O30"/>
    <mergeCell ref="O32:O33"/>
    <mergeCell ref="O35:O36"/>
    <mergeCell ref="P14:R16"/>
    <mergeCell ref="P17:R18"/>
    <mergeCell ref="P20:R21"/>
    <mergeCell ref="P23:R24"/>
    <mergeCell ref="P26:R27"/>
    <mergeCell ref="P29:R30"/>
    <mergeCell ref="P32:R33"/>
    <mergeCell ref="P35:R36"/>
    <mergeCell ref="A1:T3"/>
    <mergeCell ref="D5:E5"/>
    <mergeCell ref="M5:P5"/>
    <mergeCell ref="R5:R6"/>
    <mergeCell ref="S5:T6"/>
    <mergeCell ref="D7:E7"/>
    <mergeCell ref="M7:P7"/>
    <mergeCell ref="R7:R8"/>
    <mergeCell ref="S7:T8"/>
    <mergeCell ref="S12:T12"/>
    <mergeCell ref="L13:M13"/>
    <mergeCell ref="P13:R13"/>
    <mergeCell ref="A14:A16"/>
    <mergeCell ref="B14:B15"/>
    <mergeCell ref="C14:C15"/>
    <mergeCell ref="D14:D15"/>
    <mergeCell ref="E14:E15"/>
    <mergeCell ref="G14:G16"/>
    <mergeCell ref="H14:H16"/>
    <mergeCell ref="D9:E9"/>
    <mergeCell ref="M9:P9"/>
    <mergeCell ref="A12:A13"/>
    <mergeCell ref="B12:C13"/>
    <mergeCell ref="D12:D13"/>
    <mergeCell ref="E12:E13"/>
    <mergeCell ref="F12:F13"/>
    <mergeCell ref="I12:J13"/>
    <mergeCell ref="K12:K13"/>
    <mergeCell ref="L12:R12"/>
    <mergeCell ref="M14:M15"/>
    <mergeCell ref="O14:O16"/>
    <mergeCell ref="H17:H19"/>
    <mergeCell ref="S17:S19"/>
    <mergeCell ref="T17:T19"/>
    <mergeCell ref="B19:C19"/>
    <mergeCell ref="D19:F19"/>
    <mergeCell ref="P19:R19"/>
    <mergeCell ref="A17:A19"/>
    <mergeCell ref="B17:B18"/>
    <mergeCell ref="C17:C18"/>
    <mergeCell ref="D17:D18"/>
    <mergeCell ref="E17:E18"/>
    <mergeCell ref="G17:G19"/>
    <mergeCell ref="S14:S16"/>
    <mergeCell ref="T14:T16"/>
    <mergeCell ref="B16:C16"/>
    <mergeCell ref="D16:F16"/>
    <mergeCell ref="I14:I15"/>
    <mergeCell ref="I17:I18"/>
    <mergeCell ref="J14:J15"/>
    <mergeCell ref="J17:J18"/>
    <mergeCell ref="L14:L15"/>
    <mergeCell ref="L17:L18"/>
    <mergeCell ref="M17:M18"/>
    <mergeCell ref="O17:O18"/>
    <mergeCell ref="H23:H25"/>
    <mergeCell ref="S23:S25"/>
    <mergeCell ref="T23:T25"/>
    <mergeCell ref="B25:C25"/>
    <mergeCell ref="D25:F25"/>
    <mergeCell ref="P25:R25"/>
    <mergeCell ref="A23:A25"/>
    <mergeCell ref="B23:B24"/>
    <mergeCell ref="C23:C24"/>
    <mergeCell ref="D23:D24"/>
    <mergeCell ref="E23:E24"/>
    <mergeCell ref="G23:G25"/>
    <mergeCell ref="H20:H22"/>
    <mergeCell ref="S20:S22"/>
    <mergeCell ref="T20:T22"/>
    <mergeCell ref="B22:C22"/>
    <mergeCell ref="D22:F22"/>
    <mergeCell ref="P22:R22"/>
    <mergeCell ref="A20:A22"/>
    <mergeCell ref="B20:B21"/>
    <mergeCell ref="C20:C21"/>
    <mergeCell ref="D20:D21"/>
    <mergeCell ref="E20:E21"/>
    <mergeCell ref="G20:G22"/>
    <mergeCell ref="I20:I21"/>
    <mergeCell ref="I23:I24"/>
    <mergeCell ref="J20:J21"/>
    <mergeCell ref="J23:J24"/>
    <mergeCell ref="L20:L21"/>
    <mergeCell ref="L23:L24"/>
    <mergeCell ref="M20:M21"/>
    <mergeCell ref="M23:M24"/>
    <mergeCell ref="H29:H31"/>
    <mergeCell ref="S29:S31"/>
    <mergeCell ref="T29:T31"/>
    <mergeCell ref="B31:C31"/>
    <mergeCell ref="D31:F31"/>
    <mergeCell ref="P31:R31"/>
    <mergeCell ref="A29:A31"/>
    <mergeCell ref="B29:B30"/>
    <mergeCell ref="C29:C30"/>
    <mergeCell ref="D29:D30"/>
    <mergeCell ref="E29:E30"/>
    <mergeCell ref="G29:G31"/>
    <mergeCell ref="H26:H28"/>
    <mergeCell ref="S26:S28"/>
    <mergeCell ref="T26:T28"/>
    <mergeCell ref="B28:C28"/>
    <mergeCell ref="D28:F28"/>
    <mergeCell ref="P28:R28"/>
    <mergeCell ref="A26:A28"/>
    <mergeCell ref="B26:B27"/>
    <mergeCell ref="C26:C27"/>
    <mergeCell ref="D26:D27"/>
    <mergeCell ref="E26:E27"/>
    <mergeCell ref="G26:G28"/>
    <mergeCell ref="I26:I27"/>
    <mergeCell ref="I29:I30"/>
    <mergeCell ref="J26:J27"/>
    <mergeCell ref="J29:J30"/>
    <mergeCell ref="L26:L27"/>
    <mergeCell ref="L29:L30"/>
    <mergeCell ref="M26:M27"/>
    <mergeCell ref="M29:M30"/>
    <mergeCell ref="H35:H37"/>
    <mergeCell ref="S35:S37"/>
    <mergeCell ref="T35:T37"/>
    <mergeCell ref="B37:C37"/>
    <mergeCell ref="D37:F37"/>
    <mergeCell ref="P37:R37"/>
    <mergeCell ref="A35:A37"/>
    <mergeCell ref="B35:B36"/>
    <mergeCell ref="C35:C36"/>
    <mergeCell ref="D35:D36"/>
    <mergeCell ref="E35:E36"/>
    <mergeCell ref="G35:G37"/>
    <mergeCell ref="H32:H34"/>
    <mergeCell ref="S32:S34"/>
    <mergeCell ref="T32:T34"/>
    <mergeCell ref="B34:C34"/>
    <mergeCell ref="D34:F34"/>
    <mergeCell ref="P34:R34"/>
    <mergeCell ref="A32:A34"/>
    <mergeCell ref="B32:B33"/>
    <mergeCell ref="C32:C33"/>
    <mergeCell ref="D32:D33"/>
    <mergeCell ref="E32:E33"/>
    <mergeCell ref="G32:G34"/>
    <mergeCell ref="I32:I33"/>
    <mergeCell ref="I35:I36"/>
    <mergeCell ref="J32:J33"/>
    <mergeCell ref="J35:J36"/>
    <mergeCell ref="L32:L33"/>
    <mergeCell ref="L35:L36"/>
    <mergeCell ref="M32:M33"/>
    <mergeCell ref="M35:M36"/>
    <mergeCell ref="H41:H43"/>
    <mergeCell ref="P41:R41"/>
    <mergeCell ref="S41:S43"/>
    <mergeCell ref="T41:T43"/>
    <mergeCell ref="P42:R42"/>
    <mergeCell ref="B43:C43"/>
    <mergeCell ref="D43:F43"/>
    <mergeCell ref="P43:R43"/>
    <mergeCell ref="A41:A43"/>
    <mergeCell ref="B41:B42"/>
    <mergeCell ref="C41:C42"/>
    <mergeCell ref="D41:D42"/>
    <mergeCell ref="E41:E42"/>
    <mergeCell ref="G41:G43"/>
    <mergeCell ref="H38:H40"/>
    <mergeCell ref="P38:R38"/>
    <mergeCell ref="S38:S40"/>
    <mergeCell ref="T38:T40"/>
    <mergeCell ref="P39:R39"/>
    <mergeCell ref="B40:C40"/>
    <mergeCell ref="D40:F40"/>
    <mergeCell ref="P40:R40"/>
    <mergeCell ref="A38:A40"/>
    <mergeCell ref="B38:B39"/>
    <mergeCell ref="C38:C39"/>
    <mergeCell ref="D38:D39"/>
    <mergeCell ref="E38:E39"/>
    <mergeCell ref="G38:G40"/>
    <mergeCell ref="H47:H49"/>
    <mergeCell ref="P47:R47"/>
    <mergeCell ref="S47:S49"/>
    <mergeCell ref="T47:T49"/>
    <mergeCell ref="P48:R48"/>
    <mergeCell ref="B49:C49"/>
    <mergeCell ref="P49:R49"/>
    <mergeCell ref="A47:A49"/>
    <mergeCell ref="B47:B48"/>
    <mergeCell ref="C47:C48"/>
    <mergeCell ref="D47:D48"/>
    <mergeCell ref="E47:E48"/>
    <mergeCell ref="G47:G49"/>
    <mergeCell ref="H44:H46"/>
    <mergeCell ref="P44:R44"/>
    <mergeCell ref="S44:S46"/>
    <mergeCell ref="T44:T46"/>
    <mergeCell ref="P45:R45"/>
    <mergeCell ref="B46:C46"/>
    <mergeCell ref="P46:R46"/>
    <mergeCell ref="A44:A46"/>
    <mergeCell ref="B44:B45"/>
    <mergeCell ref="C44:C45"/>
    <mergeCell ref="D44:D45"/>
    <mergeCell ref="E44:E45"/>
    <mergeCell ref="G44:G46"/>
    <mergeCell ref="H53:H55"/>
    <mergeCell ref="P53:R53"/>
    <mergeCell ref="S53:S55"/>
    <mergeCell ref="T53:T55"/>
    <mergeCell ref="P54:R54"/>
    <mergeCell ref="B55:C55"/>
    <mergeCell ref="P55:R55"/>
    <mergeCell ref="A53:A55"/>
    <mergeCell ref="B53:B54"/>
    <mergeCell ref="C53:C54"/>
    <mergeCell ref="D53:D54"/>
    <mergeCell ref="E53:E54"/>
    <mergeCell ref="G53:G55"/>
    <mergeCell ref="H50:H52"/>
    <mergeCell ref="P50:R50"/>
    <mergeCell ref="S50:S52"/>
    <mergeCell ref="T50:T52"/>
    <mergeCell ref="P51:R51"/>
    <mergeCell ref="B52:C52"/>
    <mergeCell ref="P52:R52"/>
    <mergeCell ref="A50:A52"/>
    <mergeCell ref="B50:B51"/>
    <mergeCell ref="C50:C51"/>
    <mergeCell ref="D50:D51"/>
    <mergeCell ref="E50:E51"/>
    <mergeCell ref="G50:G52"/>
    <mergeCell ref="H59:H61"/>
    <mergeCell ref="P59:R59"/>
    <mergeCell ref="S59:S61"/>
    <mergeCell ref="T59:T61"/>
    <mergeCell ref="P60:R60"/>
    <mergeCell ref="B61:C61"/>
    <mergeCell ref="P61:R61"/>
    <mergeCell ref="A59:A61"/>
    <mergeCell ref="B59:B60"/>
    <mergeCell ref="C59:C60"/>
    <mergeCell ref="D59:D60"/>
    <mergeCell ref="E59:E60"/>
    <mergeCell ref="G59:G61"/>
    <mergeCell ref="H56:H58"/>
    <mergeCell ref="P56:R56"/>
    <mergeCell ref="S56:S58"/>
    <mergeCell ref="T56:T58"/>
    <mergeCell ref="P57:R57"/>
    <mergeCell ref="B58:C58"/>
    <mergeCell ref="P58:R58"/>
    <mergeCell ref="A56:A58"/>
    <mergeCell ref="B56:B57"/>
    <mergeCell ref="C56:C57"/>
    <mergeCell ref="D56:D57"/>
    <mergeCell ref="E56:E57"/>
    <mergeCell ref="G56:G58"/>
    <mergeCell ref="H65:H67"/>
    <mergeCell ref="P65:R65"/>
    <mergeCell ref="S65:S67"/>
    <mergeCell ref="T65:T67"/>
    <mergeCell ref="P66:R66"/>
    <mergeCell ref="B67:C67"/>
    <mergeCell ref="P67:R67"/>
    <mergeCell ref="A65:A67"/>
    <mergeCell ref="B65:B66"/>
    <mergeCell ref="C65:C66"/>
    <mergeCell ref="D65:D66"/>
    <mergeCell ref="E65:E66"/>
    <mergeCell ref="G65:G67"/>
    <mergeCell ref="H62:H64"/>
    <mergeCell ref="P62:R62"/>
    <mergeCell ref="S62:S64"/>
    <mergeCell ref="T62:T64"/>
    <mergeCell ref="P63:R63"/>
    <mergeCell ref="B64:C64"/>
    <mergeCell ref="P64:R64"/>
    <mergeCell ref="A62:A64"/>
    <mergeCell ref="B62:B63"/>
    <mergeCell ref="C62:C63"/>
    <mergeCell ref="D62:D63"/>
    <mergeCell ref="E62:E63"/>
    <mergeCell ref="G62:G64"/>
    <mergeCell ref="H71:H73"/>
    <mergeCell ref="P71:R71"/>
    <mergeCell ref="S71:S73"/>
    <mergeCell ref="T71:T73"/>
    <mergeCell ref="P72:R72"/>
    <mergeCell ref="B73:C73"/>
    <mergeCell ref="P73:R73"/>
    <mergeCell ref="A71:A73"/>
    <mergeCell ref="B71:B72"/>
    <mergeCell ref="C71:C72"/>
    <mergeCell ref="D71:D72"/>
    <mergeCell ref="E71:E72"/>
    <mergeCell ref="G71:G73"/>
    <mergeCell ref="H68:H70"/>
    <mergeCell ref="P68:R68"/>
    <mergeCell ref="S68:S70"/>
    <mergeCell ref="T68:T70"/>
    <mergeCell ref="P69:R69"/>
    <mergeCell ref="B70:C70"/>
    <mergeCell ref="P70:R70"/>
    <mergeCell ref="A68:A70"/>
    <mergeCell ref="B68:B69"/>
    <mergeCell ref="C68:C69"/>
    <mergeCell ref="D68:D69"/>
    <mergeCell ref="E68:E69"/>
    <mergeCell ref="G68:G70"/>
    <mergeCell ref="H77:H79"/>
    <mergeCell ref="P77:R77"/>
    <mergeCell ref="S77:S79"/>
    <mergeCell ref="T77:T79"/>
    <mergeCell ref="P78:R78"/>
    <mergeCell ref="B79:C79"/>
    <mergeCell ref="P79:R79"/>
    <mergeCell ref="A77:A79"/>
    <mergeCell ref="B77:B78"/>
    <mergeCell ref="C77:C78"/>
    <mergeCell ref="D77:D78"/>
    <mergeCell ref="E77:E78"/>
    <mergeCell ref="G77:G79"/>
    <mergeCell ref="H74:H76"/>
    <mergeCell ref="P74:R74"/>
    <mergeCell ref="S74:S76"/>
    <mergeCell ref="T74:T76"/>
    <mergeCell ref="P75:R75"/>
    <mergeCell ref="B76:C76"/>
    <mergeCell ref="P76:R76"/>
    <mergeCell ref="A74:A76"/>
    <mergeCell ref="B74:B75"/>
    <mergeCell ref="C74:C75"/>
    <mergeCell ref="D74:D75"/>
    <mergeCell ref="E74:E75"/>
    <mergeCell ref="G74:G76"/>
    <mergeCell ref="H83:H85"/>
    <mergeCell ref="P83:R83"/>
    <mergeCell ref="S83:S85"/>
    <mergeCell ref="T83:T85"/>
    <mergeCell ref="P84:R84"/>
    <mergeCell ref="B85:C85"/>
    <mergeCell ref="P85:R85"/>
    <mergeCell ref="A83:A85"/>
    <mergeCell ref="B83:B84"/>
    <mergeCell ref="C83:C84"/>
    <mergeCell ref="D83:D84"/>
    <mergeCell ref="E83:E84"/>
    <mergeCell ref="G83:G85"/>
    <mergeCell ref="H80:H82"/>
    <mergeCell ref="P80:R80"/>
    <mergeCell ref="S80:S82"/>
    <mergeCell ref="T80:T82"/>
    <mergeCell ref="P81:R81"/>
    <mergeCell ref="B82:C82"/>
    <mergeCell ref="P82:R82"/>
    <mergeCell ref="A80:A82"/>
    <mergeCell ref="B80:B81"/>
    <mergeCell ref="C80:C81"/>
    <mergeCell ref="D80:D81"/>
    <mergeCell ref="E80:E81"/>
    <mergeCell ref="G80:G82"/>
    <mergeCell ref="H89:H91"/>
    <mergeCell ref="P89:R89"/>
    <mergeCell ref="S89:S91"/>
    <mergeCell ref="T89:T91"/>
    <mergeCell ref="P90:R90"/>
    <mergeCell ref="B91:C91"/>
    <mergeCell ref="P91:R91"/>
    <mergeCell ref="A89:A91"/>
    <mergeCell ref="B89:B90"/>
    <mergeCell ref="C89:C90"/>
    <mergeCell ref="D89:D90"/>
    <mergeCell ref="E89:E90"/>
    <mergeCell ref="G89:G91"/>
    <mergeCell ref="H86:H88"/>
    <mergeCell ref="P86:R86"/>
    <mergeCell ref="S86:S88"/>
    <mergeCell ref="T86:T88"/>
    <mergeCell ref="P87:R87"/>
    <mergeCell ref="B88:C88"/>
    <mergeCell ref="P88:R88"/>
    <mergeCell ref="A86:A88"/>
    <mergeCell ref="B86:B87"/>
    <mergeCell ref="C86:C87"/>
    <mergeCell ref="D86:D87"/>
    <mergeCell ref="E86:E87"/>
    <mergeCell ref="G86:G88"/>
    <mergeCell ref="H95:H97"/>
    <mergeCell ref="P95:R95"/>
    <mergeCell ref="S95:S97"/>
    <mergeCell ref="T95:T97"/>
    <mergeCell ref="P96:R96"/>
    <mergeCell ref="B97:C97"/>
    <mergeCell ref="P97:R97"/>
    <mergeCell ref="A95:A97"/>
    <mergeCell ref="B95:B96"/>
    <mergeCell ref="C95:C96"/>
    <mergeCell ref="D95:D96"/>
    <mergeCell ref="E95:E96"/>
    <mergeCell ref="G95:G97"/>
    <mergeCell ref="H92:H94"/>
    <mergeCell ref="P92:R92"/>
    <mergeCell ref="S92:S94"/>
    <mergeCell ref="T92:T94"/>
    <mergeCell ref="P93:R93"/>
    <mergeCell ref="B94:C94"/>
    <mergeCell ref="P94:R94"/>
    <mergeCell ref="A92:A94"/>
    <mergeCell ref="B92:B93"/>
    <mergeCell ref="C92:C93"/>
    <mergeCell ref="D92:D93"/>
    <mergeCell ref="E92:E93"/>
    <mergeCell ref="G92:G94"/>
    <mergeCell ref="H101:H103"/>
    <mergeCell ref="P101:R101"/>
    <mergeCell ref="S101:S103"/>
    <mergeCell ref="T101:T103"/>
    <mergeCell ref="P102:R102"/>
    <mergeCell ref="B103:C103"/>
    <mergeCell ref="P103:R103"/>
    <mergeCell ref="A101:A103"/>
    <mergeCell ref="B101:B102"/>
    <mergeCell ref="C101:C102"/>
    <mergeCell ref="D101:D102"/>
    <mergeCell ref="E101:E102"/>
    <mergeCell ref="G101:G103"/>
    <mergeCell ref="H98:H100"/>
    <mergeCell ref="P98:R98"/>
    <mergeCell ref="S98:S100"/>
    <mergeCell ref="T98:T100"/>
    <mergeCell ref="P99:R99"/>
    <mergeCell ref="B100:C100"/>
    <mergeCell ref="P100:R100"/>
    <mergeCell ref="A98:A100"/>
    <mergeCell ref="B98:B99"/>
    <mergeCell ref="C98:C99"/>
    <mergeCell ref="D98:D99"/>
    <mergeCell ref="E98:E99"/>
    <mergeCell ref="G98:G100"/>
    <mergeCell ref="H107:H109"/>
    <mergeCell ref="P107:R107"/>
    <mergeCell ref="S107:S109"/>
    <mergeCell ref="T107:T109"/>
    <mergeCell ref="P108:R108"/>
    <mergeCell ref="B109:C109"/>
    <mergeCell ref="P109:R109"/>
    <mergeCell ref="A107:A109"/>
    <mergeCell ref="B107:B108"/>
    <mergeCell ref="C107:C108"/>
    <mergeCell ref="D107:D108"/>
    <mergeCell ref="E107:E108"/>
    <mergeCell ref="G107:G109"/>
    <mergeCell ref="H104:H106"/>
    <mergeCell ref="P104:R104"/>
    <mergeCell ref="S104:S106"/>
    <mergeCell ref="T104:T106"/>
    <mergeCell ref="P105:R105"/>
    <mergeCell ref="B106:C106"/>
    <mergeCell ref="P106:R106"/>
    <mergeCell ref="A104:A106"/>
    <mergeCell ref="B104:B105"/>
    <mergeCell ref="C104:C105"/>
    <mergeCell ref="D104:D105"/>
    <mergeCell ref="E104:E105"/>
    <mergeCell ref="G104:G106"/>
    <mergeCell ref="H113:H115"/>
    <mergeCell ref="P113:R113"/>
    <mergeCell ref="S113:S115"/>
    <mergeCell ref="T113:T115"/>
    <mergeCell ref="P114:R114"/>
    <mergeCell ref="B115:C115"/>
    <mergeCell ref="P115:R115"/>
    <mergeCell ref="A113:A115"/>
    <mergeCell ref="B113:B114"/>
    <mergeCell ref="C113:C114"/>
    <mergeCell ref="D113:D114"/>
    <mergeCell ref="E113:E114"/>
    <mergeCell ref="G113:G115"/>
    <mergeCell ref="H110:H112"/>
    <mergeCell ref="P110:R110"/>
    <mergeCell ref="S110:S112"/>
    <mergeCell ref="T110:T112"/>
    <mergeCell ref="P111:R111"/>
    <mergeCell ref="B112:C112"/>
    <mergeCell ref="P112:R112"/>
    <mergeCell ref="A110:A112"/>
    <mergeCell ref="B110:B111"/>
    <mergeCell ref="C110:C111"/>
    <mergeCell ref="D110:D111"/>
    <mergeCell ref="E110:E111"/>
    <mergeCell ref="G110:G112"/>
    <mergeCell ref="H119:H121"/>
    <mergeCell ref="P119:R119"/>
    <mergeCell ref="S119:S121"/>
    <mergeCell ref="T119:T121"/>
    <mergeCell ref="P120:R120"/>
    <mergeCell ref="B121:C121"/>
    <mergeCell ref="P121:R121"/>
    <mergeCell ref="A119:A121"/>
    <mergeCell ref="B119:B120"/>
    <mergeCell ref="C119:C120"/>
    <mergeCell ref="D119:D120"/>
    <mergeCell ref="E119:E120"/>
    <mergeCell ref="G119:G121"/>
    <mergeCell ref="H116:H118"/>
    <mergeCell ref="P116:R116"/>
    <mergeCell ref="S116:S118"/>
    <mergeCell ref="T116:T118"/>
    <mergeCell ref="P117:R117"/>
    <mergeCell ref="B118:C118"/>
    <mergeCell ref="P118:R118"/>
    <mergeCell ref="A116:A118"/>
    <mergeCell ref="B116:B117"/>
    <mergeCell ref="C116:C117"/>
    <mergeCell ref="D116:D117"/>
    <mergeCell ref="E116:E117"/>
    <mergeCell ref="G116:G118"/>
    <mergeCell ref="H125:H127"/>
    <mergeCell ref="P125:R125"/>
    <mergeCell ref="S125:S127"/>
    <mergeCell ref="T125:T127"/>
    <mergeCell ref="P126:R126"/>
    <mergeCell ref="B127:C127"/>
    <mergeCell ref="P127:R127"/>
    <mergeCell ref="A125:A127"/>
    <mergeCell ref="B125:B126"/>
    <mergeCell ref="C125:C126"/>
    <mergeCell ref="D125:D126"/>
    <mergeCell ref="E125:E126"/>
    <mergeCell ref="G125:G127"/>
    <mergeCell ref="H122:H124"/>
    <mergeCell ref="P122:R122"/>
    <mergeCell ref="S122:S124"/>
    <mergeCell ref="T122:T124"/>
    <mergeCell ref="P123:R123"/>
    <mergeCell ref="B124:C124"/>
    <mergeCell ref="P124:R124"/>
    <mergeCell ref="A122:A124"/>
    <mergeCell ref="B122:B123"/>
    <mergeCell ref="C122:C123"/>
    <mergeCell ref="D122:D123"/>
    <mergeCell ref="E122:E123"/>
    <mergeCell ref="G122:G124"/>
    <mergeCell ref="H131:H133"/>
    <mergeCell ref="P131:R131"/>
    <mergeCell ref="S131:S133"/>
    <mergeCell ref="T131:T133"/>
    <mergeCell ref="P132:R132"/>
    <mergeCell ref="B133:C133"/>
    <mergeCell ref="P133:R133"/>
    <mergeCell ref="A131:A133"/>
    <mergeCell ref="B131:B132"/>
    <mergeCell ref="C131:C132"/>
    <mergeCell ref="D131:D132"/>
    <mergeCell ref="E131:E132"/>
    <mergeCell ref="G131:G133"/>
    <mergeCell ref="H128:H130"/>
    <mergeCell ref="P128:R128"/>
    <mergeCell ref="S128:S130"/>
    <mergeCell ref="T128:T130"/>
    <mergeCell ref="P129:R129"/>
    <mergeCell ref="B130:C130"/>
    <mergeCell ref="P130:R130"/>
    <mergeCell ref="A128:A130"/>
    <mergeCell ref="B128:B129"/>
    <mergeCell ref="C128:C129"/>
    <mergeCell ref="D128:D129"/>
    <mergeCell ref="E128:E129"/>
    <mergeCell ref="G128:G130"/>
    <mergeCell ref="H137:H139"/>
    <mergeCell ref="P137:R137"/>
    <mergeCell ref="S137:S139"/>
    <mergeCell ref="T137:T139"/>
    <mergeCell ref="P138:R138"/>
    <mergeCell ref="B139:C139"/>
    <mergeCell ref="P139:R139"/>
    <mergeCell ref="A137:A139"/>
    <mergeCell ref="B137:B138"/>
    <mergeCell ref="C137:C138"/>
    <mergeCell ref="D137:D138"/>
    <mergeCell ref="E137:E138"/>
    <mergeCell ref="G137:G139"/>
    <mergeCell ref="H134:H136"/>
    <mergeCell ref="P134:R134"/>
    <mergeCell ref="S134:S136"/>
    <mergeCell ref="T134:T136"/>
    <mergeCell ref="P135:R135"/>
    <mergeCell ref="B136:C136"/>
    <mergeCell ref="P136:R136"/>
    <mergeCell ref="A134:A136"/>
    <mergeCell ref="B134:B135"/>
    <mergeCell ref="C134:C135"/>
    <mergeCell ref="D134:D135"/>
    <mergeCell ref="E134:E135"/>
    <mergeCell ref="G134:G136"/>
    <mergeCell ref="H143:H145"/>
    <mergeCell ref="P143:R143"/>
    <mergeCell ref="S143:S145"/>
    <mergeCell ref="T143:T145"/>
    <mergeCell ref="P144:R144"/>
    <mergeCell ref="B145:C145"/>
    <mergeCell ref="P145:R145"/>
    <mergeCell ref="A143:A145"/>
    <mergeCell ref="B143:B144"/>
    <mergeCell ref="C143:C144"/>
    <mergeCell ref="D143:D144"/>
    <mergeCell ref="E143:E144"/>
    <mergeCell ref="G143:G145"/>
    <mergeCell ref="H140:H142"/>
    <mergeCell ref="P140:R140"/>
    <mergeCell ref="S140:S142"/>
    <mergeCell ref="T140:T142"/>
    <mergeCell ref="P141:R141"/>
    <mergeCell ref="B142:C142"/>
    <mergeCell ref="P142:R142"/>
    <mergeCell ref="A140:A142"/>
    <mergeCell ref="B140:B141"/>
    <mergeCell ref="C140:C141"/>
    <mergeCell ref="D140:D141"/>
    <mergeCell ref="E140:E141"/>
    <mergeCell ref="G140:G142"/>
    <mergeCell ref="H149:H151"/>
    <mergeCell ref="P149:R149"/>
    <mergeCell ref="S149:S151"/>
    <mergeCell ref="T149:T151"/>
    <mergeCell ref="P150:R150"/>
    <mergeCell ref="B151:C151"/>
    <mergeCell ref="P151:R151"/>
    <mergeCell ref="A149:A151"/>
    <mergeCell ref="B149:B150"/>
    <mergeCell ref="C149:C150"/>
    <mergeCell ref="D149:D150"/>
    <mergeCell ref="E149:E150"/>
    <mergeCell ref="G149:G151"/>
    <mergeCell ref="H146:H148"/>
    <mergeCell ref="P146:R146"/>
    <mergeCell ref="S146:S148"/>
    <mergeCell ref="T146:T148"/>
    <mergeCell ref="P147:R147"/>
    <mergeCell ref="B148:C148"/>
    <mergeCell ref="P148:R148"/>
    <mergeCell ref="A146:A148"/>
    <mergeCell ref="B146:B147"/>
    <mergeCell ref="C146:C147"/>
    <mergeCell ref="D146:D147"/>
    <mergeCell ref="E146:E147"/>
    <mergeCell ref="G146:G148"/>
    <mergeCell ref="H155:H157"/>
    <mergeCell ref="P155:R155"/>
    <mergeCell ref="S155:S157"/>
    <mergeCell ref="T155:T157"/>
    <mergeCell ref="P156:R156"/>
    <mergeCell ref="B157:C157"/>
    <mergeCell ref="P157:R157"/>
    <mergeCell ref="A155:A157"/>
    <mergeCell ref="B155:B156"/>
    <mergeCell ref="C155:C156"/>
    <mergeCell ref="D155:D156"/>
    <mergeCell ref="E155:E156"/>
    <mergeCell ref="G155:G157"/>
    <mergeCell ref="H152:H154"/>
    <mergeCell ref="P152:R152"/>
    <mergeCell ref="S152:S154"/>
    <mergeCell ref="T152:T154"/>
    <mergeCell ref="P153:R153"/>
    <mergeCell ref="B154:C154"/>
    <mergeCell ref="P154:R154"/>
    <mergeCell ref="A152:A154"/>
    <mergeCell ref="B152:B153"/>
    <mergeCell ref="C152:C153"/>
    <mergeCell ref="D152:D153"/>
    <mergeCell ref="E152:E153"/>
    <mergeCell ref="G152:G154"/>
    <mergeCell ref="H161:H163"/>
    <mergeCell ref="P161:R161"/>
    <mergeCell ref="S161:S163"/>
    <mergeCell ref="T161:T163"/>
    <mergeCell ref="P162:R162"/>
    <mergeCell ref="B163:C163"/>
    <mergeCell ref="P163:R163"/>
    <mergeCell ref="A161:A163"/>
    <mergeCell ref="B161:B162"/>
    <mergeCell ref="C161:C162"/>
    <mergeCell ref="D161:D162"/>
    <mergeCell ref="E161:E162"/>
    <mergeCell ref="G161:G163"/>
    <mergeCell ref="H158:H160"/>
    <mergeCell ref="P158:R158"/>
    <mergeCell ref="S158:S160"/>
    <mergeCell ref="T158:T160"/>
    <mergeCell ref="P159:R159"/>
    <mergeCell ref="B160:C160"/>
    <mergeCell ref="P160:R160"/>
    <mergeCell ref="A158:A160"/>
    <mergeCell ref="B158:B159"/>
    <mergeCell ref="C158:C159"/>
    <mergeCell ref="D158:D159"/>
    <mergeCell ref="E158:E159"/>
    <mergeCell ref="G158:G160"/>
    <mergeCell ref="H167:H169"/>
    <mergeCell ref="P167:R167"/>
    <mergeCell ref="S167:S169"/>
    <mergeCell ref="T167:T169"/>
    <mergeCell ref="P168:R168"/>
    <mergeCell ref="B169:C169"/>
    <mergeCell ref="P169:R169"/>
    <mergeCell ref="A167:A169"/>
    <mergeCell ref="B167:B168"/>
    <mergeCell ref="C167:C168"/>
    <mergeCell ref="D167:D168"/>
    <mergeCell ref="E167:E168"/>
    <mergeCell ref="G167:G169"/>
    <mergeCell ref="H164:H166"/>
    <mergeCell ref="P164:R164"/>
    <mergeCell ref="S164:S166"/>
    <mergeCell ref="T164:T166"/>
    <mergeCell ref="P165:R165"/>
    <mergeCell ref="B166:C166"/>
    <mergeCell ref="P166:R166"/>
    <mergeCell ref="A164:A166"/>
    <mergeCell ref="B164:B165"/>
    <mergeCell ref="C164:C165"/>
    <mergeCell ref="D164:D165"/>
    <mergeCell ref="E164:E165"/>
    <mergeCell ref="G164:G166"/>
    <mergeCell ref="H173:H175"/>
    <mergeCell ref="P173:R173"/>
    <mergeCell ref="S173:S175"/>
    <mergeCell ref="T173:T175"/>
    <mergeCell ref="P174:R174"/>
    <mergeCell ref="B175:C175"/>
    <mergeCell ref="P175:R175"/>
    <mergeCell ref="A173:A175"/>
    <mergeCell ref="B173:B174"/>
    <mergeCell ref="C173:C174"/>
    <mergeCell ref="D173:D174"/>
    <mergeCell ref="E173:E174"/>
    <mergeCell ref="G173:G175"/>
    <mergeCell ref="H170:H172"/>
    <mergeCell ref="P170:R170"/>
    <mergeCell ref="S170:S172"/>
    <mergeCell ref="T170:T172"/>
    <mergeCell ref="P171:R171"/>
    <mergeCell ref="B172:C172"/>
    <mergeCell ref="P172:R172"/>
    <mergeCell ref="A170:A172"/>
    <mergeCell ref="B170:B171"/>
    <mergeCell ref="C170:C171"/>
    <mergeCell ref="D170:D171"/>
    <mergeCell ref="E170:E171"/>
    <mergeCell ref="G170:G172"/>
    <mergeCell ref="H179:H181"/>
    <mergeCell ref="P179:R179"/>
    <mergeCell ref="S179:S181"/>
    <mergeCell ref="T179:T181"/>
    <mergeCell ref="P180:R180"/>
    <mergeCell ref="B181:C181"/>
    <mergeCell ref="P181:R181"/>
    <mergeCell ref="A179:A181"/>
    <mergeCell ref="B179:B180"/>
    <mergeCell ref="C179:C180"/>
    <mergeCell ref="D179:D180"/>
    <mergeCell ref="E179:E180"/>
    <mergeCell ref="G179:G181"/>
    <mergeCell ref="H176:H178"/>
    <mergeCell ref="P176:R176"/>
    <mergeCell ref="S176:S178"/>
    <mergeCell ref="T176:T178"/>
    <mergeCell ref="P177:R177"/>
    <mergeCell ref="B178:C178"/>
    <mergeCell ref="P178:R178"/>
    <mergeCell ref="A176:A178"/>
    <mergeCell ref="B176:B177"/>
    <mergeCell ref="C176:C177"/>
    <mergeCell ref="D176:D177"/>
    <mergeCell ref="E176:E177"/>
    <mergeCell ref="G176:G178"/>
    <mergeCell ref="H185:H187"/>
    <mergeCell ref="P185:R185"/>
    <mergeCell ref="S185:S187"/>
    <mergeCell ref="T185:T187"/>
    <mergeCell ref="P186:R186"/>
    <mergeCell ref="B187:C187"/>
    <mergeCell ref="P187:R187"/>
    <mergeCell ref="A185:A187"/>
    <mergeCell ref="B185:B186"/>
    <mergeCell ref="C185:C186"/>
    <mergeCell ref="D185:D186"/>
    <mergeCell ref="E185:E186"/>
    <mergeCell ref="G185:G187"/>
    <mergeCell ref="H182:H184"/>
    <mergeCell ref="P182:R182"/>
    <mergeCell ref="S182:S184"/>
    <mergeCell ref="T182:T184"/>
    <mergeCell ref="P183:R183"/>
    <mergeCell ref="B184:C184"/>
    <mergeCell ref="P184:R184"/>
    <mergeCell ref="A182:A184"/>
    <mergeCell ref="B182:B183"/>
    <mergeCell ref="C182:C183"/>
    <mergeCell ref="D182:D183"/>
    <mergeCell ref="E182:E183"/>
    <mergeCell ref="G182:G184"/>
    <mergeCell ref="H191:H193"/>
    <mergeCell ref="P191:R191"/>
    <mergeCell ref="S191:S193"/>
    <mergeCell ref="T191:T193"/>
    <mergeCell ref="P192:R192"/>
    <mergeCell ref="B193:C193"/>
    <mergeCell ref="P193:R193"/>
    <mergeCell ref="A191:A193"/>
    <mergeCell ref="B191:B192"/>
    <mergeCell ref="C191:C192"/>
    <mergeCell ref="D191:D192"/>
    <mergeCell ref="E191:E192"/>
    <mergeCell ref="G191:G193"/>
    <mergeCell ref="H188:H190"/>
    <mergeCell ref="P188:R188"/>
    <mergeCell ref="S188:S190"/>
    <mergeCell ref="T188:T190"/>
    <mergeCell ref="P189:R189"/>
    <mergeCell ref="B190:C190"/>
    <mergeCell ref="P190:R190"/>
    <mergeCell ref="A188:A190"/>
    <mergeCell ref="B188:B189"/>
    <mergeCell ref="C188:C189"/>
    <mergeCell ref="D188:D189"/>
    <mergeCell ref="E188:E189"/>
    <mergeCell ref="G188:G190"/>
    <mergeCell ref="H197:H199"/>
    <mergeCell ref="P197:R197"/>
    <mergeCell ref="S197:S199"/>
    <mergeCell ref="T197:T199"/>
    <mergeCell ref="P198:R198"/>
    <mergeCell ref="B199:C199"/>
    <mergeCell ref="P199:R199"/>
    <mergeCell ref="A197:A199"/>
    <mergeCell ref="B197:B198"/>
    <mergeCell ref="C197:C198"/>
    <mergeCell ref="D197:D198"/>
    <mergeCell ref="E197:E198"/>
    <mergeCell ref="G197:G199"/>
    <mergeCell ref="H194:H196"/>
    <mergeCell ref="P194:R194"/>
    <mergeCell ref="S194:S196"/>
    <mergeCell ref="T194:T196"/>
    <mergeCell ref="P195:R195"/>
    <mergeCell ref="B196:C196"/>
    <mergeCell ref="P196:R196"/>
    <mergeCell ref="A194:A196"/>
    <mergeCell ref="B194:B195"/>
    <mergeCell ref="C194:C195"/>
    <mergeCell ref="D194:D195"/>
    <mergeCell ref="E194:E195"/>
    <mergeCell ref="G194:G196"/>
    <mergeCell ref="H203:H205"/>
    <mergeCell ref="P203:R203"/>
    <mergeCell ref="S203:S205"/>
    <mergeCell ref="T203:T205"/>
    <mergeCell ref="P204:R204"/>
    <mergeCell ref="B205:C205"/>
    <mergeCell ref="P205:R205"/>
    <mergeCell ref="A203:A205"/>
    <mergeCell ref="B203:B204"/>
    <mergeCell ref="C203:C204"/>
    <mergeCell ref="D203:D204"/>
    <mergeCell ref="E203:E204"/>
    <mergeCell ref="G203:G205"/>
    <mergeCell ref="H200:H202"/>
    <mergeCell ref="P200:R200"/>
    <mergeCell ref="S200:S202"/>
    <mergeCell ref="T200:T202"/>
    <mergeCell ref="P201:R201"/>
    <mergeCell ref="B202:C202"/>
    <mergeCell ref="P202:R202"/>
    <mergeCell ref="A200:A202"/>
    <mergeCell ref="B200:B201"/>
    <mergeCell ref="C200:C201"/>
    <mergeCell ref="D200:D201"/>
    <mergeCell ref="E200:E201"/>
    <mergeCell ref="G200:G202"/>
    <mergeCell ref="H209:H211"/>
    <mergeCell ref="P209:R209"/>
    <mergeCell ref="S209:S211"/>
    <mergeCell ref="T209:T211"/>
    <mergeCell ref="P210:R210"/>
    <mergeCell ref="B211:C211"/>
    <mergeCell ref="P211:R211"/>
    <mergeCell ref="A209:A211"/>
    <mergeCell ref="B209:B210"/>
    <mergeCell ref="C209:C210"/>
    <mergeCell ref="D209:D210"/>
    <mergeCell ref="E209:E210"/>
    <mergeCell ref="G209:G211"/>
    <mergeCell ref="H206:H208"/>
    <mergeCell ref="P206:R206"/>
    <mergeCell ref="S206:S208"/>
    <mergeCell ref="T206:T208"/>
    <mergeCell ref="P207:R207"/>
    <mergeCell ref="B208:C208"/>
    <mergeCell ref="P208:R208"/>
    <mergeCell ref="A206:A208"/>
    <mergeCell ref="B206:B207"/>
    <mergeCell ref="C206:C207"/>
    <mergeCell ref="D206:D207"/>
    <mergeCell ref="E206:E207"/>
    <mergeCell ref="G206:G208"/>
    <mergeCell ref="H215:H217"/>
    <mergeCell ref="P215:R215"/>
    <mergeCell ref="S215:S217"/>
    <mergeCell ref="T215:T217"/>
    <mergeCell ref="P216:R216"/>
    <mergeCell ref="B217:C217"/>
    <mergeCell ref="P217:R217"/>
    <mergeCell ref="A215:A217"/>
    <mergeCell ref="B215:B216"/>
    <mergeCell ref="C215:C216"/>
    <mergeCell ref="D215:D216"/>
    <mergeCell ref="E215:E216"/>
    <mergeCell ref="G215:G217"/>
    <mergeCell ref="H212:H214"/>
    <mergeCell ref="P212:R212"/>
    <mergeCell ref="S212:S214"/>
    <mergeCell ref="T212:T214"/>
    <mergeCell ref="P213:R213"/>
    <mergeCell ref="B214:C214"/>
    <mergeCell ref="P214:R214"/>
    <mergeCell ref="A212:A214"/>
    <mergeCell ref="B212:B213"/>
    <mergeCell ref="C212:C213"/>
    <mergeCell ref="D212:D213"/>
    <mergeCell ref="E212:E213"/>
    <mergeCell ref="G212:G214"/>
    <mergeCell ref="H221:H223"/>
    <mergeCell ref="P221:R221"/>
    <mergeCell ref="S221:S223"/>
    <mergeCell ref="T221:T223"/>
    <mergeCell ref="P222:R222"/>
    <mergeCell ref="B223:C223"/>
    <mergeCell ref="P223:R223"/>
    <mergeCell ref="A221:A223"/>
    <mergeCell ref="B221:B222"/>
    <mergeCell ref="C221:C222"/>
    <mergeCell ref="D221:D222"/>
    <mergeCell ref="E221:E222"/>
    <mergeCell ref="G221:G223"/>
    <mergeCell ref="H218:H220"/>
    <mergeCell ref="P218:R218"/>
    <mergeCell ref="S218:S220"/>
    <mergeCell ref="T218:T220"/>
    <mergeCell ref="P219:R219"/>
    <mergeCell ref="B220:C220"/>
    <mergeCell ref="P220:R220"/>
    <mergeCell ref="A218:A220"/>
    <mergeCell ref="B218:B219"/>
    <mergeCell ref="C218:C219"/>
    <mergeCell ref="D218:D219"/>
    <mergeCell ref="E218:E219"/>
    <mergeCell ref="G218:G220"/>
    <mergeCell ref="H227:H229"/>
    <mergeCell ref="P227:R227"/>
    <mergeCell ref="S227:S229"/>
    <mergeCell ref="T227:T229"/>
    <mergeCell ref="P228:R228"/>
    <mergeCell ref="B229:C229"/>
    <mergeCell ref="P229:R229"/>
    <mergeCell ref="A227:A229"/>
    <mergeCell ref="B227:B228"/>
    <mergeCell ref="C227:C228"/>
    <mergeCell ref="D227:D228"/>
    <mergeCell ref="E227:E228"/>
    <mergeCell ref="G227:G229"/>
    <mergeCell ref="H224:H226"/>
    <mergeCell ref="P224:R224"/>
    <mergeCell ref="S224:S226"/>
    <mergeCell ref="T224:T226"/>
    <mergeCell ref="P225:R225"/>
    <mergeCell ref="B226:C226"/>
    <mergeCell ref="P226:R226"/>
    <mergeCell ref="A224:A226"/>
    <mergeCell ref="B224:B225"/>
    <mergeCell ref="C224:C225"/>
    <mergeCell ref="D224:D225"/>
    <mergeCell ref="E224:E225"/>
    <mergeCell ref="G224:G226"/>
    <mergeCell ref="H233:H235"/>
    <mergeCell ref="P233:R233"/>
    <mergeCell ref="S233:S235"/>
    <mergeCell ref="T233:T235"/>
    <mergeCell ref="P234:R234"/>
    <mergeCell ref="B235:C235"/>
    <mergeCell ref="P235:R235"/>
    <mergeCell ref="A233:A235"/>
    <mergeCell ref="B233:B234"/>
    <mergeCell ref="C233:C234"/>
    <mergeCell ref="D233:D234"/>
    <mergeCell ref="E233:E234"/>
    <mergeCell ref="G233:G235"/>
    <mergeCell ref="H230:H232"/>
    <mergeCell ref="P230:R230"/>
    <mergeCell ref="S230:S232"/>
    <mergeCell ref="T230:T232"/>
    <mergeCell ref="P231:R231"/>
    <mergeCell ref="B232:C232"/>
    <mergeCell ref="P232:R232"/>
    <mergeCell ref="A230:A232"/>
    <mergeCell ref="B230:B231"/>
    <mergeCell ref="C230:C231"/>
    <mergeCell ref="D230:D231"/>
    <mergeCell ref="E230:E231"/>
    <mergeCell ref="G230:G232"/>
    <mergeCell ref="H239:H241"/>
    <mergeCell ref="P239:R239"/>
    <mergeCell ref="S239:S241"/>
    <mergeCell ref="T239:T241"/>
    <mergeCell ref="P240:R240"/>
    <mergeCell ref="B241:C241"/>
    <mergeCell ref="P241:R241"/>
    <mergeCell ref="A239:A241"/>
    <mergeCell ref="B239:B240"/>
    <mergeCell ref="C239:C240"/>
    <mergeCell ref="D239:D240"/>
    <mergeCell ref="E239:E240"/>
    <mergeCell ref="G239:G241"/>
    <mergeCell ref="H236:H238"/>
    <mergeCell ref="P236:R236"/>
    <mergeCell ref="S236:S238"/>
    <mergeCell ref="T236:T238"/>
    <mergeCell ref="P237:R237"/>
    <mergeCell ref="B238:C238"/>
    <mergeCell ref="P238:R238"/>
    <mergeCell ref="A236:A238"/>
    <mergeCell ref="B236:B237"/>
    <mergeCell ref="C236:C237"/>
    <mergeCell ref="D236:D237"/>
    <mergeCell ref="E236:E237"/>
    <mergeCell ref="G236:G238"/>
    <mergeCell ref="H245:H247"/>
    <mergeCell ref="P245:R245"/>
    <mergeCell ref="S245:S247"/>
    <mergeCell ref="T245:T247"/>
    <mergeCell ref="P246:R246"/>
    <mergeCell ref="B247:C247"/>
    <mergeCell ref="P247:R247"/>
    <mergeCell ref="A245:A247"/>
    <mergeCell ref="B245:B246"/>
    <mergeCell ref="C245:C246"/>
    <mergeCell ref="D245:D246"/>
    <mergeCell ref="E245:E246"/>
    <mergeCell ref="G245:G247"/>
    <mergeCell ref="H242:H244"/>
    <mergeCell ref="P242:R242"/>
    <mergeCell ref="S242:S244"/>
    <mergeCell ref="T242:T244"/>
    <mergeCell ref="P243:R243"/>
    <mergeCell ref="B244:C244"/>
    <mergeCell ref="P244:R244"/>
    <mergeCell ref="A242:A244"/>
    <mergeCell ref="B242:B243"/>
    <mergeCell ref="C242:C243"/>
    <mergeCell ref="D242:D243"/>
    <mergeCell ref="E242:E243"/>
    <mergeCell ref="G242:G244"/>
    <mergeCell ref="H251:H253"/>
    <mergeCell ref="P251:R251"/>
    <mergeCell ref="S251:S253"/>
    <mergeCell ref="T251:T253"/>
    <mergeCell ref="P252:R252"/>
    <mergeCell ref="B253:C253"/>
    <mergeCell ref="P253:R253"/>
    <mergeCell ref="A251:A253"/>
    <mergeCell ref="B251:B252"/>
    <mergeCell ref="C251:C252"/>
    <mergeCell ref="D251:D252"/>
    <mergeCell ref="E251:E252"/>
    <mergeCell ref="G251:G253"/>
    <mergeCell ref="H248:H250"/>
    <mergeCell ref="P248:R248"/>
    <mergeCell ref="S248:S250"/>
    <mergeCell ref="T248:T250"/>
    <mergeCell ref="P249:R249"/>
    <mergeCell ref="B250:C250"/>
    <mergeCell ref="P250:R250"/>
    <mergeCell ref="A248:A250"/>
    <mergeCell ref="B248:B249"/>
    <mergeCell ref="C248:C249"/>
    <mergeCell ref="D248:D249"/>
    <mergeCell ref="E248:E249"/>
    <mergeCell ref="G248:G250"/>
    <mergeCell ref="H257:H259"/>
    <mergeCell ref="P257:R257"/>
    <mergeCell ref="S257:S259"/>
    <mergeCell ref="T257:T259"/>
    <mergeCell ref="P258:R258"/>
    <mergeCell ref="B259:C259"/>
    <mergeCell ref="P259:R259"/>
    <mergeCell ref="A257:A259"/>
    <mergeCell ref="B257:B258"/>
    <mergeCell ref="C257:C258"/>
    <mergeCell ref="D257:D258"/>
    <mergeCell ref="E257:E258"/>
    <mergeCell ref="G257:G259"/>
    <mergeCell ref="H254:H256"/>
    <mergeCell ref="P254:R254"/>
    <mergeCell ref="S254:S256"/>
    <mergeCell ref="T254:T256"/>
    <mergeCell ref="P255:R255"/>
    <mergeCell ref="B256:C256"/>
    <mergeCell ref="P256:R256"/>
    <mergeCell ref="A254:A256"/>
    <mergeCell ref="B254:B255"/>
    <mergeCell ref="C254:C255"/>
    <mergeCell ref="D254:D255"/>
    <mergeCell ref="E254:E255"/>
    <mergeCell ref="G254:G256"/>
    <mergeCell ref="H263:H265"/>
    <mergeCell ref="P263:R263"/>
    <mergeCell ref="S263:S265"/>
    <mergeCell ref="T263:T265"/>
    <mergeCell ref="P264:R264"/>
    <mergeCell ref="B265:C265"/>
    <mergeCell ref="P265:R265"/>
    <mergeCell ref="A263:A265"/>
    <mergeCell ref="B263:B264"/>
    <mergeCell ref="C263:C264"/>
    <mergeCell ref="D263:D264"/>
    <mergeCell ref="E263:E264"/>
    <mergeCell ref="G263:G265"/>
    <mergeCell ref="H260:H262"/>
    <mergeCell ref="P260:R260"/>
    <mergeCell ref="S260:S262"/>
    <mergeCell ref="T260:T262"/>
    <mergeCell ref="P261:R261"/>
    <mergeCell ref="B262:C262"/>
    <mergeCell ref="P262:R262"/>
    <mergeCell ref="A260:A262"/>
    <mergeCell ref="B260:B261"/>
    <mergeCell ref="C260:C261"/>
    <mergeCell ref="D260:D261"/>
    <mergeCell ref="E260:E261"/>
    <mergeCell ref="G260:G262"/>
    <mergeCell ref="H269:H271"/>
    <mergeCell ref="P269:R269"/>
    <mergeCell ref="S269:S271"/>
    <mergeCell ref="T269:T271"/>
    <mergeCell ref="P270:R270"/>
    <mergeCell ref="B271:C271"/>
    <mergeCell ref="P271:R271"/>
    <mergeCell ref="A269:A271"/>
    <mergeCell ref="B269:B270"/>
    <mergeCell ref="C269:C270"/>
    <mergeCell ref="D269:D270"/>
    <mergeCell ref="E269:E270"/>
    <mergeCell ref="G269:G271"/>
    <mergeCell ref="H266:H268"/>
    <mergeCell ref="P266:R266"/>
    <mergeCell ref="S266:S268"/>
    <mergeCell ref="T266:T268"/>
    <mergeCell ref="P267:R267"/>
    <mergeCell ref="B268:C268"/>
    <mergeCell ref="P268:R268"/>
    <mergeCell ref="A266:A268"/>
    <mergeCell ref="B266:B267"/>
    <mergeCell ref="C266:C267"/>
    <mergeCell ref="D266:D267"/>
    <mergeCell ref="E266:E267"/>
    <mergeCell ref="G266:G268"/>
    <mergeCell ref="H275:H277"/>
    <mergeCell ref="P275:R275"/>
    <mergeCell ref="S275:S277"/>
    <mergeCell ref="T275:T277"/>
    <mergeCell ref="P276:R276"/>
    <mergeCell ref="B277:C277"/>
    <mergeCell ref="P277:R277"/>
    <mergeCell ref="A275:A277"/>
    <mergeCell ref="B275:B276"/>
    <mergeCell ref="C275:C276"/>
    <mergeCell ref="D275:D276"/>
    <mergeCell ref="E275:E276"/>
    <mergeCell ref="G275:G277"/>
    <mergeCell ref="H272:H274"/>
    <mergeCell ref="P272:R272"/>
    <mergeCell ref="S272:S274"/>
    <mergeCell ref="T272:T274"/>
    <mergeCell ref="P273:R273"/>
    <mergeCell ref="B274:C274"/>
    <mergeCell ref="P274:R274"/>
    <mergeCell ref="A272:A274"/>
    <mergeCell ref="B272:B273"/>
    <mergeCell ref="C272:C273"/>
    <mergeCell ref="D272:D273"/>
    <mergeCell ref="E272:E273"/>
    <mergeCell ref="G272:G274"/>
    <mergeCell ref="H281:H283"/>
    <mergeCell ref="P281:R281"/>
    <mergeCell ref="S281:S283"/>
    <mergeCell ref="T281:T283"/>
    <mergeCell ref="P282:R282"/>
    <mergeCell ref="B283:C283"/>
    <mergeCell ref="P283:R283"/>
    <mergeCell ref="A281:A283"/>
    <mergeCell ref="B281:B282"/>
    <mergeCell ref="C281:C282"/>
    <mergeCell ref="D281:D282"/>
    <mergeCell ref="E281:E282"/>
    <mergeCell ref="G281:G283"/>
    <mergeCell ref="H278:H280"/>
    <mergeCell ref="P278:R278"/>
    <mergeCell ref="S278:S280"/>
    <mergeCell ref="T278:T280"/>
    <mergeCell ref="P279:R279"/>
    <mergeCell ref="B280:C280"/>
    <mergeCell ref="P280:R280"/>
    <mergeCell ref="A278:A280"/>
    <mergeCell ref="B278:B279"/>
    <mergeCell ref="C278:C279"/>
    <mergeCell ref="D278:D279"/>
    <mergeCell ref="E278:E279"/>
    <mergeCell ref="G278:G280"/>
    <mergeCell ref="H287:H289"/>
    <mergeCell ref="P287:R287"/>
    <mergeCell ref="S287:S289"/>
    <mergeCell ref="T287:T289"/>
    <mergeCell ref="P288:R288"/>
    <mergeCell ref="B289:C289"/>
    <mergeCell ref="P289:R289"/>
    <mergeCell ref="A287:A289"/>
    <mergeCell ref="B287:B288"/>
    <mergeCell ref="C287:C288"/>
    <mergeCell ref="D287:D288"/>
    <mergeCell ref="E287:E288"/>
    <mergeCell ref="G287:G289"/>
    <mergeCell ref="H284:H286"/>
    <mergeCell ref="P284:R284"/>
    <mergeCell ref="S284:S286"/>
    <mergeCell ref="T284:T286"/>
    <mergeCell ref="P285:R285"/>
    <mergeCell ref="B286:C286"/>
    <mergeCell ref="P286:R286"/>
    <mergeCell ref="A284:A286"/>
    <mergeCell ref="B284:B285"/>
    <mergeCell ref="C284:C285"/>
    <mergeCell ref="D284:D285"/>
    <mergeCell ref="E284:E285"/>
    <mergeCell ref="G284:G286"/>
    <mergeCell ref="H293:H295"/>
    <mergeCell ref="P293:R293"/>
    <mergeCell ref="S293:S295"/>
    <mergeCell ref="T293:T295"/>
    <mergeCell ref="P294:R294"/>
    <mergeCell ref="B295:C295"/>
    <mergeCell ref="P295:R295"/>
    <mergeCell ref="A293:A295"/>
    <mergeCell ref="B293:B294"/>
    <mergeCell ref="C293:C294"/>
    <mergeCell ref="D293:D294"/>
    <mergeCell ref="E293:E294"/>
    <mergeCell ref="G293:G295"/>
    <mergeCell ref="H290:H292"/>
    <mergeCell ref="P290:R290"/>
    <mergeCell ref="S290:S292"/>
    <mergeCell ref="T290:T292"/>
    <mergeCell ref="P291:R291"/>
    <mergeCell ref="B292:C292"/>
    <mergeCell ref="P292:R292"/>
    <mergeCell ref="A290:A292"/>
    <mergeCell ref="B290:B291"/>
    <mergeCell ref="C290:C291"/>
    <mergeCell ref="D290:D291"/>
    <mergeCell ref="E290:E291"/>
    <mergeCell ref="G290:G292"/>
    <mergeCell ref="H299:H301"/>
    <mergeCell ref="P299:R299"/>
    <mergeCell ref="S299:S301"/>
    <mergeCell ref="T299:T301"/>
    <mergeCell ref="P300:R300"/>
    <mergeCell ref="B301:C301"/>
    <mergeCell ref="P301:R301"/>
    <mergeCell ref="A299:A301"/>
    <mergeCell ref="B299:B300"/>
    <mergeCell ref="C299:C300"/>
    <mergeCell ref="D299:D300"/>
    <mergeCell ref="E299:E300"/>
    <mergeCell ref="G299:G301"/>
    <mergeCell ref="H296:H298"/>
    <mergeCell ref="P296:R296"/>
    <mergeCell ref="S296:S298"/>
    <mergeCell ref="T296:T298"/>
    <mergeCell ref="P297:R297"/>
    <mergeCell ref="B298:C298"/>
    <mergeCell ref="P298:R298"/>
    <mergeCell ref="A296:A298"/>
    <mergeCell ref="B296:B297"/>
    <mergeCell ref="C296:C297"/>
    <mergeCell ref="D296:D297"/>
    <mergeCell ref="E296:E297"/>
    <mergeCell ref="G296:G298"/>
    <mergeCell ref="H305:H307"/>
    <mergeCell ref="P305:R305"/>
    <mergeCell ref="S305:S307"/>
    <mergeCell ref="T305:T307"/>
    <mergeCell ref="P306:R306"/>
    <mergeCell ref="B307:C307"/>
    <mergeCell ref="P307:R307"/>
    <mergeCell ref="A305:A307"/>
    <mergeCell ref="B305:B306"/>
    <mergeCell ref="C305:C306"/>
    <mergeCell ref="D305:D306"/>
    <mergeCell ref="E305:E306"/>
    <mergeCell ref="G305:G307"/>
    <mergeCell ref="H302:H304"/>
    <mergeCell ref="P302:R302"/>
    <mergeCell ref="S302:S304"/>
    <mergeCell ref="T302:T304"/>
    <mergeCell ref="P303:R303"/>
    <mergeCell ref="B304:C304"/>
    <mergeCell ref="P304:R304"/>
    <mergeCell ref="A302:A304"/>
    <mergeCell ref="B302:B303"/>
    <mergeCell ref="C302:C303"/>
    <mergeCell ref="D302:D303"/>
    <mergeCell ref="E302:E303"/>
    <mergeCell ref="G302:G304"/>
    <mergeCell ref="H311:H313"/>
    <mergeCell ref="P311:R311"/>
    <mergeCell ref="S311:S313"/>
    <mergeCell ref="T311:T313"/>
    <mergeCell ref="P312:R312"/>
    <mergeCell ref="B313:C313"/>
    <mergeCell ref="P313:R313"/>
    <mergeCell ref="A311:A313"/>
    <mergeCell ref="B311:B312"/>
    <mergeCell ref="C311:C312"/>
    <mergeCell ref="D311:D312"/>
    <mergeCell ref="E311:E312"/>
    <mergeCell ref="G311:G313"/>
    <mergeCell ref="H308:H310"/>
    <mergeCell ref="P308:R308"/>
    <mergeCell ref="S308:S310"/>
    <mergeCell ref="T308:T310"/>
    <mergeCell ref="P309:R309"/>
    <mergeCell ref="B310:C310"/>
    <mergeCell ref="P310:R310"/>
    <mergeCell ref="A308:A310"/>
    <mergeCell ref="B308:B309"/>
    <mergeCell ref="C308:C309"/>
    <mergeCell ref="D308:D309"/>
    <mergeCell ref="E308:E309"/>
    <mergeCell ref="G308:G310"/>
    <mergeCell ref="H317:H319"/>
    <mergeCell ref="P317:R317"/>
    <mergeCell ref="S317:S319"/>
    <mergeCell ref="T317:T319"/>
    <mergeCell ref="P318:R318"/>
    <mergeCell ref="B319:C319"/>
    <mergeCell ref="P319:R319"/>
    <mergeCell ref="A317:A319"/>
    <mergeCell ref="B317:B318"/>
    <mergeCell ref="C317:C318"/>
    <mergeCell ref="D317:D318"/>
    <mergeCell ref="E317:E318"/>
    <mergeCell ref="G317:G319"/>
    <mergeCell ref="H314:H316"/>
    <mergeCell ref="P314:R314"/>
    <mergeCell ref="S314:S316"/>
    <mergeCell ref="T314:T316"/>
    <mergeCell ref="P315:R315"/>
    <mergeCell ref="B316:C316"/>
    <mergeCell ref="P316:R316"/>
    <mergeCell ref="A314:A316"/>
    <mergeCell ref="B314:B315"/>
    <mergeCell ref="C314:C315"/>
    <mergeCell ref="D314:D315"/>
    <mergeCell ref="E314:E315"/>
    <mergeCell ref="G314:G316"/>
    <mergeCell ref="H323:H325"/>
    <mergeCell ref="P323:R323"/>
    <mergeCell ref="S323:S325"/>
    <mergeCell ref="T323:T325"/>
    <mergeCell ref="P324:R324"/>
    <mergeCell ref="B325:C325"/>
    <mergeCell ref="P325:R325"/>
    <mergeCell ref="A323:A325"/>
    <mergeCell ref="B323:B324"/>
    <mergeCell ref="C323:C324"/>
    <mergeCell ref="D323:D324"/>
    <mergeCell ref="E323:E324"/>
    <mergeCell ref="G323:G325"/>
    <mergeCell ref="H320:H322"/>
    <mergeCell ref="P320:R320"/>
    <mergeCell ref="S320:S322"/>
    <mergeCell ref="T320:T322"/>
    <mergeCell ref="P321:R321"/>
    <mergeCell ref="B322:C322"/>
    <mergeCell ref="P322:R322"/>
    <mergeCell ref="A320:A322"/>
    <mergeCell ref="B320:B321"/>
    <mergeCell ref="C320:C321"/>
    <mergeCell ref="D320:D321"/>
    <mergeCell ref="E320:E321"/>
    <mergeCell ref="G320:G322"/>
    <mergeCell ref="H329:H331"/>
    <mergeCell ref="P329:R329"/>
    <mergeCell ref="S329:S331"/>
    <mergeCell ref="T329:T331"/>
    <mergeCell ref="P330:R330"/>
    <mergeCell ref="B331:C331"/>
    <mergeCell ref="P331:R331"/>
    <mergeCell ref="A329:A331"/>
    <mergeCell ref="B329:B330"/>
    <mergeCell ref="C329:C330"/>
    <mergeCell ref="D329:D330"/>
    <mergeCell ref="E329:E330"/>
    <mergeCell ref="G329:G331"/>
    <mergeCell ref="H326:H328"/>
    <mergeCell ref="P326:R326"/>
    <mergeCell ref="S326:S328"/>
    <mergeCell ref="T326:T328"/>
    <mergeCell ref="P327:R327"/>
    <mergeCell ref="B328:C328"/>
    <mergeCell ref="P328:R328"/>
    <mergeCell ref="A326:A328"/>
    <mergeCell ref="B326:B327"/>
    <mergeCell ref="C326:C327"/>
    <mergeCell ref="D326:D327"/>
    <mergeCell ref="E326:E327"/>
    <mergeCell ref="G326:G328"/>
    <mergeCell ref="H335:H337"/>
    <mergeCell ref="P335:R335"/>
    <mergeCell ref="S335:S337"/>
    <mergeCell ref="T335:T337"/>
    <mergeCell ref="P336:R336"/>
    <mergeCell ref="B337:C337"/>
    <mergeCell ref="P337:R337"/>
    <mergeCell ref="A335:A337"/>
    <mergeCell ref="B335:B336"/>
    <mergeCell ref="C335:C336"/>
    <mergeCell ref="D335:D336"/>
    <mergeCell ref="E335:E336"/>
    <mergeCell ref="G335:G337"/>
    <mergeCell ref="H332:H334"/>
    <mergeCell ref="P332:R332"/>
    <mergeCell ref="S332:S334"/>
    <mergeCell ref="T332:T334"/>
    <mergeCell ref="P333:R333"/>
    <mergeCell ref="B334:C334"/>
    <mergeCell ref="P334:R334"/>
    <mergeCell ref="A332:A334"/>
    <mergeCell ref="B332:B333"/>
    <mergeCell ref="C332:C333"/>
    <mergeCell ref="D332:D333"/>
    <mergeCell ref="E332:E333"/>
    <mergeCell ref="G332:G334"/>
    <mergeCell ref="H341:H343"/>
    <mergeCell ref="P341:R341"/>
    <mergeCell ref="S341:S343"/>
    <mergeCell ref="T341:T343"/>
    <mergeCell ref="P342:R342"/>
    <mergeCell ref="B343:C343"/>
    <mergeCell ref="P343:R343"/>
    <mergeCell ref="A341:A343"/>
    <mergeCell ref="B341:B342"/>
    <mergeCell ref="C341:C342"/>
    <mergeCell ref="D341:D342"/>
    <mergeCell ref="E341:E342"/>
    <mergeCell ref="G341:G343"/>
    <mergeCell ref="H338:H340"/>
    <mergeCell ref="P338:R338"/>
    <mergeCell ref="S338:S340"/>
    <mergeCell ref="T338:T340"/>
    <mergeCell ref="P339:R339"/>
    <mergeCell ref="B340:C340"/>
    <mergeCell ref="P340:R340"/>
    <mergeCell ref="A338:A340"/>
    <mergeCell ref="B338:B339"/>
    <mergeCell ref="C338:C339"/>
    <mergeCell ref="D338:D339"/>
    <mergeCell ref="E338:E339"/>
    <mergeCell ref="G338:G340"/>
    <mergeCell ref="H347:H349"/>
    <mergeCell ref="P347:R347"/>
    <mergeCell ref="S347:S349"/>
    <mergeCell ref="T347:T349"/>
    <mergeCell ref="P348:R348"/>
    <mergeCell ref="B349:C349"/>
    <mergeCell ref="P349:R349"/>
    <mergeCell ref="A347:A349"/>
    <mergeCell ref="B347:B348"/>
    <mergeCell ref="C347:C348"/>
    <mergeCell ref="D347:D348"/>
    <mergeCell ref="E347:E348"/>
    <mergeCell ref="G347:G349"/>
    <mergeCell ref="H344:H346"/>
    <mergeCell ref="P344:R344"/>
    <mergeCell ref="S344:S346"/>
    <mergeCell ref="T344:T346"/>
    <mergeCell ref="P345:R345"/>
    <mergeCell ref="B346:C346"/>
    <mergeCell ref="P346:R346"/>
    <mergeCell ref="A344:A346"/>
    <mergeCell ref="B344:B345"/>
    <mergeCell ref="C344:C345"/>
    <mergeCell ref="D344:D345"/>
    <mergeCell ref="E344:E345"/>
    <mergeCell ref="G344:G346"/>
    <mergeCell ref="H353:H355"/>
    <mergeCell ref="P353:R353"/>
    <mergeCell ref="S353:S355"/>
    <mergeCell ref="T353:T355"/>
    <mergeCell ref="P354:R354"/>
    <mergeCell ref="B355:C355"/>
    <mergeCell ref="P355:R355"/>
    <mergeCell ref="A353:A355"/>
    <mergeCell ref="B353:B354"/>
    <mergeCell ref="C353:C354"/>
    <mergeCell ref="D353:D354"/>
    <mergeCell ref="E353:E354"/>
    <mergeCell ref="G353:G355"/>
    <mergeCell ref="H350:H352"/>
    <mergeCell ref="P350:R350"/>
    <mergeCell ref="S350:S352"/>
    <mergeCell ref="T350:T352"/>
    <mergeCell ref="P351:R351"/>
    <mergeCell ref="B352:C352"/>
    <mergeCell ref="P352:R352"/>
    <mergeCell ref="A350:A352"/>
    <mergeCell ref="B350:B351"/>
    <mergeCell ref="C350:C351"/>
    <mergeCell ref="D350:D351"/>
    <mergeCell ref="E350:E351"/>
    <mergeCell ref="G350:G352"/>
    <mergeCell ref="H359:H361"/>
    <mergeCell ref="P359:R359"/>
    <mergeCell ref="S359:S361"/>
    <mergeCell ref="T359:T361"/>
    <mergeCell ref="P360:R360"/>
    <mergeCell ref="B361:C361"/>
    <mergeCell ref="P361:R361"/>
    <mergeCell ref="A359:A361"/>
    <mergeCell ref="B359:B360"/>
    <mergeCell ref="C359:C360"/>
    <mergeCell ref="D359:D360"/>
    <mergeCell ref="E359:E360"/>
    <mergeCell ref="G359:G361"/>
    <mergeCell ref="H356:H358"/>
    <mergeCell ref="P356:R356"/>
    <mergeCell ref="S356:S358"/>
    <mergeCell ref="T356:T358"/>
    <mergeCell ref="P357:R357"/>
    <mergeCell ref="B358:C358"/>
    <mergeCell ref="P358:R358"/>
    <mergeCell ref="A356:A358"/>
    <mergeCell ref="B356:B357"/>
    <mergeCell ref="C356:C357"/>
    <mergeCell ref="D356:D357"/>
    <mergeCell ref="E356:E357"/>
    <mergeCell ref="G356:G358"/>
    <mergeCell ref="H365:H367"/>
    <mergeCell ref="P365:R365"/>
    <mergeCell ref="S365:S367"/>
    <mergeCell ref="T365:T367"/>
    <mergeCell ref="P366:R366"/>
    <mergeCell ref="B367:C367"/>
    <mergeCell ref="P367:R367"/>
    <mergeCell ref="A365:A367"/>
    <mergeCell ref="B365:B366"/>
    <mergeCell ref="C365:C366"/>
    <mergeCell ref="D365:D366"/>
    <mergeCell ref="E365:E366"/>
    <mergeCell ref="G365:G367"/>
    <mergeCell ref="H362:H364"/>
    <mergeCell ref="P362:R362"/>
    <mergeCell ref="S362:S364"/>
    <mergeCell ref="T362:T364"/>
    <mergeCell ref="P363:R363"/>
    <mergeCell ref="B364:C364"/>
    <mergeCell ref="P364:R364"/>
    <mergeCell ref="A362:A364"/>
    <mergeCell ref="B362:B363"/>
    <mergeCell ref="C362:C363"/>
    <mergeCell ref="D362:D363"/>
    <mergeCell ref="E362:E363"/>
    <mergeCell ref="G362:G364"/>
    <mergeCell ref="H371:H373"/>
    <mergeCell ref="P371:R371"/>
    <mergeCell ref="S371:S373"/>
    <mergeCell ref="T371:T373"/>
    <mergeCell ref="P372:R372"/>
    <mergeCell ref="B373:C373"/>
    <mergeCell ref="P373:R373"/>
    <mergeCell ref="A371:A373"/>
    <mergeCell ref="B371:B372"/>
    <mergeCell ref="C371:C372"/>
    <mergeCell ref="D371:D372"/>
    <mergeCell ref="E371:E372"/>
    <mergeCell ref="G371:G373"/>
    <mergeCell ref="H368:H370"/>
    <mergeCell ref="P368:R368"/>
    <mergeCell ref="S368:S370"/>
    <mergeCell ref="T368:T370"/>
    <mergeCell ref="P369:R369"/>
    <mergeCell ref="B370:C370"/>
    <mergeCell ref="P370:R370"/>
    <mergeCell ref="A368:A370"/>
    <mergeCell ref="B368:B369"/>
    <mergeCell ref="C368:C369"/>
    <mergeCell ref="D368:D369"/>
    <mergeCell ref="E368:E369"/>
    <mergeCell ref="G368:G370"/>
    <mergeCell ref="H377:H379"/>
    <mergeCell ref="P377:R377"/>
    <mergeCell ref="S377:S379"/>
    <mergeCell ref="T377:T379"/>
    <mergeCell ref="P378:R378"/>
    <mergeCell ref="B379:C379"/>
    <mergeCell ref="P379:R379"/>
    <mergeCell ref="A377:A379"/>
    <mergeCell ref="B377:B378"/>
    <mergeCell ref="C377:C378"/>
    <mergeCell ref="D377:D378"/>
    <mergeCell ref="E377:E378"/>
    <mergeCell ref="G377:G379"/>
    <mergeCell ref="H374:H376"/>
    <mergeCell ref="P374:R374"/>
    <mergeCell ref="S374:S376"/>
    <mergeCell ref="T374:T376"/>
    <mergeCell ref="P375:R375"/>
    <mergeCell ref="B376:C376"/>
    <mergeCell ref="P376:R376"/>
    <mergeCell ref="A374:A376"/>
    <mergeCell ref="B374:B375"/>
    <mergeCell ref="C374:C375"/>
    <mergeCell ref="D374:D375"/>
    <mergeCell ref="E374:E375"/>
    <mergeCell ref="G374:G376"/>
    <mergeCell ref="H383:H385"/>
    <mergeCell ref="P383:R383"/>
    <mergeCell ref="S383:S385"/>
    <mergeCell ref="T383:T385"/>
    <mergeCell ref="P384:R384"/>
    <mergeCell ref="B385:C385"/>
    <mergeCell ref="P385:R385"/>
    <mergeCell ref="A383:A385"/>
    <mergeCell ref="B383:B384"/>
    <mergeCell ref="C383:C384"/>
    <mergeCell ref="D383:D384"/>
    <mergeCell ref="E383:E384"/>
    <mergeCell ref="G383:G385"/>
    <mergeCell ref="H380:H382"/>
    <mergeCell ref="P380:R380"/>
    <mergeCell ref="S380:S382"/>
    <mergeCell ref="T380:T382"/>
    <mergeCell ref="P381:R381"/>
    <mergeCell ref="B382:C382"/>
    <mergeCell ref="P382:R382"/>
    <mergeCell ref="A380:A382"/>
    <mergeCell ref="B380:B381"/>
    <mergeCell ref="C380:C381"/>
    <mergeCell ref="D380:D381"/>
    <mergeCell ref="E380:E381"/>
    <mergeCell ref="G380:G382"/>
    <mergeCell ref="H389:H391"/>
    <mergeCell ref="P389:R389"/>
    <mergeCell ref="S389:S391"/>
    <mergeCell ref="T389:T391"/>
    <mergeCell ref="P390:R390"/>
    <mergeCell ref="B391:C391"/>
    <mergeCell ref="P391:R391"/>
    <mergeCell ref="A389:A391"/>
    <mergeCell ref="B389:B390"/>
    <mergeCell ref="C389:C390"/>
    <mergeCell ref="D389:D390"/>
    <mergeCell ref="E389:E390"/>
    <mergeCell ref="G389:G391"/>
    <mergeCell ref="H386:H388"/>
    <mergeCell ref="P386:R386"/>
    <mergeCell ref="S386:S388"/>
    <mergeCell ref="T386:T388"/>
    <mergeCell ref="P387:R387"/>
    <mergeCell ref="B388:C388"/>
    <mergeCell ref="P388:R388"/>
    <mergeCell ref="A386:A388"/>
    <mergeCell ref="B386:B387"/>
    <mergeCell ref="C386:C387"/>
    <mergeCell ref="D386:D387"/>
    <mergeCell ref="E386:E387"/>
    <mergeCell ref="G386:G388"/>
    <mergeCell ref="H395:H397"/>
    <mergeCell ref="P395:R395"/>
    <mergeCell ref="S395:S397"/>
    <mergeCell ref="T395:T397"/>
    <mergeCell ref="P396:R396"/>
    <mergeCell ref="B397:C397"/>
    <mergeCell ref="P397:R397"/>
    <mergeCell ref="A395:A397"/>
    <mergeCell ref="B395:B396"/>
    <mergeCell ref="C395:C396"/>
    <mergeCell ref="D395:D396"/>
    <mergeCell ref="E395:E396"/>
    <mergeCell ref="G395:G397"/>
    <mergeCell ref="H392:H394"/>
    <mergeCell ref="P392:R392"/>
    <mergeCell ref="S392:S394"/>
    <mergeCell ref="T392:T394"/>
    <mergeCell ref="P393:R393"/>
    <mergeCell ref="B394:C394"/>
    <mergeCell ref="P394:R394"/>
    <mergeCell ref="A392:A394"/>
    <mergeCell ref="B392:B393"/>
    <mergeCell ref="C392:C393"/>
    <mergeCell ref="D392:D393"/>
    <mergeCell ref="E392:E393"/>
    <mergeCell ref="G392:G394"/>
    <mergeCell ref="H401:H403"/>
    <mergeCell ref="P401:R401"/>
    <mergeCell ref="S401:S403"/>
    <mergeCell ref="T401:T403"/>
    <mergeCell ref="P402:R402"/>
    <mergeCell ref="B403:C403"/>
    <mergeCell ref="P403:R403"/>
    <mergeCell ref="A401:A403"/>
    <mergeCell ref="B401:B402"/>
    <mergeCell ref="C401:C402"/>
    <mergeCell ref="D401:D402"/>
    <mergeCell ref="E401:E402"/>
    <mergeCell ref="G401:G403"/>
    <mergeCell ref="H398:H400"/>
    <mergeCell ref="P398:R398"/>
    <mergeCell ref="S398:S400"/>
    <mergeCell ref="T398:T400"/>
    <mergeCell ref="P399:R399"/>
    <mergeCell ref="B400:C400"/>
    <mergeCell ref="P400:R400"/>
    <mergeCell ref="A398:A400"/>
    <mergeCell ref="B398:B399"/>
    <mergeCell ref="C398:C399"/>
    <mergeCell ref="D398:D399"/>
    <mergeCell ref="E398:E399"/>
    <mergeCell ref="G398:G400"/>
    <mergeCell ref="H407:H409"/>
    <mergeCell ref="P407:R407"/>
    <mergeCell ref="S407:S409"/>
    <mergeCell ref="T407:T409"/>
    <mergeCell ref="P408:R408"/>
    <mergeCell ref="B409:C409"/>
    <mergeCell ref="P409:R409"/>
    <mergeCell ref="A407:A409"/>
    <mergeCell ref="B407:B408"/>
    <mergeCell ref="C407:C408"/>
    <mergeCell ref="D407:D408"/>
    <mergeCell ref="E407:E408"/>
    <mergeCell ref="G407:G409"/>
    <mergeCell ref="H404:H406"/>
    <mergeCell ref="P404:R404"/>
    <mergeCell ref="S404:S406"/>
    <mergeCell ref="T404:T406"/>
    <mergeCell ref="P405:R405"/>
    <mergeCell ref="B406:C406"/>
    <mergeCell ref="P406:R406"/>
    <mergeCell ref="A404:A406"/>
    <mergeCell ref="B404:B405"/>
    <mergeCell ref="C404:C405"/>
    <mergeCell ref="D404:D405"/>
    <mergeCell ref="E404:E405"/>
    <mergeCell ref="G404:G406"/>
    <mergeCell ref="H413:H415"/>
    <mergeCell ref="P413:R413"/>
    <mergeCell ref="S413:S415"/>
    <mergeCell ref="T413:T415"/>
    <mergeCell ref="P414:R414"/>
    <mergeCell ref="B415:C415"/>
    <mergeCell ref="P415:R415"/>
    <mergeCell ref="A413:A415"/>
    <mergeCell ref="B413:B414"/>
    <mergeCell ref="C413:C414"/>
    <mergeCell ref="D413:D414"/>
    <mergeCell ref="E413:E414"/>
    <mergeCell ref="G413:G415"/>
    <mergeCell ref="H410:H412"/>
    <mergeCell ref="P410:R410"/>
    <mergeCell ref="S410:S412"/>
    <mergeCell ref="T410:T412"/>
    <mergeCell ref="P411:R411"/>
    <mergeCell ref="B412:C412"/>
    <mergeCell ref="P412:R412"/>
    <mergeCell ref="A410:A412"/>
    <mergeCell ref="B410:B411"/>
    <mergeCell ref="C410:C411"/>
    <mergeCell ref="D410:D411"/>
    <mergeCell ref="E410:E411"/>
    <mergeCell ref="G410:G412"/>
    <mergeCell ref="H419:H421"/>
    <mergeCell ref="P419:R419"/>
    <mergeCell ref="S419:S421"/>
    <mergeCell ref="T419:T421"/>
    <mergeCell ref="P420:R420"/>
    <mergeCell ref="B421:C421"/>
    <mergeCell ref="P421:R421"/>
    <mergeCell ref="A419:A421"/>
    <mergeCell ref="B419:B420"/>
    <mergeCell ref="C419:C420"/>
    <mergeCell ref="D419:D420"/>
    <mergeCell ref="E419:E420"/>
    <mergeCell ref="G419:G421"/>
    <mergeCell ref="H416:H418"/>
    <mergeCell ref="P416:R416"/>
    <mergeCell ref="S416:S418"/>
    <mergeCell ref="T416:T418"/>
    <mergeCell ref="P417:R417"/>
    <mergeCell ref="B418:C418"/>
    <mergeCell ref="P418:R418"/>
    <mergeCell ref="A416:A418"/>
    <mergeCell ref="B416:B417"/>
    <mergeCell ref="C416:C417"/>
    <mergeCell ref="D416:D417"/>
    <mergeCell ref="E416:E417"/>
    <mergeCell ref="G416:G418"/>
    <mergeCell ref="H425:H427"/>
    <mergeCell ref="P425:R425"/>
    <mergeCell ref="S425:S427"/>
    <mergeCell ref="T425:T427"/>
    <mergeCell ref="P426:R426"/>
    <mergeCell ref="B427:C427"/>
    <mergeCell ref="P427:R427"/>
    <mergeCell ref="A425:A427"/>
    <mergeCell ref="B425:B426"/>
    <mergeCell ref="C425:C426"/>
    <mergeCell ref="D425:D426"/>
    <mergeCell ref="E425:E426"/>
    <mergeCell ref="G425:G427"/>
    <mergeCell ref="H422:H424"/>
    <mergeCell ref="P422:R422"/>
    <mergeCell ref="S422:S424"/>
    <mergeCell ref="T422:T424"/>
    <mergeCell ref="P423:R423"/>
    <mergeCell ref="B424:C424"/>
    <mergeCell ref="P424:R424"/>
    <mergeCell ref="A422:A424"/>
    <mergeCell ref="B422:B423"/>
    <mergeCell ref="C422:C423"/>
    <mergeCell ref="D422:D423"/>
    <mergeCell ref="E422:E423"/>
    <mergeCell ref="G422:G424"/>
    <mergeCell ref="H431:H433"/>
    <mergeCell ref="P431:R431"/>
    <mergeCell ref="S431:S433"/>
    <mergeCell ref="T431:T433"/>
    <mergeCell ref="P432:R432"/>
    <mergeCell ref="B433:C433"/>
    <mergeCell ref="P433:R433"/>
    <mergeCell ref="A431:A433"/>
    <mergeCell ref="B431:B432"/>
    <mergeCell ref="C431:C432"/>
    <mergeCell ref="D431:D432"/>
    <mergeCell ref="E431:E432"/>
    <mergeCell ref="G431:G433"/>
    <mergeCell ref="H428:H430"/>
    <mergeCell ref="P428:R428"/>
    <mergeCell ref="S428:S430"/>
    <mergeCell ref="T428:T430"/>
    <mergeCell ref="P429:R429"/>
    <mergeCell ref="B430:C430"/>
    <mergeCell ref="P430:R430"/>
    <mergeCell ref="A428:A430"/>
    <mergeCell ref="B428:B429"/>
    <mergeCell ref="C428:C429"/>
    <mergeCell ref="D428:D429"/>
    <mergeCell ref="E428:E429"/>
    <mergeCell ref="G428:G430"/>
    <mergeCell ref="H437:H439"/>
    <mergeCell ref="P437:R437"/>
    <mergeCell ref="S437:S439"/>
    <mergeCell ref="T437:T439"/>
    <mergeCell ref="P438:R438"/>
    <mergeCell ref="B439:C439"/>
    <mergeCell ref="P439:R439"/>
    <mergeCell ref="A437:A439"/>
    <mergeCell ref="B437:B438"/>
    <mergeCell ref="C437:C438"/>
    <mergeCell ref="D437:D438"/>
    <mergeCell ref="E437:E438"/>
    <mergeCell ref="G437:G439"/>
    <mergeCell ref="H434:H436"/>
    <mergeCell ref="P434:R434"/>
    <mergeCell ref="S434:S436"/>
    <mergeCell ref="T434:T436"/>
    <mergeCell ref="P435:R435"/>
    <mergeCell ref="B436:C436"/>
    <mergeCell ref="P436:R436"/>
    <mergeCell ref="A434:A436"/>
    <mergeCell ref="B434:B435"/>
    <mergeCell ref="C434:C435"/>
    <mergeCell ref="D434:D435"/>
    <mergeCell ref="E434:E435"/>
    <mergeCell ref="G434:G436"/>
    <mergeCell ref="H443:H445"/>
    <mergeCell ref="P443:R443"/>
    <mergeCell ref="S443:S445"/>
    <mergeCell ref="T443:T445"/>
    <mergeCell ref="P444:R444"/>
    <mergeCell ref="B445:C445"/>
    <mergeCell ref="P445:R445"/>
    <mergeCell ref="A443:A445"/>
    <mergeCell ref="B443:B444"/>
    <mergeCell ref="C443:C444"/>
    <mergeCell ref="D443:D444"/>
    <mergeCell ref="E443:E444"/>
    <mergeCell ref="G443:G445"/>
    <mergeCell ref="H440:H442"/>
    <mergeCell ref="P440:R440"/>
    <mergeCell ref="S440:S442"/>
    <mergeCell ref="T440:T442"/>
    <mergeCell ref="P441:R441"/>
    <mergeCell ref="B442:C442"/>
    <mergeCell ref="P442:R442"/>
    <mergeCell ref="A440:A442"/>
    <mergeCell ref="B440:B441"/>
    <mergeCell ref="C440:C441"/>
    <mergeCell ref="D440:D441"/>
    <mergeCell ref="E440:E441"/>
    <mergeCell ref="G440:G442"/>
    <mergeCell ref="H449:H451"/>
    <mergeCell ref="P449:R449"/>
    <mergeCell ref="S449:S451"/>
    <mergeCell ref="T449:T451"/>
    <mergeCell ref="P450:R450"/>
    <mergeCell ref="B451:C451"/>
    <mergeCell ref="P451:R451"/>
    <mergeCell ref="A449:A451"/>
    <mergeCell ref="B449:B450"/>
    <mergeCell ref="C449:C450"/>
    <mergeCell ref="D449:D450"/>
    <mergeCell ref="E449:E450"/>
    <mergeCell ref="G449:G451"/>
    <mergeCell ref="H446:H448"/>
    <mergeCell ref="P446:R446"/>
    <mergeCell ref="S446:S448"/>
    <mergeCell ref="T446:T448"/>
    <mergeCell ref="P447:R447"/>
    <mergeCell ref="B448:C448"/>
    <mergeCell ref="P448:R448"/>
    <mergeCell ref="A446:A448"/>
    <mergeCell ref="B446:B447"/>
    <mergeCell ref="C446:C447"/>
    <mergeCell ref="D446:D447"/>
    <mergeCell ref="E446:E447"/>
    <mergeCell ref="G446:G448"/>
    <mergeCell ref="H455:H457"/>
    <mergeCell ref="P455:R455"/>
    <mergeCell ref="S455:S457"/>
    <mergeCell ref="T455:T457"/>
    <mergeCell ref="P456:R456"/>
    <mergeCell ref="B457:C457"/>
    <mergeCell ref="P457:R457"/>
    <mergeCell ref="A455:A457"/>
    <mergeCell ref="B455:B456"/>
    <mergeCell ref="C455:C456"/>
    <mergeCell ref="D455:D456"/>
    <mergeCell ref="E455:E456"/>
    <mergeCell ref="G455:G457"/>
    <mergeCell ref="H452:H454"/>
    <mergeCell ref="P452:R452"/>
    <mergeCell ref="S452:S454"/>
    <mergeCell ref="T452:T454"/>
    <mergeCell ref="P453:R453"/>
    <mergeCell ref="B454:C454"/>
    <mergeCell ref="P454:R454"/>
    <mergeCell ref="A452:A454"/>
    <mergeCell ref="B452:B453"/>
    <mergeCell ref="C452:C453"/>
    <mergeCell ref="D452:D453"/>
    <mergeCell ref="E452:E453"/>
    <mergeCell ref="G452:G454"/>
    <mergeCell ref="H461:H463"/>
    <mergeCell ref="P461:R461"/>
    <mergeCell ref="S461:S463"/>
    <mergeCell ref="T461:T463"/>
    <mergeCell ref="P462:R462"/>
    <mergeCell ref="B463:C463"/>
    <mergeCell ref="P463:R463"/>
    <mergeCell ref="A461:A463"/>
    <mergeCell ref="B461:B462"/>
    <mergeCell ref="C461:C462"/>
    <mergeCell ref="D461:D462"/>
    <mergeCell ref="E461:E462"/>
    <mergeCell ref="G461:G463"/>
    <mergeCell ref="H458:H460"/>
    <mergeCell ref="P458:R458"/>
    <mergeCell ref="S458:S460"/>
    <mergeCell ref="T458:T460"/>
    <mergeCell ref="P459:R459"/>
    <mergeCell ref="B460:C460"/>
    <mergeCell ref="P460:R460"/>
    <mergeCell ref="A458:A460"/>
    <mergeCell ref="B458:B459"/>
    <mergeCell ref="C458:C459"/>
    <mergeCell ref="D458:D459"/>
    <mergeCell ref="E458:E459"/>
    <mergeCell ref="G458:G460"/>
  </mergeCells>
  <phoneticPr fontId="1"/>
  <dataValidations count="2">
    <dataValidation imeMode="halfKatakana" allowBlank="1" showInputMessage="1" showErrorMessage="1" sqref="E461:E462 E17:E18 E20:E21 E23:E24 E26:E27 E29:E30 E32:E33 E35:E36 E38:E39 E41:E42 E44:E45 E47:E48 E50:E51 E53:E54 E56:E57 E59:E60 E62:E63 E65:E66 E68:E69 E71:E72 E74:E75 E77:E78 E80:E81 E83:E84 E86:E87 E89:E90 E92:E93 E95:E96 E98:E99 E101:E102 E104:E105 E107:E108 E110:E111 E113:E114 E116:E117 E119:E120 E122:E123 E125:E126 E128:E129 E131:E132 E134:E135 E137:E138 E140:E141 E143:E144 E146:E147 E149:E150 E152:E153 E155:E156 E158:E159 E161:E162 E164:E165 E167:E168 E170:E171 E173:E174 E176:E177 E179:E180 E182:E183 E185:E186 E188:E189 E191:E192 E194:E195 E197:E198 E200:E201 E203:E204 E206:E207 E209:E210 E212:E213 E215:E216 E218:E219 E221:E222 E224:E225 E227:E228 E230:E231 E233:E234 E236:E237 E239:E240 E242:E243 E245:E246 E248:E249 E251:E252 E254:E255 E257:E258 E260:E261 E263:E264 E266:E267 E269:E270 E272:E273 E275:E276 E278:E279 E281:E282 E284:E285 E287:E288 E290:E291 E293:E294 E296:E297 E299:E300 E302:E303 E305:E306 E308:E309 E311:E312 E314:E315 E317:E318 E320:E321 E323:E324 E326:E327 E329:E330 E332:E333 E335:E336 E338:E339 E341:E342 E344:E345 E347:E348 E350:E351 E353:E354 E356:E357 E359:E360 E362:E363 E365:E366 E368:E369 E371:E372 E374:E375 E377:E378 E380:E381 E383:E384 E386:E387 E389:E390 E392:E393 E395:E396 E398:E399 E401:E402 E404:E405 E407:E408 E410:E411 E413:E414 E416:E417 E419:E420 E422:E423 E425:E426 E428:E429 E431:E432 E434:E435 E437:E438 E440:E441 E443:E444 E446:E447 E449:E450 E452:E453 E455:E456 E458:E459 E14:E15"/>
    <dataValidation imeMode="halfAlpha" allowBlank="1" showInputMessage="1" showErrorMessage="1" sqref="F14 F461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M14 M16:M17 M19:M20 M22:M23 M25:M26 M28:M29 M31:M32 M34:M35 M37:M463"/>
  </dataValidations>
  <pageMargins left="0.70866141732283472" right="0.70866141732283472" top="0.74803149606299213" bottom="0.74803149606299213" header="0.31496062992125984" footer="0.31496062992125984"/>
  <pageSetup paperSize="9" fitToHeight="0" orientation="portrait" horizontalDpi="4294967293" verticalDpi="1200" r:id="rId1"/>
  <rowBreaks count="7" manualBreakCount="7">
    <brk id="73" max="19" man="1"/>
    <brk id="133" max="19" man="1"/>
    <brk id="193" max="19" man="1"/>
    <brk id="253" max="19" man="1"/>
    <brk id="313" max="19" man="1"/>
    <brk id="373" max="16383" man="1"/>
    <brk id="433" max="1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男子登録情報!$L$1:$L$2</xm:f>
          </x14:formula1>
          <xm:sqref>S14:T463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N401"/>
  <sheetViews>
    <sheetView view="pageBreakPreview" zoomScaleNormal="100" zoomScaleSheetLayoutView="100" workbookViewId="0">
      <selection activeCell="C5" sqref="C5:G5"/>
    </sheetView>
  </sheetViews>
  <sheetFormatPr defaultRowHeight="13.5"/>
  <cols>
    <col min="2" max="2" width="14.125" bestFit="1" customWidth="1"/>
    <col min="3" max="3" width="18.875" bestFit="1" customWidth="1"/>
    <col min="4" max="4" width="10.125" bestFit="1" customWidth="1"/>
    <col min="5" max="5" width="11.875" customWidth="1"/>
    <col min="6" max="6" width="13.625" customWidth="1"/>
    <col min="7" max="7" width="16.375" customWidth="1"/>
    <col min="13" max="14" width="9" hidden="1" customWidth="1"/>
  </cols>
  <sheetData>
    <row r="1" spans="1:14" s="21" customFormat="1">
      <c r="A1" s="355" t="str">
        <f>CONCATENATE('加盟校情報&amp;大会設定'!G5,'加盟校情報&amp;大会設定'!H5,'加盟校情報&amp;大会設定'!I5,'加盟校情報&amp;大会設定'!J5)&amp;"  様式Ⅲ(明細書)"</f>
        <v>第36回全日本大学女子駅伝東海地区選考会  様式Ⅲ(明細書)</v>
      </c>
      <c r="B1" s="355"/>
      <c r="C1" s="355"/>
      <c r="D1" s="355"/>
      <c r="E1" s="355"/>
      <c r="F1" s="355"/>
      <c r="G1" s="355"/>
      <c r="H1" s="355"/>
      <c r="I1" s="355"/>
    </row>
    <row r="2" spans="1:14" s="21" customFormat="1">
      <c r="A2" s="355"/>
      <c r="B2" s="355"/>
      <c r="C2" s="355"/>
      <c r="D2" s="355"/>
      <c r="E2" s="355"/>
      <c r="F2" s="355"/>
      <c r="G2" s="355"/>
      <c r="H2" s="355"/>
      <c r="I2" s="355"/>
    </row>
    <row r="3" spans="1:14" s="21" customFormat="1">
      <c r="A3" s="355"/>
      <c r="B3" s="355"/>
      <c r="C3" s="355"/>
      <c r="D3" s="355"/>
      <c r="E3" s="355"/>
      <c r="F3" s="355"/>
      <c r="G3" s="355"/>
      <c r="H3" s="355"/>
      <c r="I3" s="355"/>
      <c r="M3" s="21">
        <v>1</v>
      </c>
      <c r="N3" s="21">
        <v>5000</v>
      </c>
    </row>
    <row r="4" spans="1:14" s="21" customFormat="1" ht="18.75">
      <c r="A4" s="4"/>
      <c r="B4" s="4"/>
      <c r="C4" s="4"/>
      <c r="D4" s="4"/>
      <c r="E4" s="4"/>
      <c r="F4" s="4"/>
      <c r="G4" s="4"/>
      <c r="H4" s="4"/>
      <c r="I4" s="4"/>
      <c r="M4" s="21">
        <v>2</v>
      </c>
      <c r="N4" s="21">
        <v>5000</v>
      </c>
    </row>
    <row r="5" spans="1:14" s="21" customFormat="1" ht="18.75">
      <c r="A5" s="4"/>
      <c r="B5" s="57" t="s">
        <v>1</v>
      </c>
      <c r="C5" s="356" t="str">
        <f>IF(基本情報登録!D8&gt;0,基本情報登録!D8,"")</f>
        <v/>
      </c>
      <c r="D5" s="356"/>
      <c r="E5" s="356"/>
      <c r="F5" s="356"/>
      <c r="G5" s="356"/>
      <c r="H5" s="4"/>
      <c r="I5" s="4"/>
      <c r="M5" s="21">
        <v>3</v>
      </c>
      <c r="N5" s="21">
        <v>5000</v>
      </c>
    </row>
    <row r="6" spans="1:14" s="21" customFormat="1" ht="18.75">
      <c r="A6" s="4"/>
      <c r="B6" s="57"/>
      <c r="C6" s="4"/>
      <c r="D6" s="4"/>
      <c r="E6" s="4"/>
      <c r="F6" s="4"/>
      <c r="G6" s="4"/>
      <c r="H6" s="4"/>
      <c r="I6" s="4"/>
      <c r="M6" s="21">
        <v>4</v>
      </c>
      <c r="N6" s="21">
        <v>5000</v>
      </c>
    </row>
    <row r="7" spans="1:14" s="21" customFormat="1" ht="18.75">
      <c r="A7" s="4"/>
      <c r="B7" s="57" t="s">
        <v>5041</v>
      </c>
      <c r="C7" s="356" t="str">
        <f>IF(基本情報登録!D25&gt;0,基本情報登録!D25,"")</f>
        <v/>
      </c>
      <c r="D7" s="356"/>
      <c r="E7" s="356"/>
      <c r="F7" s="356"/>
      <c r="G7" s="356"/>
      <c r="H7" s="4"/>
      <c r="I7" s="4"/>
      <c r="M7" s="21">
        <v>5</v>
      </c>
      <c r="N7" s="21">
        <v>5000</v>
      </c>
    </row>
    <row r="8" spans="1:14" s="21" customFormat="1" ht="18.75">
      <c r="A8" s="4"/>
      <c r="B8" s="57"/>
      <c r="C8" s="4"/>
      <c r="D8" s="4"/>
      <c r="E8" s="4"/>
      <c r="F8" s="4"/>
      <c r="G8" s="4"/>
      <c r="H8" s="4"/>
      <c r="I8" s="4"/>
      <c r="M8" s="21">
        <v>6</v>
      </c>
      <c r="N8" s="21">
        <v>10000</v>
      </c>
    </row>
    <row r="9" spans="1:14" s="21" customFormat="1" ht="18.75" hidden="1">
      <c r="A9" s="4"/>
      <c r="B9" s="57" t="s">
        <v>7</v>
      </c>
      <c r="C9" s="357" t="str">
        <f>IF(基本情報登録!D18&gt;0,基本情報登録!D18,"")</f>
        <v/>
      </c>
      <c r="D9" s="357"/>
      <c r="E9" s="357"/>
      <c r="F9" s="357"/>
      <c r="G9" s="357"/>
      <c r="H9" s="4"/>
      <c r="I9" s="4"/>
      <c r="M9" s="21">
        <v>7</v>
      </c>
      <c r="N9" s="21">
        <v>10000</v>
      </c>
    </row>
    <row r="10" spans="1:14" s="21" customFormat="1" ht="18.75">
      <c r="A10" s="4"/>
      <c r="B10" s="57"/>
      <c r="C10" s="4"/>
      <c r="D10" s="4"/>
      <c r="E10" s="4"/>
      <c r="F10" s="4"/>
      <c r="G10" s="4"/>
      <c r="H10" s="4"/>
      <c r="I10" s="4"/>
      <c r="M10" s="21">
        <v>8</v>
      </c>
      <c r="N10" s="21">
        <v>10000</v>
      </c>
    </row>
    <row r="11" spans="1:14" s="21" customFormat="1" ht="18.75">
      <c r="A11" s="4"/>
      <c r="B11" s="57" t="str">
        <f>基本情報登録!B27</f>
        <v>電話番号</v>
      </c>
      <c r="C11" s="356" t="str">
        <f>IF(基本情報登録!D27&gt;0,基本情報登録!D27,"")</f>
        <v/>
      </c>
      <c r="D11" s="356"/>
      <c r="E11" s="356"/>
      <c r="F11" s="356"/>
      <c r="G11" s="356"/>
      <c r="H11" s="4"/>
      <c r="I11" s="4"/>
      <c r="M11" s="21">
        <v>9</v>
      </c>
      <c r="N11" s="21">
        <v>10000</v>
      </c>
    </row>
    <row r="12" spans="1:14" s="21" customFormat="1" ht="18.75">
      <c r="A12" s="4"/>
      <c r="B12" s="4"/>
      <c r="C12" s="4"/>
      <c r="D12" s="4"/>
      <c r="E12" s="4"/>
      <c r="F12" s="4"/>
      <c r="G12" s="4"/>
      <c r="H12" s="4"/>
      <c r="I12" s="4"/>
      <c r="M12" s="21">
        <v>10</v>
      </c>
      <c r="N12" s="21">
        <v>10000</v>
      </c>
    </row>
    <row r="13" spans="1:14" s="21" customFormat="1" ht="18.75">
      <c r="A13" s="4"/>
      <c r="B13" s="4"/>
      <c r="C13" s="318" t="s">
        <v>1301</v>
      </c>
      <c r="D13" s="318"/>
      <c r="E13" s="318"/>
      <c r="F13" s="318"/>
      <c r="G13" s="318"/>
      <c r="H13" s="4"/>
      <c r="I13" s="4"/>
      <c r="M13" s="21">
        <v>11</v>
      </c>
      <c r="N13" s="21">
        <v>10000</v>
      </c>
    </row>
    <row r="14" spans="1:14" s="21" customFormat="1" ht="19.5" thickBot="1">
      <c r="A14" s="4"/>
      <c r="B14" s="57"/>
      <c r="C14" s="354"/>
      <c r="D14" s="354"/>
      <c r="E14" s="354"/>
      <c r="F14" s="354"/>
      <c r="G14" s="354"/>
      <c r="H14" s="4"/>
      <c r="I14" s="4"/>
      <c r="M14" s="21">
        <v>12</v>
      </c>
      <c r="N14" s="21">
        <v>10000</v>
      </c>
    </row>
    <row r="15" spans="1:14" s="21" customFormat="1" ht="19.5" hidden="1" customHeight="1" thickBot="1">
      <c r="A15" s="4"/>
      <c r="B15" s="4"/>
      <c r="C15" s="329" t="s">
        <v>1302</v>
      </c>
      <c r="D15" s="330"/>
      <c r="E15" s="330"/>
      <c r="F15" s="330"/>
      <c r="G15" s="331"/>
      <c r="H15" s="4"/>
      <c r="I15" s="4"/>
      <c r="M15" s="21">
        <v>13</v>
      </c>
      <c r="N15" s="21">
        <v>10000</v>
      </c>
    </row>
    <row r="16" spans="1:14" s="21" customFormat="1" ht="19.5" hidden="1" customHeight="1" thickBot="1">
      <c r="A16" s="4"/>
      <c r="B16" s="4"/>
      <c r="C16" s="55" t="s">
        <v>1311</v>
      </c>
      <c r="D16" s="78">
        <v>1500</v>
      </c>
      <c r="E16" s="79" t="s">
        <v>1303</v>
      </c>
      <c r="F16" s="80">
        <f>'様式Ⅰ(男子)'!R7</f>
        <v>0</v>
      </c>
      <c r="G16" s="85">
        <f>D16*F16</f>
        <v>0</v>
      </c>
      <c r="H16" s="4"/>
      <c r="I16" s="4"/>
      <c r="M16" s="21">
        <v>14</v>
      </c>
      <c r="N16" s="21">
        <v>10000</v>
      </c>
    </row>
    <row r="17" spans="1:14" s="21" customFormat="1" ht="20.25" hidden="1" customHeight="1" thickTop="1" thickBot="1">
      <c r="A17" s="4"/>
      <c r="B17" s="4"/>
      <c r="C17" s="81" t="s">
        <v>1304</v>
      </c>
      <c r="D17" s="82">
        <v>2000</v>
      </c>
      <c r="E17" s="83" t="s">
        <v>1305</v>
      </c>
      <c r="F17" s="84">
        <f>'様式Ⅱ(男子4×100mR)'!L6+'様式Ⅱ(男子4×400mR)'!L6</f>
        <v>0</v>
      </c>
      <c r="G17" s="85">
        <f>D17*F17</f>
        <v>0</v>
      </c>
      <c r="H17" s="4"/>
      <c r="I17" s="4"/>
      <c r="M17" s="21">
        <v>15</v>
      </c>
      <c r="N17" s="21">
        <v>10000</v>
      </c>
    </row>
    <row r="18" spans="1:14" s="21" customFormat="1" ht="20.25" hidden="1" customHeight="1" thickTop="1" thickBot="1">
      <c r="A18" s="4"/>
      <c r="B18" s="4"/>
      <c r="C18" s="86"/>
      <c r="D18" s="87"/>
      <c r="E18" s="88"/>
      <c r="F18" s="88" t="s">
        <v>1306</v>
      </c>
      <c r="G18" s="89">
        <f>SUM(G16:G17)</f>
        <v>0</v>
      </c>
      <c r="H18" s="4"/>
      <c r="I18" s="4"/>
      <c r="M18" s="21">
        <v>16</v>
      </c>
      <c r="N18" s="21">
        <v>15000</v>
      </c>
    </row>
    <row r="19" spans="1:14" s="21" customFormat="1" ht="19.5" thickBot="1">
      <c r="A19" s="4"/>
      <c r="B19" s="4"/>
      <c r="C19" s="90"/>
      <c r="D19" s="90"/>
      <c r="E19" s="3"/>
      <c r="F19" s="90"/>
      <c r="G19" s="91"/>
      <c r="H19" s="4"/>
      <c r="I19" s="4"/>
      <c r="M19" s="21">
        <v>17</v>
      </c>
      <c r="N19" s="21">
        <v>15000</v>
      </c>
    </row>
    <row r="20" spans="1:14" s="21" customFormat="1" ht="19.5" thickBot="1">
      <c r="A20" s="4"/>
      <c r="B20" s="4"/>
      <c r="C20" s="332" t="s">
        <v>1307</v>
      </c>
      <c r="D20" s="333"/>
      <c r="E20" s="333"/>
      <c r="F20" s="333"/>
      <c r="G20" s="334"/>
      <c r="H20" s="4"/>
      <c r="I20" s="4"/>
      <c r="M20" s="21">
        <v>18</v>
      </c>
      <c r="N20" s="21">
        <v>15000</v>
      </c>
    </row>
    <row r="21" spans="1:14" s="21" customFormat="1" ht="18.75" hidden="1">
      <c r="A21" s="4"/>
      <c r="B21" s="4"/>
      <c r="C21" s="53" t="s">
        <v>1311</v>
      </c>
      <c r="D21" s="92">
        <v>1500</v>
      </c>
      <c r="E21" s="93" t="s">
        <v>1308</v>
      </c>
      <c r="F21" s="94"/>
      <c r="G21" s="95">
        <f>D21*F21</f>
        <v>0</v>
      </c>
      <c r="H21" s="4"/>
      <c r="I21" s="4"/>
      <c r="M21" s="21">
        <v>19</v>
      </c>
      <c r="N21" s="21">
        <v>15000</v>
      </c>
    </row>
    <row r="22" spans="1:14" s="21" customFormat="1" ht="19.5" hidden="1" thickBot="1">
      <c r="A22" s="4"/>
      <c r="B22" s="4"/>
      <c r="C22" s="81" t="s">
        <v>1304</v>
      </c>
      <c r="D22" s="82">
        <v>2000</v>
      </c>
      <c r="E22" s="83" t="s">
        <v>1305</v>
      </c>
      <c r="F22" s="84">
        <f>'様式Ⅱ(女子4×100mR)'!L7+'様式Ⅱ(女子4×400mR)'!L7</f>
        <v>0</v>
      </c>
      <c r="G22" s="85">
        <f>D22*F22</f>
        <v>0</v>
      </c>
      <c r="H22" s="4"/>
      <c r="I22" s="4"/>
      <c r="M22" s="21">
        <v>20</v>
      </c>
      <c r="N22" s="21">
        <v>15000</v>
      </c>
    </row>
    <row r="23" spans="1:14" s="21" customFormat="1" ht="19.5" thickBot="1">
      <c r="A23" s="4"/>
      <c r="B23" s="4"/>
      <c r="C23" s="86"/>
      <c r="D23" s="87"/>
      <c r="E23" s="87"/>
      <c r="F23" s="88" t="s">
        <v>1306</v>
      </c>
      <c r="G23" s="89">
        <v>10000</v>
      </c>
      <c r="H23" s="4"/>
      <c r="I23" s="4"/>
      <c r="M23" s="21">
        <v>21</v>
      </c>
      <c r="N23" s="21">
        <v>15000</v>
      </c>
    </row>
    <row r="24" spans="1:14" s="21" customFormat="1" ht="18.75">
      <c r="A24" s="4"/>
      <c r="B24" s="4"/>
      <c r="C24" s="90"/>
      <c r="D24" s="90"/>
      <c r="E24" s="90"/>
      <c r="F24" s="97"/>
      <c r="G24" s="91"/>
      <c r="H24" s="4"/>
      <c r="I24" s="4"/>
      <c r="M24" s="21">
        <v>22</v>
      </c>
      <c r="N24" s="21">
        <v>15000</v>
      </c>
    </row>
    <row r="25" spans="1:14" s="21" customFormat="1" ht="19.5" hidden="1" customHeight="1" thickBot="1">
      <c r="A25" s="4"/>
      <c r="B25" s="4"/>
      <c r="C25" s="346" t="s">
        <v>1312</v>
      </c>
      <c r="D25" s="347"/>
      <c r="E25" s="347"/>
      <c r="F25" s="347"/>
      <c r="G25" s="348"/>
      <c r="H25" s="4"/>
      <c r="I25" s="4"/>
      <c r="M25" s="21">
        <v>23</v>
      </c>
      <c r="N25" s="21">
        <v>15000</v>
      </c>
    </row>
    <row r="26" spans="1:14" s="21" customFormat="1" ht="19.5" hidden="1" customHeight="1" thickBot="1">
      <c r="A26" s="4"/>
      <c r="B26" s="4"/>
      <c r="C26" s="335" t="s">
        <v>1355</v>
      </c>
      <c r="D26" s="349"/>
      <c r="E26" s="98">
        <f>'様式Ⅰ(男子)'!V12+'様式Ⅰ（女子）'!V12</f>
        <v>0</v>
      </c>
      <c r="F26" s="350" t="str">
        <f>IF(E26&gt;0,VLOOKUP(E26,M3:N401,2,0),"")</f>
        <v/>
      </c>
      <c r="G26" s="351"/>
      <c r="H26" s="4"/>
      <c r="I26" s="4"/>
      <c r="M26" s="21">
        <v>24</v>
      </c>
      <c r="N26" s="21">
        <v>15000</v>
      </c>
    </row>
    <row r="27" spans="1:14" s="21" customFormat="1" ht="19.5" hidden="1" customHeight="1" thickBot="1">
      <c r="A27" s="4"/>
      <c r="B27" s="4"/>
      <c r="C27" s="4"/>
      <c r="D27" s="4"/>
      <c r="E27" s="4"/>
      <c r="F27" s="4"/>
      <c r="G27" s="4"/>
      <c r="H27" s="4"/>
      <c r="I27" s="4"/>
      <c r="M27" s="21">
        <v>25</v>
      </c>
      <c r="N27" s="21">
        <v>15000</v>
      </c>
    </row>
    <row r="28" spans="1:14" s="21" customFormat="1" ht="19.5" hidden="1" customHeight="1" thickBot="1">
      <c r="A28" s="4"/>
      <c r="B28" s="4"/>
      <c r="C28" s="335" t="s">
        <v>1309</v>
      </c>
      <c r="D28" s="336"/>
      <c r="E28" s="337">
        <f>SUM(G18,G23,F26,)</f>
        <v>10000</v>
      </c>
      <c r="F28" s="338"/>
      <c r="G28" s="339"/>
      <c r="H28" s="4"/>
      <c r="I28" s="4"/>
      <c r="M28" s="21">
        <v>26</v>
      </c>
      <c r="N28" s="21">
        <v>15000</v>
      </c>
    </row>
    <row r="29" spans="1:14" s="21" customFormat="1" ht="19.5" thickBot="1">
      <c r="A29" s="4"/>
      <c r="B29" s="4"/>
      <c r="C29" s="3"/>
      <c r="D29" s="3"/>
      <c r="E29" s="91"/>
      <c r="F29" s="3"/>
      <c r="G29" s="3"/>
      <c r="H29" s="4"/>
      <c r="I29" s="4"/>
      <c r="M29" s="21">
        <v>27</v>
      </c>
      <c r="N29" s="21">
        <v>15000</v>
      </c>
    </row>
    <row r="30" spans="1:14" s="21" customFormat="1" ht="18.75">
      <c r="A30" s="4"/>
      <c r="B30" s="4"/>
      <c r="C30" s="340" t="s">
        <v>1310</v>
      </c>
      <c r="D30" s="342" t="s">
        <v>6301</v>
      </c>
      <c r="E30" s="342"/>
      <c r="F30" s="342"/>
      <c r="G30" s="343"/>
      <c r="H30" s="4"/>
      <c r="I30" s="4"/>
      <c r="M30" s="21">
        <v>28</v>
      </c>
      <c r="N30" s="21">
        <v>15000</v>
      </c>
    </row>
    <row r="31" spans="1:14" s="21" customFormat="1" ht="19.5" thickBot="1">
      <c r="A31" s="4"/>
      <c r="B31" s="4"/>
      <c r="C31" s="341"/>
      <c r="D31" s="344" t="s">
        <v>2821</v>
      </c>
      <c r="E31" s="344"/>
      <c r="F31" s="344"/>
      <c r="G31" s="345"/>
      <c r="H31" s="4"/>
      <c r="I31" s="4"/>
      <c r="M31" s="21">
        <v>29</v>
      </c>
      <c r="N31" s="21">
        <v>15000</v>
      </c>
    </row>
    <row r="32" spans="1:14" s="21" customFormat="1" ht="18.75">
      <c r="A32" s="4"/>
      <c r="B32" s="4"/>
      <c r="C32" s="4"/>
      <c r="D32" s="96"/>
      <c r="E32" s="96"/>
      <c r="F32" s="96"/>
      <c r="G32" s="96"/>
      <c r="H32" s="4"/>
      <c r="I32" s="4"/>
      <c r="M32" s="21">
        <v>31</v>
      </c>
      <c r="N32" s="21">
        <v>25000</v>
      </c>
    </row>
    <row r="33" spans="1:14" s="21" customFormat="1" ht="19.5" hidden="1" thickBot="1">
      <c r="A33" s="4"/>
      <c r="B33" s="4"/>
      <c r="C33" s="318" t="s">
        <v>2804</v>
      </c>
      <c r="D33" s="318"/>
      <c r="E33" s="319"/>
      <c r="F33" s="320"/>
      <c r="G33" s="4"/>
      <c r="H33" s="4"/>
      <c r="I33" s="4"/>
      <c r="M33" s="21">
        <v>32</v>
      </c>
      <c r="N33" s="21">
        <v>25000</v>
      </c>
    </row>
    <row r="34" spans="1:14" s="21" customFormat="1" ht="19.5" hidden="1" thickBot="1">
      <c r="A34" s="4"/>
      <c r="B34" s="4"/>
      <c r="C34" s="318" t="s">
        <v>2824</v>
      </c>
      <c r="D34" s="318"/>
      <c r="E34" s="352"/>
      <c r="F34" s="352"/>
      <c r="G34" s="352"/>
      <c r="H34" s="352"/>
      <c r="I34" s="352"/>
      <c r="M34" s="21">
        <v>33</v>
      </c>
      <c r="N34" s="21">
        <v>25000</v>
      </c>
    </row>
    <row r="35" spans="1:14" s="21" customFormat="1" ht="19.5" thickBot="1">
      <c r="A35" s="4"/>
      <c r="B35" s="4"/>
      <c r="C35" s="4"/>
      <c r="D35" s="4"/>
      <c r="E35" s="352"/>
      <c r="F35" s="352"/>
      <c r="G35" s="352"/>
      <c r="H35" s="352"/>
      <c r="I35" s="353"/>
      <c r="M35" s="21">
        <v>34</v>
      </c>
      <c r="N35" s="21">
        <v>25000</v>
      </c>
    </row>
    <row r="36" spans="1:14" s="21" customFormat="1" ht="18.75">
      <c r="A36" s="4"/>
      <c r="B36" s="321" t="s">
        <v>2825</v>
      </c>
      <c r="C36" s="322"/>
      <c r="D36" s="322"/>
      <c r="E36" s="323"/>
      <c r="F36" s="323"/>
      <c r="G36" s="323"/>
      <c r="H36" s="324"/>
      <c r="I36" s="170"/>
      <c r="M36" s="21">
        <v>35</v>
      </c>
      <c r="N36" s="21">
        <v>25000</v>
      </c>
    </row>
    <row r="37" spans="1:14" s="21" customFormat="1" ht="18.75">
      <c r="A37" s="4"/>
      <c r="B37" s="325"/>
      <c r="C37" s="323"/>
      <c r="D37" s="323"/>
      <c r="E37" s="323"/>
      <c r="F37" s="323"/>
      <c r="G37" s="323"/>
      <c r="H37" s="324"/>
      <c r="I37" s="4"/>
      <c r="M37" s="21">
        <v>36</v>
      </c>
      <c r="N37" s="21">
        <v>25000</v>
      </c>
    </row>
    <row r="38" spans="1:14" s="21" customFormat="1" ht="18.75">
      <c r="A38" s="4"/>
      <c r="B38" s="325"/>
      <c r="C38" s="323"/>
      <c r="D38" s="323"/>
      <c r="E38" s="323"/>
      <c r="F38" s="323"/>
      <c r="G38" s="323"/>
      <c r="H38" s="324"/>
      <c r="I38" s="4"/>
      <c r="M38" s="21">
        <v>37</v>
      </c>
      <c r="N38" s="21">
        <v>25000</v>
      </c>
    </row>
    <row r="39" spans="1:14" s="21" customFormat="1" ht="18.75">
      <c r="A39" s="4"/>
      <c r="B39" s="325"/>
      <c r="C39" s="323"/>
      <c r="D39" s="323"/>
      <c r="E39" s="323"/>
      <c r="F39" s="323"/>
      <c r="G39" s="323"/>
      <c r="H39" s="324"/>
      <c r="I39" s="4"/>
      <c r="M39" s="21">
        <v>38</v>
      </c>
      <c r="N39" s="21">
        <v>25000</v>
      </c>
    </row>
    <row r="40" spans="1:14" s="21" customFormat="1" ht="18.75">
      <c r="A40" s="4"/>
      <c r="B40" s="325"/>
      <c r="C40" s="323"/>
      <c r="D40" s="323"/>
      <c r="E40" s="323"/>
      <c r="F40" s="323"/>
      <c r="G40" s="323"/>
      <c r="H40" s="324"/>
      <c r="I40" s="4"/>
      <c r="M40" s="21">
        <v>39</v>
      </c>
      <c r="N40" s="21">
        <v>25000</v>
      </c>
    </row>
    <row r="41" spans="1:14" s="21" customFormat="1" ht="18.75">
      <c r="A41" s="4"/>
      <c r="B41" s="325"/>
      <c r="C41" s="323"/>
      <c r="D41" s="323"/>
      <c r="E41" s="323"/>
      <c r="F41" s="323"/>
      <c r="G41" s="323"/>
      <c r="H41" s="324"/>
      <c r="I41" s="4"/>
      <c r="M41" s="21">
        <v>40</v>
      </c>
      <c r="N41" s="21">
        <v>25000</v>
      </c>
    </row>
    <row r="42" spans="1:14" s="21" customFormat="1" ht="18.75">
      <c r="A42" s="4"/>
      <c r="B42" s="325"/>
      <c r="C42" s="323"/>
      <c r="D42" s="323"/>
      <c r="E42" s="323"/>
      <c r="F42" s="323"/>
      <c r="G42" s="323"/>
      <c r="H42" s="324"/>
      <c r="I42" s="4"/>
      <c r="M42" s="21">
        <v>41</v>
      </c>
      <c r="N42" s="21">
        <v>25000</v>
      </c>
    </row>
    <row r="43" spans="1:14" s="21" customFormat="1" ht="18.75">
      <c r="A43" s="4"/>
      <c r="B43" s="325"/>
      <c r="C43" s="323"/>
      <c r="D43" s="323"/>
      <c r="E43" s="323"/>
      <c r="F43" s="323"/>
      <c r="G43" s="323"/>
      <c r="H43" s="324"/>
      <c r="I43" s="4"/>
      <c r="M43" s="21">
        <v>42</v>
      </c>
      <c r="N43" s="21">
        <v>25000</v>
      </c>
    </row>
    <row r="44" spans="1:14" s="21" customFormat="1" ht="18.75">
      <c r="A44" s="4"/>
      <c r="B44" s="325"/>
      <c r="C44" s="323"/>
      <c r="D44" s="323"/>
      <c r="E44" s="323"/>
      <c r="F44" s="323"/>
      <c r="G44" s="323"/>
      <c r="H44" s="324"/>
      <c r="I44" s="4"/>
      <c r="M44" s="21">
        <v>43</v>
      </c>
      <c r="N44" s="21">
        <v>25000</v>
      </c>
    </row>
    <row r="45" spans="1:14" s="21" customFormat="1" ht="18.75">
      <c r="A45" s="4"/>
      <c r="B45" s="325"/>
      <c r="C45" s="323"/>
      <c r="D45" s="323"/>
      <c r="E45" s="323"/>
      <c r="F45" s="323"/>
      <c r="G45" s="323"/>
      <c r="H45" s="324"/>
      <c r="I45" s="4"/>
      <c r="M45" s="21">
        <v>44</v>
      </c>
      <c r="N45" s="21">
        <v>25000</v>
      </c>
    </row>
    <row r="46" spans="1:14" s="21" customFormat="1" ht="18.75">
      <c r="A46" s="4"/>
      <c r="B46" s="325"/>
      <c r="C46" s="323"/>
      <c r="D46" s="323"/>
      <c r="E46" s="323"/>
      <c r="F46" s="323"/>
      <c r="G46" s="323"/>
      <c r="H46" s="324"/>
      <c r="I46" s="4"/>
      <c r="M46" s="21">
        <v>45</v>
      </c>
      <c r="N46" s="21">
        <v>25000</v>
      </c>
    </row>
    <row r="47" spans="1:14" s="21" customFormat="1" ht="18.75">
      <c r="A47" s="4"/>
      <c r="B47" s="325"/>
      <c r="C47" s="323"/>
      <c r="D47" s="323"/>
      <c r="E47" s="323"/>
      <c r="F47" s="323"/>
      <c r="G47" s="323"/>
      <c r="H47" s="324"/>
      <c r="I47" s="4"/>
      <c r="M47" s="21">
        <v>46</v>
      </c>
      <c r="N47" s="21">
        <v>25000</v>
      </c>
    </row>
    <row r="48" spans="1:14" s="21" customFormat="1" ht="18.75">
      <c r="A48" s="4"/>
      <c r="B48" s="325"/>
      <c r="C48" s="323"/>
      <c r="D48" s="323"/>
      <c r="E48" s="323"/>
      <c r="F48" s="323"/>
      <c r="G48" s="323"/>
      <c r="H48" s="324"/>
      <c r="I48" s="4"/>
      <c r="M48" s="21">
        <v>47</v>
      </c>
      <c r="N48" s="21">
        <v>25000</v>
      </c>
    </row>
    <row r="49" spans="1:14" s="21" customFormat="1" ht="18.75">
      <c r="A49" s="4"/>
      <c r="B49" s="325"/>
      <c r="C49" s="323"/>
      <c r="D49" s="323"/>
      <c r="E49" s="323"/>
      <c r="F49" s="323"/>
      <c r="G49" s="323"/>
      <c r="H49" s="324"/>
      <c r="I49" s="4"/>
      <c r="M49" s="21">
        <v>48</v>
      </c>
      <c r="N49" s="21">
        <v>25000</v>
      </c>
    </row>
    <row r="50" spans="1:14" s="21" customFormat="1" ht="18.75">
      <c r="A50" s="4"/>
      <c r="B50" s="325"/>
      <c r="C50" s="323"/>
      <c r="D50" s="323"/>
      <c r="E50" s="323"/>
      <c r="F50" s="323"/>
      <c r="G50" s="323"/>
      <c r="H50" s="324"/>
      <c r="I50" s="4"/>
      <c r="M50" s="21">
        <v>49</v>
      </c>
      <c r="N50" s="21">
        <v>25000</v>
      </c>
    </row>
    <row r="51" spans="1:14" s="21" customFormat="1" ht="18.75">
      <c r="A51" s="4"/>
      <c r="B51" s="325"/>
      <c r="C51" s="323"/>
      <c r="D51" s="323"/>
      <c r="E51" s="323"/>
      <c r="F51" s="323"/>
      <c r="G51" s="323"/>
      <c r="H51" s="324"/>
      <c r="I51" s="4"/>
      <c r="M51" s="21">
        <v>50</v>
      </c>
      <c r="N51" s="21">
        <v>25000</v>
      </c>
    </row>
    <row r="52" spans="1:14" s="21" customFormat="1" ht="18.75">
      <c r="A52" s="4"/>
      <c r="B52" s="325"/>
      <c r="C52" s="323"/>
      <c r="D52" s="323"/>
      <c r="E52" s="323"/>
      <c r="F52" s="323"/>
      <c r="G52" s="323"/>
      <c r="H52" s="324"/>
      <c r="I52" s="4"/>
      <c r="M52" s="21">
        <v>51</v>
      </c>
      <c r="N52" s="21">
        <v>40000</v>
      </c>
    </row>
    <row r="53" spans="1:14" s="21" customFormat="1" ht="19.5" thickBot="1">
      <c r="A53" s="4"/>
      <c r="B53" s="326"/>
      <c r="C53" s="327"/>
      <c r="D53" s="327"/>
      <c r="E53" s="327"/>
      <c r="F53" s="327"/>
      <c r="G53" s="327"/>
      <c r="H53" s="328"/>
      <c r="I53" s="4"/>
      <c r="M53" s="21">
        <v>52</v>
      </c>
      <c r="N53" s="21">
        <v>40000</v>
      </c>
    </row>
    <row r="54" spans="1:14" s="21" customFormat="1" ht="18.75">
      <c r="A54" s="4"/>
      <c r="B54" s="4"/>
      <c r="C54" s="4"/>
      <c r="D54" s="4"/>
      <c r="E54" s="4"/>
      <c r="F54" s="4"/>
      <c r="G54" s="4"/>
      <c r="H54" s="4"/>
      <c r="I54" s="4"/>
      <c r="M54" s="21">
        <v>53</v>
      </c>
      <c r="N54" s="21">
        <v>40000</v>
      </c>
    </row>
    <row r="55" spans="1:14" s="21" customFormat="1">
      <c r="M55" s="21">
        <v>54</v>
      </c>
      <c r="N55" s="21">
        <v>40000</v>
      </c>
    </row>
    <row r="56" spans="1:14" s="21" customFormat="1">
      <c r="M56" s="21">
        <v>55</v>
      </c>
      <c r="N56" s="21">
        <v>40000</v>
      </c>
    </row>
    <row r="57" spans="1:14" s="21" customFormat="1">
      <c r="M57" s="21">
        <v>56</v>
      </c>
      <c r="N57" s="21">
        <v>40000</v>
      </c>
    </row>
    <row r="58" spans="1:14" s="21" customFormat="1">
      <c r="M58" s="21">
        <v>57</v>
      </c>
      <c r="N58" s="21">
        <v>40000</v>
      </c>
    </row>
    <row r="59" spans="1:14" s="21" customFormat="1">
      <c r="M59" s="21">
        <v>58</v>
      </c>
      <c r="N59" s="21">
        <v>40000</v>
      </c>
    </row>
    <row r="60" spans="1:14" s="21" customFormat="1">
      <c r="M60" s="21">
        <v>59</v>
      </c>
      <c r="N60" s="21">
        <v>40000</v>
      </c>
    </row>
    <row r="61" spans="1:14" s="21" customFormat="1">
      <c r="M61" s="21">
        <v>60</v>
      </c>
      <c r="N61" s="21">
        <v>40000</v>
      </c>
    </row>
    <row r="62" spans="1:14" s="21" customFormat="1">
      <c r="M62" s="21">
        <v>61</v>
      </c>
      <c r="N62" s="21">
        <v>40000</v>
      </c>
    </row>
    <row r="63" spans="1:14" s="21" customFormat="1">
      <c r="M63" s="21">
        <v>62</v>
      </c>
      <c r="N63" s="21">
        <v>40000</v>
      </c>
    </row>
    <row r="64" spans="1:14" s="21" customFormat="1">
      <c r="M64" s="21">
        <v>63</v>
      </c>
      <c r="N64" s="21">
        <v>40000</v>
      </c>
    </row>
    <row r="65" spans="13:14" s="21" customFormat="1">
      <c r="M65" s="21">
        <v>64</v>
      </c>
      <c r="N65" s="21">
        <v>40000</v>
      </c>
    </row>
    <row r="66" spans="13:14" s="21" customFormat="1">
      <c r="M66" s="21">
        <v>65</v>
      </c>
      <c r="N66" s="21">
        <v>40000</v>
      </c>
    </row>
    <row r="67" spans="13:14" s="21" customFormat="1">
      <c r="M67" s="21">
        <v>66</v>
      </c>
      <c r="N67" s="21">
        <v>40000</v>
      </c>
    </row>
    <row r="68" spans="13:14" s="21" customFormat="1">
      <c r="M68" s="21">
        <v>67</v>
      </c>
      <c r="N68" s="21">
        <v>40000</v>
      </c>
    </row>
    <row r="69" spans="13:14" s="21" customFormat="1">
      <c r="M69" s="21">
        <v>68</v>
      </c>
      <c r="N69" s="21">
        <v>40000</v>
      </c>
    </row>
    <row r="70" spans="13:14" s="21" customFormat="1">
      <c r="M70" s="21">
        <v>69</v>
      </c>
      <c r="N70" s="21">
        <v>40000</v>
      </c>
    </row>
    <row r="71" spans="13:14" s="21" customFormat="1">
      <c r="M71" s="21">
        <v>70</v>
      </c>
      <c r="N71" s="21">
        <v>40000</v>
      </c>
    </row>
    <row r="72" spans="13:14" s="21" customFormat="1">
      <c r="M72" s="21">
        <v>71</v>
      </c>
      <c r="N72" s="21">
        <v>40000</v>
      </c>
    </row>
    <row r="73" spans="13:14" s="21" customFormat="1">
      <c r="M73" s="21">
        <v>72</v>
      </c>
      <c r="N73" s="21">
        <v>40000</v>
      </c>
    </row>
    <row r="74" spans="13:14" s="21" customFormat="1">
      <c r="M74" s="21">
        <v>73</v>
      </c>
      <c r="N74" s="21">
        <v>40000</v>
      </c>
    </row>
    <row r="75" spans="13:14" s="21" customFormat="1">
      <c r="M75" s="21">
        <v>74</v>
      </c>
      <c r="N75" s="21">
        <v>40000</v>
      </c>
    </row>
    <row r="76" spans="13:14" s="21" customFormat="1">
      <c r="M76" s="21">
        <v>75</v>
      </c>
      <c r="N76" s="21">
        <v>40000</v>
      </c>
    </row>
    <row r="77" spans="13:14" s="21" customFormat="1">
      <c r="M77" s="21">
        <v>76</v>
      </c>
      <c r="N77" s="21">
        <v>40000</v>
      </c>
    </row>
    <row r="78" spans="13:14" s="21" customFormat="1">
      <c r="M78" s="21">
        <v>77</v>
      </c>
      <c r="N78" s="21">
        <v>40000</v>
      </c>
    </row>
    <row r="79" spans="13:14" s="21" customFormat="1">
      <c r="M79" s="21">
        <v>78</v>
      </c>
      <c r="N79" s="21">
        <v>40000</v>
      </c>
    </row>
    <row r="80" spans="13:14" s="21" customFormat="1">
      <c r="M80" s="21">
        <v>79</v>
      </c>
      <c r="N80" s="21">
        <v>40000</v>
      </c>
    </row>
    <row r="81" spans="13:14" s="21" customFormat="1">
      <c r="M81" s="21">
        <v>80</v>
      </c>
      <c r="N81" s="21">
        <v>40000</v>
      </c>
    </row>
    <row r="82" spans="13:14" s="21" customFormat="1">
      <c r="M82" s="21">
        <v>81</v>
      </c>
      <c r="N82" s="21">
        <v>40000</v>
      </c>
    </row>
    <row r="83" spans="13:14" s="21" customFormat="1">
      <c r="M83" s="21">
        <v>82</v>
      </c>
      <c r="N83" s="21">
        <v>40000</v>
      </c>
    </row>
    <row r="84" spans="13:14" s="21" customFormat="1">
      <c r="M84" s="21">
        <v>83</v>
      </c>
      <c r="N84" s="21">
        <v>40000</v>
      </c>
    </row>
    <row r="85" spans="13:14" s="21" customFormat="1">
      <c r="M85" s="21">
        <v>84</v>
      </c>
      <c r="N85" s="21">
        <v>40000</v>
      </c>
    </row>
    <row r="86" spans="13:14" s="21" customFormat="1">
      <c r="M86" s="21">
        <v>85</v>
      </c>
      <c r="N86" s="21">
        <v>40000</v>
      </c>
    </row>
    <row r="87" spans="13:14" s="21" customFormat="1">
      <c r="M87" s="21">
        <v>86</v>
      </c>
      <c r="N87" s="21">
        <v>40000</v>
      </c>
    </row>
    <row r="88" spans="13:14" s="21" customFormat="1">
      <c r="M88" s="21">
        <v>87</v>
      </c>
      <c r="N88" s="21">
        <v>40000</v>
      </c>
    </row>
    <row r="89" spans="13:14" s="21" customFormat="1">
      <c r="M89" s="21">
        <v>88</v>
      </c>
      <c r="N89" s="21">
        <v>40000</v>
      </c>
    </row>
    <row r="90" spans="13:14" s="21" customFormat="1">
      <c r="M90" s="21">
        <v>89</v>
      </c>
      <c r="N90" s="21">
        <v>40000</v>
      </c>
    </row>
    <row r="91" spans="13:14" s="21" customFormat="1">
      <c r="M91" s="21">
        <v>90</v>
      </c>
      <c r="N91" s="21">
        <v>40000</v>
      </c>
    </row>
    <row r="92" spans="13:14" s="21" customFormat="1">
      <c r="M92" s="21">
        <v>91</v>
      </c>
      <c r="N92" s="21">
        <v>40000</v>
      </c>
    </row>
    <row r="93" spans="13:14" s="21" customFormat="1">
      <c r="M93" s="21">
        <v>92</v>
      </c>
      <c r="N93" s="21">
        <v>40000</v>
      </c>
    </row>
    <row r="94" spans="13:14" s="21" customFormat="1">
      <c r="M94" s="21">
        <v>93</v>
      </c>
      <c r="N94" s="21">
        <v>40000</v>
      </c>
    </row>
    <row r="95" spans="13:14" s="21" customFormat="1">
      <c r="M95" s="21">
        <v>94</v>
      </c>
      <c r="N95" s="21">
        <v>40000</v>
      </c>
    </row>
    <row r="96" spans="13:14" s="21" customFormat="1">
      <c r="M96" s="21">
        <v>95</v>
      </c>
      <c r="N96" s="21">
        <v>40000</v>
      </c>
    </row>
    <row r="97" spans="13:14" s="21" customFormat="1">
      <c r="M97" s="21">
        <v>96</v>
      </c>
      <c r="N97" s="21">
        <v>40000</v>
      </c>
    </row>
    <row r="98" spans="13:14" s="21" customFormat="1">
      <c r="M98" s="21">
        <v>97</v>
      </c>
      <c r="N98" s="21">
        <v>40000</v>
      </c>
    </row>
    <row r="99" spans="13:14" s="21" customFormat="1">
      <c r="M99" s="21">
        <v>98</v>
      </c>
      <c r="N99" s="21">
        <v>40000</v>
      </c>
    </row>
    <row r="100" spans="13:14" s="21" customFormat="1">
      <c r="M100" s="21">
        <v>99</v>
      </c>
      <c r="N100" s="21">
        <v>40000</v>
      </c>
    </row>
    <row r="101" spans="13:14" s="21" customFormat="1">
      <c r="M101" s="21">
        <v>100</v>
      </c>
      <c r="N101" s="21">
        <v>40000</v>
      </c>
    </row>
    <row r="102" spans="13:14" s="21" customFormat="1">
      <c r="M102" s="21">
        <v>101</v>
      </c>
      <c r="N102" s="21">
        <v>40000</v>
      </c>
    </row>
    <row r="103" spans="13:14" s="21" customFormat="1">
      <c r="M103" s="21">
        <v>102</v>
      </c>
      <c r="N103" s="21">
        <v>40000</v>
      </c>
    </row>
    <row r="104" spans="13:14" s="21" customFormat="1">
      <c r="M104" s="21">
        <v>103</v>
      </c>
      <c r="N104" s="21">
        <v>40000</v>
      </c>
    </row>
    <row r="105" spans="13:14" s="21" customFormat="1">
      <c r="M105" s="21">
        <v>104</v>
      </c>
      <c r="N105" s="21">
        <v>40000</v>
      </c>
    </row>
    <row r="106" spans="13:14" s="21" customFormat="1">
      <c r="M106" s="21">
        <v>105</v>
      </c>
      <c r="N106" s="21">
        <v>40000</v>
      </c>
    </row>
    <row r="107" spans="13:14" s="21" customFormat="1">
      <c r="M107" s="21">
        <v>106</v>
      </c>
      <c r="N107" s="21">
        <v>40000</v>
      </c>
    </row>
    <row r="108" spans="13:14" s="21" customFormat="1">
      <c r="M108" s="21">
        <v>107</v>
      </c>
      <c r="N108" s="21">
        <v>40000</v>
      </c>
    </row>
    <row r="109" spans="13:14" s="21" customFormat="1">
      <c r="M109" s="21">
        <v>108</v>
      </c>
      <c r="N109" s="21">
        <v>40000</v>
      </c>
    </row>
    <row r="110" spans="13:14" s="21" customFormat="1">
      <c r="M110" s="21">
        <v>109</v>
      </c>
      <c r="N110" s="21">
        <v>40000</v>
      </c>
    </row>
    <row r="111" spans="13:14" s="21" customFormat="1">
      <c r="M111" s="21">
        <v>110</v>
      </c>
      <c r="N111" s="21">
        <v>40000</v>
      </c>
    </row>
    <row r="112" spans="13:14" s="21" customFormat="1">
      <c r="M112" s="21">
        <v>111</v>
      </c>
      <c r="N112" s="21">
        <v>40000</v>
      </c>
    </row>
    <row r="113" spans="13:14" s="21" customFormat="1">
      <c r="M113" s="21">
        <v>112</v>
      </c>
      <c r="N113" s="21">
        <v>40000</v>
      </c>
    </row>
    <row r="114" spans="13:14" s="21" customFormat="1">
      <c r="M114" s="21">
        <v>113</v>
      </c>
      <c r="N114" s="21">
        <v>40000</v>
      </c>
    </row>
    <row r="115" spans="13:14" s="21" customFormat="1">
      <c r="M115" s="21">
        <v>114</v>
      </c>
      <c r="N115" s="21">
        <v>40000</v>
      </c>
    </row>
    <row r="116" spans="13:14" s="21" customFormat="1">
      <c r="M116" s="21">
        <v>115</v>
      </c>
      <c r="N116" s="21">
        <v>40000</v>
      </c>
    </row>
    <row r="117" spans="13:14" s="21" customFormat="1">
      <c r="M117" s="21">
        <v>116</v>
      </c>
      <c r="N117" s="21">
        <v>40000</v>
      </c>
    </row>
    <row r="118" spans="13:14" s="21" customFormat="1">
      <c r="M118" s="21">
        <v>117</v>
      </c>
      <c r="N118" s="21">
        <v>40000</v>
      </c>
    </row>
    <row r="119" spans="13:14" s="21" customFormat="1">
      <c r="M119" s="21">
        <v>118</v>
      </c>
      <c r="N119" s="21">
        <v>40000</v>
      </c>
    </row>
    <row r="120" spans="13:14" s="21" customFormat="1">
      <c r="M120" s="21">
        <v>119</v>
      </c>
      <c r="N120" s="21">
        <v>40000</v>
      </c>
    </row>
    <row r="121" spans="13:14" s="21" customFormat="1">
      <c r="M121" s="21">
        <v>120</v>
      </c>
      <c r="N121" s="21">
        <v>40000</v>
      </c>
    </row>
    <row r="122" spans="13:14" s="21" customFormat="1">
      <c r="M122" s="21">
        <v>121</v>
      </c>
      <c r="N122" s="21">
        <v>40000</v>
      </c>
    </row>
    <row r="123" spans="13:14" s="21" customFormat="1">
      <c r="M123" s="21">
        <v>122</v>
      </c>
      <c r="N123" s="21">
        <v>40000</v>
      </c>
    </row>
    <row r="124" spans="13:14" s="21" customFormat="1">
      <c r="M124" s="21">
        <v>123</v>
      </c>
      <c r="N124" s="21">
        <v>40000</v>
      </c>
    </row>
    <row r="125" spans="13:14" s="21" customFormat="1">
      <c r="M125" s="21">
        <v>124</v>
      </c>
      <c r="N125" s="21">
        <v>40000</v>
      </c>
    </row>
    <row r="126" spans="13:14" s="21" customFormat="1">
      <c r="M126" s="21">
        <v>125</v>
      </c>
      <c r="N126" s="21">
        <v>40000</v>
      </c>
    </row>
    <row r="127" spans="13:14" s="21" customFormat="1">
      <c r="M127" s="21">
        <v>126</v>
      </c>
      <c r="N127" s="21">
        <v>40000</v>
      </c>
    </row>
    <row r="128" spans="13:14" s="21" customFormat="1">
      <c r="M128" s="21">
        <v>127</v>
      </c>
      <c r="N128" s="21">
        <v>40000</v>
      </c>
    </row>
    <row r="129" spans="13:14" s="21" customFormat="1">
      <c r="M129" s="21">
        <v>128</v>
      </c>
      <c r="N129" s="21">
        <v>40000</v>
      </c>
    </row>
    <row r="130" spans="13:14" s="21" customFormat="1">
      <c r="M130" s="21">
        <v>129</v>
      </c>
      <c r="N130" s="21">
        <v>40000</v>
      </c>
    </row>
    <row r="131" spans="13:14" s="21" customFormat="1">
      <c r="M131" s="21">
        <v>130</v>
      </c>
      <c r="N131" s="21">
        <v>40000</v>
      </c>
    </row>
    <row r="132" spans="13:14" s="21" customFormat="1">
      <c r="M132" s="21">
        <v>131</v>
      </c>
      <c r="N132" s="21">
        <v>40000</v>
      </c>
    </row>
    <row r="133" spans="13:14" s="21" customFormat="1">
      <c r="M133" s="21">
        <v>132</v>
      </c>
      <c r="N133" s="21">
        <v>40000</v>
      </c>
    </row>
    <row r="134" spans="13:14" s="21" customFormat="1">
      <c r="M134" s="21">
        <v>133</v>
      </c>
      <c r="N134" s="21">
        <v>40000</v>
      </c>
    </row>
    <row r="135" spans="13:14" s="21" customFormat="1">
      <c r="M135" s="21">
        <v>134</v>
      </c>
      <c r="N135" s="21">
        <v>40000</v>
      </c>
    </row>
    <row r="136" spans="13:14" s="21" customFormat="1">
      <c r="M136" s="21">
        <v>135</v>
      </c>
      <c r="N136" s="21">
        <v>40000</v>
      </c>
    </row>
    <row r="137" spans="13:14" s="21" customFormat="1">
      <c r="M137" s="21">
        <v>136</v>
      </c>
      <c r="N137" s="21">
        <v>40000</v>
      </c>
    </row>
    <row r="138" spans="13:14" s="21" customFormat="1">
      <c r="M138" s="21">
        <v>137</v>
      </c>
      <c r="N138" s="21">
        <v>40000</v>
      </c>
    </row>
    <row r="139" spans="13:14" s="21" customFormat="1">
      <c r="M139" s="21">
        <v>138</v>
      </c>
      <c r="N139" s="21">
        <v>40000</v>
      </c>
    </row>
    <row r="140" spans="13:14" s="21" customFormat="1">
      <c r="M140" s="21">
        <v>139</v>
      </c>
      <c r="N140" s="21">
        <v>40000</v>
      </c>
    </row>
    <row r="141" spans="13:14" s="21" customFormat="1">
      <c r="M141" s="21">
        <v>140</v>
      </c>
      <c r="N141" s="21">
        <v>40000</v>
      </c>
    </row>
    <row r="142" spans="13:14" s="21" customFormat="1">
      <c r="M142" s="21">
        <v>141</v>
      </c>
      <c r="N142" s="21">
        <v>40000</v>
      </c>
    </row>
    <row r="143" spans="13:14" s="21" customFormat="1">
      <c r="M143" s="21">
        <v>142</v>
      </c>
      <c r="N143" s="21">
        <v>40000</v>
      </c>
    </row>
    <row r="144" spans="13:14" s="21" customFormat="1">
      <c r="M144" s="21">
        <v>143</v>
      </c>
      <c r="N144" s="21">
        <v>40000</v>
      </c>
    </row>
    <row r="145" spans="13:14" s="21" customFormat="1">
      <c r="M145" s="21">
        <v>144</v>
      </c>
      <c r="N145" s="21">
        <v>40000</v>
      </c>
    </row>
    <row r="146" spans="13:14" s="21" customFormat="1">
      <c r="M146" s="21">
        <v>145</v>
      </c>
      <c r="N146" s="21">
        <v>40000</v>
      </c>
    </row>
    <row r="147" spans="13:14" s="21" customFormat="1">
      <c r="M147" s="21">
        <v>146</v>
      </c>
      <c r="N147" s="21">
        <v>40000</v>
      </c>
    </row>
    <row r="148" spans="13:14" s="21" customFormat="1">
      <c r="M148" s="21">
        <v>147</v>
      </c>
      <c r="N148" s="21">
        <v>40000</v>
      </c>
    </row>
    <row r="149" spans="13:14" s="21" customFormat="1">
      <c r="M149" s="21">
        <v>148</v>
      </c>
      <c r="N149" s="21">
        <v>40000</v>
      </c>
    </row>
    <row r="150" spans="13:14" s="21" customFormat="1">
      <c r="M150" s="21">
        <v>149</v>
      </c>
      <c r="N150" s="21">
        <v>40000</v>
      </c>
    </row>
    <row r="151" spans="13:14" s="21" customFormat="1">
      <c r="M151" s="21">
        <v>150</v>
      </c>
      <c r="N151" s="21">
        <v>40000</v>
      </c>
    </row>
    <row r="152" spans="13:14" s="21" customFormat="1">
      <c r="M152" s="21">
        <v>151</v>
      </c>
      <c r="N152" s="21">
        <v>40000</v>
      </c>
    </row>
    <row r="153" spans="13:14" s="21" customFormat="1">
      <c r="M153" s="21">
        <v>152</v>
      </c>
      <c r="N153" s="21">
        <v>40000</v>
      </c>
    </row>
    <row r="154" spans="13:14" s="21" customFormat="1">
      <c r="M154" s="21">
        <v>153</v>
      </c>
      <c r="N154" s="21">
        <v>40000</v>
      </c>
    </row>
    <row r="155" spans="13:14" s="21" customFormat="1">
      <c r="M155" s="21">
        <v>154</v>
      </c>
      <c r="N155" s="21">
        <v>40000</v>
      </c>
    </row>
    <row r="156" spans="13:14" s="21" customFormat="1">
      <c r="M156" s="21">
        <v>155</v>
      </c>
      <c r="N156" s="21">
        <v>40000</v>
      </c>
    </row>
    <row r="157" spans="13:14" s="21" customFormat="1">
      <c r="M157" s="21">
        <v>156</v>
      </c>
      <c r="N157" s="21">
        <v>40000</v>
      </c>
    </row>
    <row r="158" spans="13:14" s="21" customFormat="1">
      <c r="M158" s="21">
        <v>157</v>
      </c>
      <c r="N158" s="21">
        <v>40000</v>
      </c>
    </row>
    <row r="159" spans="13:14" s="21" customFormat="1">
      <c r="M159" s="21">
        <v>158</v>
      </c>
      <c r="N159" s="21">
        <v>40000</v>
      </c>
    </row>
    <row r="160" spans="13:14" s="21" customFormat="1">
      <c r="M160" s="21">
        <v>159</v>
      </c>
      <c r="N160" s="21">
        <v>40000</v>
      </c>
    </row>
    <row r="161" spans="13:14" s="21" customFormat="1">
      <c r="M161" s="21">
        <v>160</v>
      </c>
      <c r="N161" s="21">
        <v>40000</v>
      </c>
    </row>
    <row r="162" spans="13:14" s="21" customFormat="1">
      <c r="M162" s="21">
        <v>161</v>
      </c>
      <c r="N162" s="21">
        <v>40000</v>
      </c>
    </row>
    <row r="163" spans="13:14" s="21" customFormat="1">
      <c r="M163" s="21">
        <v>162</v>
      </c>
      <c r="N163" s="21">
        <v>40000</v>
      </c>
    </row>
    <row r="164" spans="13:14" s="21" customFormat="1">
      <c r="M164" s="21">
        <v>163</v>
      </c>
      <c r="N164" s="21">
        <v>40000</v>
      </c>
    </row>
    <row r="165" spans="13:14" s="21" customFormat="1">
      <c r="M165" s="21">
        <v>164</v>
      </c>
      <c r="N165" s="21">
        <v>40000</v>
      </c>
    </row>
    <row r="166" spans="13:14" s="21" customFormat="1">
      <c r="M166" s="21">
        <v>165</v>
      </c>
      <c r="N166" s="21">
        <v>40000</v>
      </c>
    </row>
    <row r="167" spans="13:14" s="21" customFormat="1">
      <c r="M167" s="21">
        <v>166</v>
      </c>
      <c r="N167" s="21">
        <v>40000</v>
      </c>
    </row>
    <row r="168" spans="13:14" s="21" customFormat="1">
      <c r="M168" s="21">
        <v>167</v>
      </c>
      <c r="N168" s="21">
        <v>40000</v>
      </c>
    </row>
    <row r="169" spans="13:14" s="21" customFormat="1">
      <c r="M169" s="21">
        <v>168</v>
      </c>
      <c r="N169" s="21">
        <v>40000</v>
      </c>
    </row>
    <row r="170" spans="13:14" s="21" customFormat="1">
      <c r="M170" s="21">
        <v>169</v>
      </c>
      <c r="N170" s="21">
        <v>40000</v>
      </c>
    </row>
    <row r="171" spans="13:14" s="21" customFormat="1">
      <c r="M171" s="21">
        <v>170</v>
      </c>
      <c r="N171" s="21">
        <v>40000</v>
      </c>
    </row>
    <row r="172" spans="13:14" s="21" customFormat="1">
      <c r="M172" s="21">
        <v>171</v>
      </c>
      <c r="N172" s="21">
        <v>40000</v>
      </c>
    </row>
    <row r="173" spans="13:14" s="21" customFormat="1">
      <c r="M173" s="21">
        <v>172</v>
      </c>
      <c r="N173" s="21">
        <v>40000</v>
      </c>
    </row>
    <row r="174" spans="13:14" s="21" customFormat="1">
      <c r="M174" s="21">
        <v>173</v>
      </c>
      <c r="N174" s="21">
        <v>40000</v>
      </c>
    </row>
    <row r="175" spans="13:14" s="21" customFormat="1">
      <c r="M175" s="21">
        <v>174</v>
      </c>
      <c r="N175" s="21">
        <v>40000</v>
      </c>
    </row>
    <row r="176" spans="13:14" s="21" customFormat="1">
      <c r="M176" s="21">
        <v>175</v>
      </c>
      <c r="N176" s="21">
        <v>40000</v>
      </c>
    </row>
    <row r="177" spans="13:14" s="21" customFormat="1">
      <c r="M177" s="21">
        <v>176</v>
      </c>
      <c r="N177" s="21">
        <v>40000</v>
      </c>
    </row>
    <row r="178" spans="13:14" s="21" customFormat="1">
      <c r="M178" s="21">
        <v>177</v>
      </c>
      <c r="N178" s="21">
        <v>40000</v>
      </c>
    </row>
    <row r="179" spans="13:14" s="21" customFormat="1">
      <c r="M179" s="21">
        <v>178</v>
      </c>
      <c r="N179" s="21">
        <v>40000</v>
      </c>
    </row>
    <row r="180" spans="13:14" s="21" customFormat="1">
      <c r="M180" s="21">
        <v>179</v>
      </c>
      <c r="N180" s="21">
        <v>40000</v>
      </c>
    </row>
    <row r="181" spans="13:14" s="21" customFormat="1">
      <c r="M181" s="21">
        <v>180</v>
      </c>
      <c r="N181" s="21">
        <v>40000</v>
      </c>
    </row>
    <row r="182" spans="13:14" s="21" customFormat="1">
      <c r="M182" s="21">
        <v>181</v>
      </c>
      <c r="N182" s="21">
        <v>40000</v>
      </c>
    </row>
    <row r="183" spans="13:14" s="21" customFormat="1">
      <c r="M183" s="21">
        <v>182</v>
      </c>
      <c r="N183" s="21">
        <v>40000</v>
      </c>
    </row>
    <row r="184" spans="13:14" s="21" customFormat="1">
      <c r="M184" s="21">
        <v>183</v>
      </c>
      <c r="N184" s="21">
        <v>40000</v>
      </c>
    </row>
    <row r="185" spans="13:14" s="21" customFormat="1">
      <c r="M185" s="21">
        <v>184</v>
      </c>
      <c r="N185" s="21">
        <v>40000</v>
      </c>
    </row>
    <row r="186" spans="13:14" s="21" customFormat="1">
      <c r="M186" s="21">
        <v>185</v>
      </c>
      <c r="N186" s="21">
        <v>40000</v>
      </c>
    </row>
    <row r="187" spans="13:14" s="21" customFormat="1">
      <c r="M187" s="21">
        <v>186</v>
      </c>
      <c r="N187" s="21">
        <v>40000</v>
      </c>
    </row>
    <row r="188" spans="13:14" s="21" customFormat="1">
      <c r="M188" s="21">
        <v>187</v>
      </c>
      <c r="N188" s="21">
        <v>40000</v>
      </c>
    </row>
    <row r="189" spans="13:14" s="21" customFormat="1">
      <c r="M189" s="21">
        <v>188</v>
      </c>
      <c r="N189" s="21">
        <v>40000</v>
      </c>
    </row>
    <row r="190" spans="13:14" s="21" customFormat="1">
      <c r="M190" s="21">
        <v>189</v>
      </c>
      <c r="N190" s="21">
        <v>40000</v>
      </c>
    </row>
    <row r="191" spans="13:14" s="21" customFormat="1">
      <c r="M191" s="21">
        <v>190</v>
      </c>
      <c r="N191" s="21">
        <v>40000</v>
      </c>
    </row>
    <row r="192" spans="13:14" s="21" customFormat="1">
      <c r="M192" s="21">
        <v>191</v>
      </c>
      <c r="N192" s="21">
        <v>40000</v>
      </c>
    </row>
    <row r="193" spans="13:14" s="21" customFormat="1">
      <c r="M193" s="21">
        <v>192</v>
      </c>
      <c r="N193" s="21">
        <v>40000</v>
      </c>
    </row>
    <row r="194" spans="13:14" s="21" customFormat="1">
      <c r="M194" s="21">
        <v>193</v>
      </c>
      <c r="N194" s="21">
        <v>40000</v>
      </c>
    </row>
    <row r="195" spans="13:14" s="21" customFormat="1">
      <c r="M195" s="21">
        <v>194</v>
      </c>
      <c r="N195" s="21">
        <v>40000</v>
      </c>
    </row>
    <row r="196" spans="13:14" s="21" customFormat="1">
      <c r="M196" s="21">
        <v>195</v>
      </c>
      <c r="N196" s="21">
        <v>40000</v>
      </c>
    </row>
    <row r="197" spans="13:14" s="21" customFormat="1">
      <c r="M197" s="21">
        <v>196</v>
      </c>
      <c r="N197" s="21">
        <v>40000</v>
      </c>
    </row>
    <row r="198" spans="13:14" s="21" customFormat="1">
      <c r="M198" s="21">
        <v>197</v>
      </c>
      <c r="N198" s="21">
        <v>40000</v>
      </c>
    </row>
    <row r="199" spans="13:14" s="21" customFormat="1">
      <c r="M199" s="21">
        <v>198</v>
      </c>
      <c r="N199" s="21">
        <v>40000</v>
      </c>
    </row>
    <row r="200" spans="13:14" s="21" customFormat="1">
      <c r="M200" s="21">
        <v>199</v>
      </c>
      <c r="N200" s="21">
        <v>40000</v>
      </c>
    </row>
    <row r="201" spans="13:14" s="21" customFormat="1">
      <c r="M201" s="21">
        <v>200</v>
      </c>
      <c r="N201" s="21">
        <v>40000</v>
      </c>
    </row>
    <row r="202" spans="13:14" s="21" customFormat="1">
      <c r="M202" s="21">
        <v>201</v>
      </c>
      <c r="N202" s="21">
        <v>40000</v>
      </c>
    </row>
    <row r="203" spans="13:14" s="21" customFormat="1">
      <c r="M203" s="21">
        <v>202</v>
      </c>
      <c r="N203" s="21">
        <v>40000</v>
      </c>
    </row>
    <row r="204" spans="13:14" s="21" customFormat="1">
      <c r="M204" s="21">
        <v>203</v>
      </c>
      <c r="N204" s="21">
        <v>40000</v>
      </c>
    </row>
    <row r="205" spans="13:14" s="21" customFormat="1">
      <c r="M205" s="21">
        <v>204</v>
      </c>
      <c r="N205" s="21">
        <v>40000</v>
      </c>
    </row>
    <row r="206" spans="13:14" s="21" customFormat="1">
      <c r="M206" s="21">
        <v>205</v>
      </c>
      <c r="N206" s="21">
        <v>40000</v>
      </c>
    </row>
    <row r="207" spans="13:14" s="21" customFormat="1">
      <c r="M207" s="21">
        <v>206</v>
      </c>
      <c r="N207" s="21">
        <v>40000</v>
      </c>
    </row>
    <row r="208" spans="13:14" s="21" customFormat="1">
      <c r="M208" s="21">
        <v>207</v>
      </c>
      <c r="N208" s="21">
        <v>40000</v>
      </c>
    </row>
    <row r="209" spans="13:14" s="21" customFormat="1">
      <c r="M209" s="21">
        <v>208</v>
      </c>
      <c r="N209" s="21">
        <v>40000</v>
      </c>
    </row>
    <row r="210" spans="13:14" s="21" customFormat="1">
      <c r="M210" s="21">
        <v>209</v>
      </c>
      <c r="N210" s="21">
        <v>40000</v>
      </c>
    </row>
    <row r="211" spans="13:14" s="21" customFormat="1">
      <c r="M211" s="21">
        <v>210</v>
      </c>
      <c r="N211" s="21">
        <v>40000</v>
      </c>
    </row>
    <row r="212" spans="13:14" s="21" customFormat="1">
      <c r="M212" s="21">
        <v>211</v>
      </c>
      <c r="N212" s="21">
        <v>40000</v>
      </c>
    </row>
    <row r="213" spans="13:14" s="21" customFormat="1">
      <c r="M213" s="21">
        <v>212</v>
      </c>
      <c r="N213" s="21">
        <v>40000</v>
      </c>
    </row>
    <row r="214" spans="13:14" s="21" customFormat="1">
      <c r="M214" s="21">
        <v>213</v>
      </c>
      <c r="N214" s="21">
        <v>40000</v>
      </c>
    </row>
    <row r="215" spans="13:14" s="21" customFormat="1">
      <c r="M215" s="21">
        <v>214</v>
      </c>
      <c r="N215" s="21">
        <v>40000</v>
      </c>
    </row>
    <row r="216" spans="13:14" s="21" customFormat="1">
      <c r="M216" s="21">
        <v>215</v>
      </c>
      <c r="N216" s="21">
        <v>40000</v>
      </c>
    </row>
    <row r="217" spans="13:14" s="21" customFormat="1">
      <c r="M217" s="21">
        <v>216</v>
      </c>
      <c r="N217" s="21">
        <v>40000</v>
      </c>
    </row>
    <row r="218" spans="13:14" s="21" customFormat="1">
      <c r="M218" s="21">
        <v>217</v>
      </c>
      <c r="N218" s="21">
        <v>40000</v>
      </c>
    </row>
    <row r="219" spans="13:14" s="21" customFormat="1">
      <c r="M219" s="21">
        <v>218</v>
      </c>
      <c r="N219" s="21">
        <v>40000</v>
      </c>
    </row>
    <row r="220" spans="13:14" s="21" customFormat="1">
      <c r="M220" s="21">
        <v>219</v>
      </c>
      <c r="N220" s="21">
        <v>40000</v>
      </c>
    </row>
    <row r="221" spans="13:14" s="21" customFormat="1">
      <c r="M221" s="21">
        <v>220</v>
      </c>
      <c r="N221" s="21">
        <v>40000</v>
      </c>
    </row>
    <row r="222" spans="13:14" s="21" customFormat="1">
      <c r="M222" s="21">
        <v>221</v>
      </c>
      <c r="N222" s="21">
        <v>40000</v>
      </c>
    </row>
    <row r="223" spans="13:14" s="21" customFormat="1">
      <c r="M223" s="21">
        <v>222</v>
      </c>
      <c r="N223" s="21">
        <v>40000</v>
      </c>
    </row>
    <row r="224" spans="13:14" s="21" customFormat="1">
      <c r="M224" s="21">
        <v>223</v>
      </c>
      <c r="N224" s="21">
        <v>40000</v>
      </c>
    </row>
    <row r="225" spans="13:14" s="21" customFormat="1">
      <c r="M225" s="21">
        <v>224</v>
      </c>
      <c r="N225" s="21">
        <v>40000</v>
      </c>
    </row>
    <row r="226" spans="13:14" s="21" customFormat="1">
      <c r="M226" s="21">
        <v>225</v>
      </c>
      <c r="N226" s="21">
        <v>40000</v>
      </c>
    </row>
    <row r="227" spans="13:14" s="21" customFormat="1">
      <c r="M227" s="21">
        <v>226</v>
      </c>
      <c r="N227" s="21">
        <v>40000</v>
      </c>
    </row>
    <row r="228" spans="13:14" s="21" customFormat="1">
      <c r="M228" s="21">
        <v>227</v>
      </c>
      <c r="N228" s="21">
        <v>40000</v>
      </c>
    </row>
    <row r="229" spans="13:14" s="21" customFormat="1">
      <c r="M229" s="21">
        <v>228</v>
      </c>
      <c r="N229" s="21">
        <v>40000</v>
      </c>
    </row>
    <row r="230" spans="13:14" s="21" customFormat="1">
      <c r="M230" s="21">
        <v>229</v>
      </c>
      <c r="N230" s="21">
        <v>40000</v>
      </c>
    </row>
    <row r="231" spans="13:14" s="21" customFormat="1">
      <c r="M231" s="21">
        <v>230</v>
      </c>
      <c r="N231" s="21">
        <v>40000</v>
      </c>
    </row>
    <row r="232" spans="13:14" s="21" customFormat="1">
      <c r="M232" s="21">
        <v>231</v>
      </c>
      <c r="N232" s="21">
        <v>40000</v>
      </c>
    </row>
    <row r="233" spans="13:14" s="21" customFormat="1">
      <c r="M233" s="21">
        <v>232</v>
      </c>
      <c r="N233" s="21">
        <v>40000</v>
      </c>
    </row>
    <row r="234" spans="13:14" s="21" customFormat="1">
      <c r="M234" s="21">
        <v>233</v>
      </c>
      <c r="N234" s="21">
        <v>40000</v>
      </c>
    </row>
    <row r="235" spans="13:14" s="21" customFormat="1">
      <c r="M235" s="21">
        <v>234</v>
      </c>
      <c r="N235" s="21">
        <v>40000</v>
      </c>
    </row>
    <row r="236" spans="13:14" s="21" customFormat="1">
      <c r="M236" s="21">
        <v>235</v>
      </c>
      <c r="N236" s="21">
        <v>40000</v>
      </c>
    </row>
    <row r="237" spans="13:14" s="21" customFormat="1">
      <c r="M237" s="21">
        <v>236</v>
      </c>
      <c r="N237" s="21">
        <v>40000</v>
      </c>
    </row>
    <row r="238" spans="13:14" s="21" customFormat="1">
      <c r="M238" s="21">
        <v>237</v>
      </c>
      <c r="N238" s="21">
        <v>40000</v>
      </c>
    </row>
    <row r="239" spans="13:14" s="21" customFormat="1">
      <c r="M239" s="21">
        <v>238</v>
      </c>
      <c r="N239" s="21">
        <v>40000</v>
      </c>
    </row>
    <row r="240" spans="13:14" s="21" customFormat="1">
      <c r="M240" s="21">
        <v>239</v>
      </c>
      <c r="N240" s="21">
        <v>40000</v>
      </c>
    </row>
    <row r="241" spans="13:14" s="21" customFormat="1">
      <c r="M241" s="21">
        <v>240</v>
      </c>
      <c r="N241" s="21">
        <v>40000</v>
      </c>
    </row>
    <row r="242" spans="13:14" s="21" customFormat="1">
      <c r="M242" s="21">
        <v>241</v>
      </c>
      <c r="N242" s="21">
        <v>40000</v>
      </c>
    </row>
    <row r="243" spans="13:14" s="21" customFormat="1">
      <c r="M243" s="21">
        <v>242</v>
      </c>
      <c r="N243" s="21">
        <v>40000</v>
      </c>
    </row>
    <row r="244" spans="13:14" s="21" customFormat="1">
      <c r="M244" s="21">
        <v>243</v>
      </c>
      <c r="N244" s="21">
        <v>40000</v>
      </c>
    </row>
    <row r="245" spans="13:14" s="21" customFormat="1">
      <c r="M245" s="21">
        <v>244</v>
      </c>
      <c r="N245" s="21">
        <v>40000</v>
      </c>
    </row>
    <row r="246" spans="13:14" s="21" customFormat="1">
      <c r="M246" s="21">
        <v>245</v>
      </c>
      <c r="N246" s="21">
        <v>40000</v>
      </c>
    </row>
    <row r="247" spans="13:14" s="21" customFormat="1">
      <c r="M247" s="21">
        <v>246</v>
      </c>
      <c r="N247" s="21">
        <v>40000</v>
      </c>
    </row>
    <row r="248" spans="13:14" s="21" customFormat="1">
      <c r="M248" s="21">
        <v>247</v>
      </c>
      <c r="N248" s="21">
        <v>40000</v>
      </c>
    </row>
    <row r="249" spans="13:14" s="21" customFormat="1">
      <c r="M249" s="21">
        <v>248</v>
      </c>
      <c r="N249" s="21">
        <v>40000</v>
      </c>
    </row>
    <row r="250" spans="13:14" s="21" customFormat="1">
      <c r="M250" s="21">
        <v>249</v>
      </c>
      <c r="N250" s="21">
        <v>40000</v>
      </c>
    </row>
    <row r="251" spans="13:14" s="21" customFormat="1">
      <c r="M251" s="21">
        <v>250</v>
      </c>
      <c r="N251" s="21">
        <v>40000</v>
      </c>
    </row>
    <row r="252" spans="13:14" s="21" customFormat="1">
      <c r="M252" s="21">
        <v>251</v>
      </c>
      <c r="N252" s="21">
        <v>40000</v>
      </c>
    </row>
    <row r="253" spans="13:14" s="21" customFormat="1">
      <c r="M253" s="21">
        <v>252</v>
      </c>
      <c r="N253" s="21">
        <v>40000</v>
      </c>
    </row>
    <row r="254" spans="13:14" s="21" customFormat="1">
      <c r="M254" s="21">
        <v>253</v>
      </c>
      <c r="N254" s="21">
        <v>40000</v>
      </c>
    </row>
    <row r="255" spans="13:14" s="21" customFormat="1">
      <c r="M255" s="21">
        <v>254</v>
      </c>
      <c r="N255" s="21">
        <v>40000</v>
      </c>
    </row>
    <row r="256" spans="13:14" s="21" customFormat="1">
      <c r="M256" s="21">
        <v>255</v>
      </c>
      <c r="N256" s="21">
        <v>40000</v>
      </c>
    </row>
    <row r="257" spans="13:14" s="21" customFormat="1">
      <c r="M257" s="21">
        <v>256</v>
      </c>
      <c r="N257" s="21">
        <v>40000</v>
      </c>
    </row>
    <row r="258" spans="13:14" s="21" customFormat="1">
      <c r="M258" s="21">
        <v>257</v>
      </c>
      <c r="N258" s="21">
        <v>40000</v>
      </c>
    </row>
    <row r="259" spans="13:14" s="21" customFormat="1">
      <c r="M259" s="21">
        <v>258</v>
      </c>
      <c r="N259" s="21">
        <v>40000</v>
      </c>
    </row>
    <row r="260" spans="13:14" s="21" customFormat="1">
      <c r="M260" s="21">
        <v>259</v>
      </c>
      <c r="N260" s="21">
        <v>40000</v>
      </c>
    </row>
    <row r="261" spans="13:14" s="21" customFormat="1">
      <c r="M261" s="21">
        <v>260</v>
      </c>
      <c r="N261" s="21">
        <v>40000</v>
      </c>
    </row>
    <row r="262" spans="13:14" s="21" customFormat="1">
      <c r="M262" s="21">
        <v>261</v>
      </c>
      <c r="N262" s="21">
        <v>40000</v>
      </c>
    </row>
    <row r="263" spans="13:14" s="21" customFormat="1">
      <c r="M263" s="21">
        <v>262</v>
      </c>
      <c r="N263" s="21">
        <v>40000</v>
      </c>
    </row>
    <row r="264" spans="13:14" s="21" customFormat="1">
      <c r="M264" s="21">
        <v>263</v>
      </c>
      <c r="N264" s="21">
        <v>40000</v>
      </c>
    </row>
    <row r="265" spans="13:14" s="21" customFormat="1">
      <c r="M265" s="21">
        <v>264</v>
      </c>
      <c r="N265" s="21">
        <v>40000</v>
      </c>
    </row>
    <row r="266" spans="13:14" s="21" customFormat="1">
      <c r="M266" s="21">
        <v>265</v>
      </c>
      <c r="N266" s="21">
        <v>40000</v>
      </c>
    </row>
    <row r="267" spans="13:14" s="21" customFormat="1">
      <c r="M267" s="21">
        <v>266</v>
      </c>
      <c r="N267" s="21">
        <v>40000</v>
      </c>
    </row>
    <row r="268" spans="13:14" s="21" customFormat="1">
      <c r="M268" s="21">
        <v>267</v>
      </c>
      <c r="N268" s="21">
        <v>40000</v>
      </c>
    </row>
    <row r="269" spans="13:14" s="21" customFormat="1">
      <c r="M269" s="21">
        <v>268</v>
      </c>
      <c r="N269" s="21">
        <v>40000</v>
      </c>
    </row>
    <row r="270" spans="13:14" s="21" customFormat="1">
      <c r="M270" s="21">
        <v>269</v>
      </c>
      <c r="N270" s="21">
        <v>40000</v>
      </c>
    </row>
    <row r="271" spans="13:14" s="21" customFormat="1">
      <c r="M271" s="21">
        <v>270</v>
      </c>
      <c r="N271" s="21">
        <v>40000</v>
      </c>
    </row>
    <row r="272" spans="13:14" s="21" customFormat="1">
      <c r="M272" s="21">
        <v>271</v>
      </c>
      <c r="N272" s="21">
        <v>40000</v>
      </c>
    </row>
    <row r="273" spans="13:14" s="21" customFormat="1">
      <c r="M273" s="21">
        <v>272</v>
      </c>
      <c r="N273" s="21">
        <v>40000</v>
      </c>
    </row>
    <row r="274" spans="13:14" s="21" customFormat="1">
      <c r="M274" s="21">
        <v>273</v>
      </c>
      <c r="N274" s="21">
        <v>40000</v>
      </c>
    </row>
    <row r="275" spans="13:14" s="21" customFormat="1">
      <c r="M275" s="21">
        <v>274</v>
      </c>
      <c r="N275" s="21">
        <v>40000</v>
      </c>
    </row>
    <row r="276" spans="13:14" s="21" customFormat="1">
      <c r="M276" s="21">
        <v>275</v>
      </c>
      <c r="N276" s="21">
        <v>40000</v>
      </c>
    </row>
    <row r="277" spans="13:14" s="21" customFormat="1">
      <c r="M277" s="21">
        <v>276</v>
      </c>
      <c r="N277" s="21">
        <v>40000</v>
      </c>
    </row>
    <row r="278" spans="13:14" s="21" customFormat="1">
      <c r="M278" s="21">
        <v>277</v>
      </c>
      <c r="N278" s="21">
        <v>40000</v>
      </c>
    </row>
    <row r="279" spans="13:14" s="21" customFormat="1">
      <c r="M279" s="21">
        <v>278</v>
      </c>
      <c r="N279" s="21">
        <v>40000</v>
      </c>
    </row>
    <row r="280" spans="13:14" s="21" customFormat="1">
      <c r="M280" s="21">
        <v>279</v>
      </c>
      <c r="N280" s="21">
        <v>40000</v>
      </c>
    </row>
    <row r="281" spans="13:14" s="21" customFormat="1">
      <c r="M281" s="21">
        <v>280</v>
      </c>
      <c r="N281" s="21">
        <v>40000</v>
      </c>
    </row>
    <row r="282" spans="13:14" s="21" customFormat="1">
      <c r="M282" s="21">
        <v>281</v>
      </c>
      <c r="N282" s="21">
        <v>40000</v>
      </c>
    </row>
    <row r="283" spans="13:14" s="21" customFormat="1">
      <c r="M283" s="21">
        <v>282</v>
      </c>
      <c r="N283" s="21">
        <v>40000</v>
      </c>
    </row>
    <row r="284" spans="13:14" s="21" customFormat="1">
      <c r="M284" s="21">
        <v>283</v>
      </c>
      <c r="N284" s="21">
        <v>40000</v>
      </c>
    </row>
    <row r="285" spans="13:14" s="21" customFormat="1">
      <c r="M285" s="21">
        <v>284</v>
      </c>
      <c r="N285" s="21">
        <v>40000</v>
      </c>
    </row>
    <row r="286" spans="13:14" s="21" customFormat="1">
      <c r="M286" s="21">
        <v>285</v>
      </c>
      <c r="N286" s="21">
        <v>40000</v>
      </c>
    </row>
    <row r="287" spans="13:14" s="21" customFormat="1">
      <c r="M287" s="21">
        <v>286</v>
      </c>
      <c r="N287" s="21">
        <v>40000</v>
      </c>
    </row>
    <row r="288" spans="13:14" s="21" customFormat="1">
      <c r="M288" s="21">
        <v>287</v>
      </c>
      <c r="N288" s="21">
        <v>40000</v>
      </c>
    </row>
    <row r="289" spans="13:14" s="21" customFormat="1">
      <c r="M289" s="21">
        <v>288</v>
      </c>
      <c r="N289" s="21">
        <v>40000</v>
      </c>
    </row>
    <row r="290" spans="13:14" s="21" customFormat="1">
      <c r="M290" s="21">
        <v>289</v>
      </c>
      <c r="N290" s="21">
        <v>40000</v>
      </c>
    </row>
    <row r="291" spans="13:14" s="21" customFormat="1">
      <c r="M291" s="21">
        <v>290</v>
      </c>
      <c r="N291" s="21">
        <v>40000</v>
      </c>
    </row>
    <row r="292" spans="13:14" s="21" customFormat="1">
      <c r="M292" s="21">
        <v>291</v>
      </c>
      <c r="N292" s="21">
        <v>40000</v>
      </c>
    </row>
    <row r="293" spans="13:14" s="21" customFormat="1">
      <c r="M293" s="21">
        <v>292</v>
      </c>
      <c r="N293" s="21">
        <v>40000</v>
      </c>
    </row>
    <row r="294" spans="13:14" s="21" customFormat="1">
      <c r="M294" s="21">
        <v>293</v>
      </c>
      <c r="N294" s="21">
        <v>40000</v>
      </c>
    </row>
    <row r="295" spans="13:14" s="21" customFormat="1">
      <c r="M295" s="21">
        <v>294</v>
      </c>
      <c r="N295" s="21">
        <v>40000</v>
      </c>
    </row>
    <row r="296" spans="13:14" s="21" customFormat="1">
      <c r="M296" s="21">
        <v>295</v>
      </c>
      <c r="N296" s="21">
        <v>40000</v>
      </c>
    </row>
    <row r="297" spans="13:14" s="21" customFormat="1">
      <c r="M297" s="21">
        <v>296</v>
      </c>
      <c r="N297" s="21">
        <v>40000</v>
      </c>
    </row>
    <row r="298" spans="13:14" s="21" customFormat="1">
      <c r="M298" s="21">
        <v>297</v>
      </c>
      <c r="N298" s="21">
        <v>40000</v>
      </c>
    </row>
    <row r="299" spans="13:14" s="21" customFormat="1">
      <c r="M299" s="21">
        <v>298</v>
      </c>
      <c r="N299" s="21">
        <v>40000</v>
      </c>
    </row>
    <row r="300" spans="13:14" s="21" customFormat="1">
      <c r="M300" s="21">
        <v>299</v>
      </c>
      <c r="N300" s="21">
        <v>40000</v>
      </c>
    </row>
    <row r="301" spans="13:14" s="21" customFormat="1">
      <c r="M301" s="21">
        <v>300</v>
      </c>
      <c r="N301" s="21">
        <v>40000</v>
      </c>
    </row>
    <row r="302" spans="13:14" s="21" customFormat="1">
      <c r="M302" s="21">
        <v>301</v>
      </c>
      <c r="N302" s="21">
        <v>40000</v>
      </c>
    </row>
    <row r="303" spans="13:14" s="21" customFormat="1">
      <c r="M303" s="21">
        <v>302</v>
      </c>
      <c r="N303" s="21">
        <v>40000</v>
      </c>
    </row>
    <row r="304" spans="13:14" s="21" customFormat="1">
      <c r="M304" s="21">
        <v>303</v>
      </c>
      <c r="N304" s="21">
        <v>40000</v>
      </c>
    </row>
    <row r="305" spans="13:14" s="21" customFormat="1">
      <c r="M305" s="21">
        <v>304</v>
      </c>
      <c r="N305" s="21">
        <v>40000</v>
      </c>
    </row>
    <row r="306" spans="13:14" s="21" customFormat="1">
      <c r="M306" s="21">
        <v>305</v>
      </c>
      <c r="N306" s="21">
        <v>40000</v>
      </c>
    </row>
    <row r="307" spans="13:14" s="21" customFormat="1">
      <c r="M307" s="21">
        <v>306</v>
      </c>
      <c r="N307" s="21">
        <v>40000</v>
      </c>
    </row>
    <row r="308" spans="13:14" s="21" customFormat="1">
      <c r="M308" s="21">
        <v>307</v>
      </c>
      <c r="N308" s="21">
        <v>40000</v>
      </c>
    </row>
    <row r="309" spans="13:14" s="21" customFormat="1">
      <c r="M309" s="21">
        <v>308</v>
      </c>
      <c r="N309" s="21">
        <v>40000</v>
      </c>
    </row>
    <row r="310" spans="13:14" s="21" customFormat="1">
      <c r="M310" s="21">
        <v>309</v>
      </c>
      <c r="N310" s="21">
        <v>40000</v>
      </c>
    </row>
    <row r="311" spans="13:14" s="21" customFormat="1">
      <c r="M311" s="21">
        <v>310</v>
      </c>
      <c r="N311" s="21">
        <v>40000</v>
      </c>
    </row>
    <row r="312" spans="13:14" s="21" customFormat="1">
      <c r="M312" s="21">
        <v>311</v>
      </c>
      <c r="N312" s="21">
        <v>40000</v>
      </c>
    </row>
    <row r="313" spans="13:14" s="21" customFormat="1">
      <c r="M313" s="21">
        <v>312</v>
      </c>
      <c r="N313" s="21">
        <v>40000</v>
      </c>
    </row>
    <row r="314" spans="13:14" s="21" customFormat="1">
      <c r="M314" s="21">
        <v>313</v>
      </c>
      <c r="N314" s="21">
        <v>40000</v>
      </c>
    </row>
    <row r="315" spans="13:14" s="21" customFormat="1">
      <c r="M315" s="21">
        <v>314</v>
      </c>
      <c r="N315" s="21">
        <v>40000</v>
      </c>
    </row>
    <row r="316" spans="13:14" s="21" customFormat="1">
      <c r="M316" s="21">
        <v>315</v>
      </c>
      <c r="N316" s="21">
        <v>40000</v>
      </c>
    </row>
    <row r="317" spans="13:14" s="21" customFormat="1">
      <c r="M317" s="21">
        <v>316</v>
      </c>
      <c r="N317" s="21">
        <v>40000</v>
      </c>
    </row>
    <row r="318" spans="13:14" s="21" customFormat="1">
      <c r="M318" s="21">
        <v>317</v>
      </c>
      <c r="N318" s="21">
        <v>40000</v>
      </c>
    </row>
    <row r="319" spans="13:14" s="21" customFormat="1">
      <c r="M319" s="21">
        <v>318</v>
      </c>
      <c r="N319" s="21">
        <v>40000</v>
      </c>
    </row>
    <row r="320" spans="13:14" s="21" customFormat="1">
      <c r="M320" s="21">
        <v>319</v>
      </c>
      <c r="N320" s="21">
        <v>40000</v>
      </c>
    </row>
    <row r="321" spans="13:14" s="21" customFormat="1">
      <c r="M321" s="21">
        <v>320</v>
      </c>
      <c r="N321" s="21">
        <v>40000</v>
      </c>
    </row>
    <row r="322" spans="13:14" s="21" customFormat="1">
      <c r="M322" s="21">
        <v>321</v>
      </c>
      <c r="N322" s="21">
        <v>40000</v>
      </c>
    </row>
    <row r="323" spans="13:14" s="21" customFormat="1">
      <c r="M323" s="21">
        <v>322</v>
      </c>
      <c r="N323" s="21">
        <v>40000</v>
      </c>
    </row>
    <row r="324" spans="13:14" s="21" customFormat="1">
      <c r="M324" s="21">
        <v>323</v>
      </c>
      <c r="N324" s="21">
        <v>40000</v>
      </c>
    </row>
    <row r="325" spans="13:14" s="21" customFormat="1">
      <c r="M325" s="21">
        <v>324</v>
      </c>
      <c r="N325" s="21">
        <v>40000</v>
      </c>
    </row>
    <row r="326" spans="13:14" s="21" customFormat="1">
      <c r="M326" s="21">
        <v>325</v>
      </c>
      <c r="N326" s="21">
        <v>40000</v>
      </c>
    </row>
    <row r="327" spans="13:14" s="21" customFormat="1">
      <c r="M327" s="21">
        <v>326</v>
      </c>
      <c r="N327" s="21">
        <v>40000</v>
      </c>
    </row>
    <row r="328" spans="13:14" s="21" customFormat="1">
      <c r="M328" s="21">
        <v>327</v>
      </c>
      <c r="N328" s="21">
        <v>40000</v>
      </c>
    </row>
    <row r="329" spans="13:14" s="21" customFormat="1">
      <c r="M329" s="21">
        <v>328</v>
      </c>
      <c r="N329" s="21">
        <v>40000</v>
      </c>
    </row>
    <row r="330" spans="13:14" s="21" customFormat="1">
      <c r="M330" s="21">
        <v>329</v>
      </c>
      <c r="N330" s="21">
        <v>40000</v>
      </c>
    </row>
    <row r="331" spans="13:14" s="21" customFormat="1">
      <c r="M331" s="21">
        <v>330</v>
      </c>
      <c r="N331" s="21">
        <v>40000</v>
      </c>
    </row>
    <row r="332" spans="13:14" s="21" customFormat="1">
      <c r="M332" s="21">
        <v>331</v>
      </c>
      <c r="N332" s="21">
        <v>40000</v>
      </c>
    </row>
    <row r="333" spans="13:14" s="21" customFormat="1">
      <c r="M333" s="21">
        <v>332</v>
      </c>
      <c r="N333" s="21">
        <v>40000</v>
      </c>
    </row>
    <row r="334" spans="13:14" s="21" customFormat="1">
      <c r="M334" s="21">
        <v>333</v>
      </c>
      <c r="N334" s="21">
        <v>40000</v>
      </c>
    </row>
    <row r="335" spans="13:14" s="21" customFormat="1">
      <c r="M335" s="21">
        <v>334</v>
      </c>
      <c r="N335" s="21">
        <v>40000</v>
      </c>
    </row>
    <row r="336" spans="13:14" s="21" customFormat="1">
      <c r="M336" s="21">
        <v>335</v>
      </c>
      <c r="N336" s="21">
        <v>40000</v>
      </c>
    </row>
    <row r="337" spans="13:14" s="21" customFormat="1">
      <c r="M337" s="21">
        <v>336</v>
      </c>
      <c r="N337" s="21">
        <v>40000</v>
      </c>
    </row>
    <row r="338" spans="13:14" s="21" customFormat="1">
      <c r="M338" s="21">
        <v>337</v>
      </c>
      <c r="N338" s="21">
        <v>40000</v>
      </c>
    </row>
    <row r="339" spans="13:14" s="21" customFormat="1">
      <c r="M339" s="21">
        <v>338</v>
      </c>
      <c r="N339" s="21">
        <v>40000</v>
      </c>
    </row>
    <row r="340" spans="13:14" s="21" customFormat="1">
      <c r="M340" s="21">
        <v>339</v>
      </c>
      <c r="N340" s="21">
        <v>40000</v>
      </c>
    </row>
    <row r="341" spans="13:14" s="21" customFormat="1">
      <c r="M341" s="21">
        <v>340</v>
      </c>
      <c r="N341" s="21">
        <v>40000</v>
      </c>
    </row>
    <row r="342" spans="13:14" s="21" customFormat="1">
      <c r="M342" s="21">
        <v>341</v>
      </c>
      <c r="N342" s="21">
        <v>40000</v>
      </c>
    </row>
    <row r="343" spans="13:14" s="21" customFormat="1">
      <c r="M343" s="21">
        <v>342</v>
      </c>
      <c r="N343" s="21">
        <v>40000</v>
      </c>
    </row>
    <row r="344" spans="13:14" s="21" customFormat="1">
      <c r="M344" s="21">
        <v>343</v>
      </c>
      <c r="N344" s="21">
        <v>40000</v>
      </c>
    </row>
    <row r="345" spans="13:14" s="21" customFormat="1">
      <c r="M345" s="21">
        <v>344</v>
      </c>
      <c r="N345" s="21">
        <v>40000</v>
      </c>
    </row>
    <row r="346" spans="13:14" s="21" customFormat="1">
      <c r="M346" s="21">
        <v>345</v>
      </c>
      <c r="N346" s="21">
        <v>40000</v>
      </c>
    </row>
    <row r="347" spans="13:14" s="21" customFormat="1">
      <c r="M347" s="21">
        <v>346</v>
      </c>
      <c r="N347" s="21">
        <v>40000</v>
      </c>
    </row>
    <row r="348" spans="13:14" s="21" customFormat="1">
      <c r="M348" s="21">
        <v>347</v>
      </c>
      <c r="N348" s="21">
        <v>40000</v>
      </c>
    </row>
    <row r="349" spans="13:14" s="21" customFormat="1">
      <c r="M349" s="21">
        <v>348</v>
      </c>
      <c r="N349" s="21">
        <v>40000</v>
      </c>
    </row>
    <row r="350" spans="13:14" s="21" customFormat="1">
      <c r="M350" s="21">
        <v>349</v>
      </c>
      <c r="N350" s="21">
        <v>40000</v>
      </c>
    </row>
    <row r="351" spans="13:14" s="21" customFormat="1">
      <c r="M351" s="21">
        <v>350</v>
      </c>
      <c r="N351" s="21">
        <v>40000</v>
      </c>
    </row>
    <row r="352" spans="13:14" s="21" customFormat="1">
      <c r="M352" s="21">
        <v>351</v>
      </c>
      <c r="N352" s="21">
        <v>40000</v>
      </c>
    </row>
    <row r="353" spans="13:14" s="21" customFormat="1">
      <c r="M353" s="21">
        <v>352</v>
      </c>
      <c r="N353" s="21">
        <v>40000</v>
      </c>
    </row>
    <row r="354" spans="13:14" s="21" customFormat="1">
      <c r="M354" s="21">
        <v>353</v>
      </c>
      <c r="N354" s="21">
        <v>40000</v>
      </c>
    </row>
    <row r="355" spans="13:14" s="21" customFormat="1">
      <c r="M355" s="21">
        <v>354</v>
      </c>
      <c r="N355" s="21">
        <v>40000</v>
      </c>
    </row>
    <row r="356" spans="13:14" s="21" customFormat="1">
      <c r="M356" s="21">
        <v>355</v>
      </c>
      <c r="N356" s="21">
        <v>40000</v>
      </c>
    </row>
    <row r="357" spans="13:14" s="21" customFormat="1">
      <c r="M357" s="21">
        <v>356</v>
      </c>
      <c r="N357" s="21">
        <v>40000</v>
      </c>
    </row>
    <row r="358" spans="13:14" s="21" customFormat="1">
      <c r="M358" s="21">
        <v>357</v>
      </c>
      <c r="N358" s="21">
        <v>40000</v>
      </c>
    </row>
    <row r="359" spans="13:14" s="21" customFormat="1">
      <c r="M359" s="21">
        <v>358</v>
      </c>
      <c r="N359" s="21">
        <v>40000</v>
      </c>
    </row>
    <row r="360" spans="13:14" s="21" customFormat="1">
      <c r="M360" s="21">
        <v>359</v>
      </c>
      <c r="N360" s="21">
        <v>40000</v>
      </c>
    </row>
    <row r="361" spans="13:14" s="21" customFormat="1">
      <c r="M361" s="21">
        <v>360</v>
      </c>
      <c r="N361" s="21">
        <v>40000</v>
      </c>
    </row>
    <row r="362" spans="13:14" s="21" customFormat="1">
      <c r="M362" s="21">
        <v>361</v>
      </c>
      <c r="N362" s="21">
        <v>40000</v>
      </c>
    </row>
    <row r="363" spans="13:14" s="21" customFormat="1">
      <c r="M363" s="21">
        <v>362</v>
      </c>
      <c r="N363" s="21">
        <v>40000</v>
      </c>
    </row>
    <row r="364" spans="13:14" s="21" customFormat="1">
      <c r="M364" s="21">
        <v>363</v>
      </c>
      <c r="N364" s="21">
        <v>40000</v>
      </c>
    </row>
    <row r="365" spans="13:14" s="21" customFormat="1">
      <c r="M365" s="21">
        <v>364</v>
      </c>
      <c r="N365" s="21">
        <v>40000</v>
      </c>
    </row>
    <row r="366" spans="13:14" s="21" customFormat="1">
      <c r="M366" s="21">
        <v>365</v>
      </c>
      <c r="N366" s="21">
        <v>40000</v>
      </c>
    </row>
    <row r="367" spans="13:14" s="21" customFormat="1">
      <c r="M367" s="21">
        <v>366</v>
      </c>
      <c r="N367" s="21">
        <v>40000</v>
      </c>
    </row>
    <row r="368" spans="13:14" s="21" customFormat="1">
      <c r="M368" s="21">
        <v>367</v>
      </c>
      <c r="N368" s="21">
        <v>40000</v>
      </c>
    </row>
    <row r="369" spans="13:14" s="21" customFormat="1">
      <c r="M369" s="21">
        <v>368</v>
      </c>
      <c r="N369" s="21">
        <v>40000</v>
      </c>
    </row>
    <row r="370" spans="13:14" s="21" customFormat="1">
      <c r="M370" s="21">
        <v>369</v>
      </c>
      <c r="N370" s="21">
        <v>40000</v>
      </c>
    </row>
    <row r="371" spans="13:14" s="21" customFormat="1">
      <c r="M371" s="21">
        <v>370</v>
      </c>
      <c r="N371" s="21">
        <v>40000</v>
      </c>
    </row>
    <row r="372" spans="13:14" s="21" customFormat="1">
      <c r="M372" s="21">
        <v>371</v>
      </c>
      <c r="N372" s="21">
        <v>40000</v>
      </c>
    </row>
    <row r="373" spans="13:14" s="21" customFormat="1">
      <c r="M373" s="21">
        <v>372</v>
      </c>
      <c r="N373" s="21">
        <v>40000</v>
      </c>
    </row>
    <row r="374" spans="13:14" s="21" customFormat="1">
      <c r="M374" s="21">
        <v>373</v>
      </c>
      <c r="N374" s="21">
        <v>40000</v>
      </c>
    </row>
    <row r="375" spans="13:14" s="21" customFormat="1">
      <c r="M375" s="21">
        <v>374</v>
      </c>
      <c r="N375" s="21">
        <v>40000</v>
      </c>
    </row>
    <row r="376" spans="13:14" s="21" customFormat="1">
      <c r="M376" s="21">
        <v>375</v>
      </c>
      <c r="N376" s="21">
        <v>40000</v>
      </c>
    </row>
    <row r="377" spans="13:14" s="21" customFormat="1">
      <c r="M377" s="21">
        <v>376</v>
      </c>
      <c r="N377" s="21">
        <v>40000</v>
      </c>
    </row>
    <row r="378" spans="13:14" s="21" customFormat="1">
      <c r="M378" s="21">
        <v>377</v>
      </c>
      <c r="N378" s="21">
        <v>40000</v>
      </c>
    </row>
    <row r="379" spans="13:14" s="21" customFormat="1">
      <c r="M379" s="21">
        <v>378</v>
      </c>
      <c r="N379" s="21">
        <v>40000</v>
      </c>
    </row>
    <row r="380" spans="13:14" s="21" customFormat="1">
      <c r="M380" s="21">
        <v>379</v>
      </c>
      <c r="N380" s="21">
        <v>40000</v>
      </c>
    </row>
    <row r="381" spans="13:14" s="21" customFormat="1">
      <c r="M381" s="21">
        <v>380</v>
      </c>
      <c r="N381" s="21">
        <v>40000</v>
      </c>
    </row>
    <row r="382" spans="13:14" s="21" customFormat="1">
      <c r="M382" s="21">
        <v>381</v>
      </c>
      <c r="N382" s="21">
        <v>40000</v>
      </c>
    </row>
    <row r="383" spans="13:14" s="21" customFormat="1">
      <c r="M383" s="21">
        <v>382</v>
      </c>
      <c r="N383" s="21">
        <v>40000</v>
      </c>
    </row>
    <row r="384" spans="13:14" s="21" customFormat="1">
      <c r="M384" s="21">
        <v>383</v>
      </c>
      <c r="N384" s="21">
        <v>40000</v>
      </c>
    </row>
    <row r="385" spans="13:14">
      <c r="M385" s="21">
        <v>384</v>
      </c>
      <c r="N385" s="21">
        <v>40000</v>
      </c>
    </row>
    <row r="386" spans="13:14">
      <c r="M386" s="21">
        <v>385</v>
      </c>
      <c r="N386" s="21">
        <v>40000</v>
      </c>
    </row>
    <row r="387" spans="13:14">
      <c r="M387" s="21">
        <v>386</v>
      </c>
      <c r="N387" s="21">
        <v>40000</v>
      </c>
    </row>
    <row r="388" spans="13:14">
      <c r="M388" s="21">
        <v>387</v>
      </c>
      <c r="N388" s="21">
        <v>40000</v>
      </c>
    </row>
    <row r="389" spans="13:14">
      <c r="M389" s="21">
        <v>388</v>
      </c>
      <c r="N389" s="21">
        <v>40000</v>
      </c>
    </row>
    <row r="390" spans="13:14">
      <c r="M390" s="21">
        <v>389</v>
      </c>
      <c r="N390" s="21">
        <v>40000</v>
      </c>
    </row>
    <row r="391" spans="13:14">
      <c r="M391" s="21">
        <v>390</v>
      </c>
      <c r="N391" s="21">
        <v>40000</v>
      </c>
    </row>
    <row r="392" spans="13:14">
      <c r="M392" s="21">
        <v>391</v>
      </c>
      <c r="N392" s="21">
        <v>40000</v>
      </c>
    </row>
    <row r="393" spans="13:14">
      <c r="M393" s="21">
        <v>392</v>
      </c>
      <c r="N393" s="21">
        <v>40000</v>
      </c>
    </row>
    <row r="394" spans="13:14">
      <c r="M394" s="21">
        <v>393</v>
      </c>
      <c r="N394" s="21">
        <v>40000</v>
      </c>
    </row>
    <row r="395" spans="13:14">
      <c r="M395" s="21">
        <v>394</v>
      </c>
      <c r="N395" s="21">
        <v>40000</v>
      </c>
    </row>
    <row r="396" spans="13:14">
      <c r="M396" s="21">
        <v>395</v>
      </c>
      <c r="N396" s="21">
        <v>40000</v>
      </c>
    </row>
    <row r="397" spans="13:14">
      <c r="M397" s="21">
        <v>396</v>
      </c>
      <c r="N397" s="21">
        <v>40000</v>
      </c>
    </row>
    <row r="398" spans="13:14">
      <c r="M398" s="21">
        <v>397</v>
      </c>
      <c r="N398" s="21">
        <v>40000</v>
      </c>
    </row>
    <row r="399" spans="13:14">
      <c r="M399" s="21">
        <v>398</v>
      </c>
      <c r="N399" s="21">
        <v>40000</v>
      </c>
    </row>
    <row r="400" spans="13:14">
      <c r="M400" s="21">
        <v>399</v>
      </c>
      <c r="N400" s="21">
        <v>40000</v>
      </c>
    </row>
    <row r="401" spans="13:14">
      <c r="M401" s="21">
        <v>400</v>
      </c>
      <c r="N401" s="21">
        <v>40000</v>
      </c>
    </row>
  </sheetData>
  <sheetProtection password="E027" sheet="1" objects="1" scenarios="1"/>
  <mergeCells count="22">
    <mergeCell ref="C13:G14"/>
    <mergeCell ref="A1:I3"/>
    <mergeCell ref="C5:G5"/>
    <mergeCell ref="C7:G7"/>
    <mergeCell ref="C9:G9"/>
    <mergeCell ref="C11:G11"/>
    <mergeCell ref="C33:D33"/>
    <mergeCell ref="E33:F33"/>
    <mergeCell ref="B36:H53"/>
    <mergeCell ref="C15:G15"/>
    <mergeCell ref="C20:G20"/>
    <mergeCell ref="C28:D28"/>
    <mergeCell ref="E28:G28"/>
    <mergeCell ref="C30:C31"/>
    <mergeCell ref="D30:G30"/>
    <mergeCell ref="D31:G31"/>
    <mergeCell ref="C25:G25"/>
    <mergeCell ref="C26:D26"/>
    <mergeCell ref="F26:G26"/>
    <mergeCell ref="C34:D34"/>
    <mergeCell ref="E34:I34"/>
    <mergeCell ref="E35:I35"/>
  </mergeCells>
  <phoneticPr fontId="1"/>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'加盟校情報&amp;大会設定'!$E$3:$E$4</xm:f>
          </x14:formula1>
          <xm:sqref>E33:F33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AG467"/>
  <sheetViews>
    <sheetView view="pageBreakPreview" zoomScale="77" zoomScaleNormal="100" zoomScaleSheetLayoutView="77" workbookViewId="0">
      <selection activeCell="A4" sqref="A4:XFD9"/>
    </sheetView>
  </sheetViews>
  <sheetFormatPr defaultRowHeight="13.5"/>
  <cols>
    <col min="1" max="1" width="9.125" bestFit="1" customWidth="1"/>
    <col min="2" max="2" width="3.625" customWidth="1"/>
    <col min="3" max="3" width="12.625" customWidth="1"/>
    <col min="4" max="4" width="15.25" bestFit="1" customWidth="1"/>
    <col min="5" max="5" width="15.25" customWidth="1"/>
    <col min="6" max="6" width="12.75" bestFit="1" customWidth="1"/>
    <col min="7" max="7" width="12.125" hidden="1" customWidth="1"/>
    <col min="8" max="8" width="17.375" hidden="1" customWidth="1"/>
    <col min="10" max="10" width="11.5" customWidth="1"/>
    <col min="11" max="11" width="10.625" hidden="1" customWidth="1"/>
    <col min="12" max="12" width="3.125" bestFit="1" customWidth="1"/>
    <col min="13" max="13" width="10.5" customWidth="1"/>
    <col min="14" max="14" width="10.625" hidden="1" customWidth="1"/>
    <col min="15" max="15" width="10.625" customWidth="1"/>
    <col min="17" max="17" width="9.125" bestFit="1" customWidth="1"/>
    <col min="18" max="18" width="8" customWidth="1"/>
    <col min="19" max="20" width="10.5" hidden="1" customWidth="1"/>
    <col min="21" max="21" width="0" hidden="1" customWidth="1"/>
    <col min="22" max="22" width="9" hidden="1" customWidth="1"/>
    <col min="23" max="23" width="0" hidden="1" customWidth="1"/>
    <col min="25" max="25" width="0" hidden="1" customWidth="1"/>
  </cols>
  <sheetData>
    <row r="1" spans="1:33" s="66" customFormat="1" ht="18" customHeight="1">
      <c r="A1" s="414" t="str">
        <f>CONCATENATE('加盟校情報&amp;大会設定'!G5,'加盟校情報&amp;大会設定'!H5,'加盟校情報&amp;大会設定'!I5,'加盟校情報&amp;大会設定'!J5)&amp;"　男子様式Ⅰ"</f>
        <v>第36回全日本大学女子駅伝東海地区選考会　男子様式Ⅰ</v>
      </c>
      <c r="B1" s="414"/>
      <c r="C1" s="414"/>
      <c r="D1" s="414"/>
      <c r="E1" s="414"/>
      <c r="F1" s="414"/>
      <c r="G1" s="414"/>
      <c r="H1" s="414"/>
      <c r="I1" s="414"/>
      <c r="J1" s="414"/>
      <c r="K1" s="414"/>
      <c r="L1" s="414"/>
      <c r="M1" s="414"/>
      <c r="N1" s="414"/>
      <c r="O1" s="414"/>
      <c r="P1" s="414"/>
      <c r="Q1" s="414"/>
      <c r="R1" s="414"/>
      <c r="S1" s="414"/>
      <c r="T1" s="414"/>
    </row>
    <row r="2" spans="1:33" s="66" customFormat="1" ht="18" customHeight="1">
      <c r="A2" s="414"/>
      <c r="B2" s="414"/>
      <c r="C2" s="414"/>
      <c r="D2" s="414"/>
      <c r="E2" s="414"/>
      <c r="F2" s="414"/>
      <c r="G2" s="414"/>
      <c r="H2" s="414"/>
      <c r="I2" s="414"/>
      <c r="J2" s="414"/>
      <c r="K2" s="414"/>
      <c r="L2" s="414"/>
      <c r="M2" s="414"/>
      <c r="N2" s="414"/>
      <c r="O2" s="414"/>
      <c r="P2" s="414"/>
      <c r="Q2" s="414"/>
      <c r="R2" s="414"/>
      <c r="S2" s="414"/>
      <c r="T2" s="414"/>
    </row>
    <row r="3" spans="1:33" s="66" customFormat="1" ht="18" customHeight="1">
      <c r="A3" s="414"/>
      <c r="B3" s="414"/>
      <c r="C3" s="414"/>
      <c r="D3" s="414"/>
      <c r="E3" s="414"/>
      <c r="F3" s="414"/>
      <c r="G3" s="414"/>
      <c r="H3" s="414"/>
      <c r="I3" s="414"/>
      <c r="J3" s="414"/>
      <c r="K3" s="414"/>
      <c r="L3" s="414"/>
      <c r="M3" s="414"/>
      <c r="N3" s="414"/>
      <c r="O3" s="414"/>
      <c r="P3" s="414"/>
      <c r="Q3" s="414"/>
      <c r="R3" s="414"/>
      <c r="S3" s="414"/>
      <c r="T3" s="414"/>
    </row>
    <row r="4" spans="1:33" s="66" customFormat="1" ht="18" customHeight="1" thickBot="1">
      <c r="A4" s="70"/>
      <c r="B4" s="70"/>
      <c r="C4" s="70"/>
      <c r="D4" s="70"/>
      <c r="E4" s="70"/>
      <c r="F4" s="70"/>
      <c r="G4" s="71"/>
      <c r="H4" s="71"/>
      <c r="I4" s="72"/>
      <c r="J4" s="70"/>
      <c r="K4" s="70"/>
      <c r="L4" s="70"/>
      <c r="M4" s="70"/>
      <c r="N4" s="70"/>
      <c r="O4" s="70"/>
      <c r="P4" s="70"/>
      <c r="Q4" s="70"/>
      <c r="R4" s="70"/>
      <c r="S4" s="70"/>
      <c r="T4" s="70"/>
    </row>
    <row r="5" spans="1:33" s="66" customFormat="1" ht="18" customHeight="1">
      <c r="A5" s="70"/>
      <c r="B5" s="70"/>
      <c r="C5" s="73" t="str">
        <f>基本情報登録!B8</f>
        <v>大学名</v>
      </c>
      <c r="D5" s="274" t="str">
        <f>IF(基本情報登録!D8&gt;0,基本情報登録!D8,"")</f>
        <v/>
      </c>
      <c r="E5" s="274"/>
      <c r="F5" s="70"/>
      <c r="G5" s="70"/>
      <c r="H5" s="70"/>
      <c r="I5" s="70"/>
      <c r="J5" s="73" t="str">
        <f>基本情報登録!B20</f>
        <v>監督名</v>
      </c>
      <c r="K5" s="73"/>
      <c r="L5" s="73"/>
      <c r="M5" s="274" t="str">
        <f>IF(基本情報登録!D20&gt;0,基本情報登録!D20,"")</f>
        <v/>
      </c>
      <c r="N5" s="274"/>
      <c r="O5" s="274"/>
      <c r="P5" s="274"/>
      <c r="Q5" s="74" t="s">
        <v>11</v>
      </c>
      <c r="R5" s="300" t="s">
        <v>12</v>
      </c>
      <c r="S5" s="302" t="s">
        <v>13</v>
      </c>
      <c r="T5" s="303"/>
    </row>
    <row r="6" spans="1:33" s="66" customFormat="1" ht="18" customHeight="1" thickBot="1">
      <c r="A6" s="70"/>
      <c r="B6" s="70"/>
      <c r="C6" s="73"/>
      <c r="D6" s="70"/>
      <c r="E6" s="70"/>
      <c r="F6" s="70"/>
      <c r="G6" s="70"/>
      <c r="H6" s="70"/>
      <c r="I6" s="70"/>
      <c r="J6" s="70"/>
      <c r="K6" s="70" t="s">
        <v>14</v>
      </c>
      <c r="L6" s="70"/>
      <c r="M6" s="70"/>
      <c r="N6" s="70"/>
      <c r="O6" s="70"/>
      <c r="P6" s="70"/>
      <c r="R6" s="301"/>
      <c r="S6" s="304"/>
      <c r="T6" s="305"/>
    </row>
    <row r="7" spans="1:33" s="66" customFormat="1" ht="18" customHeight="1" thickTop="1">
      <c r="A7" s="70"/>
      <c r="B7" s="70"/>
      <c r="C7" s="73" t="str">
        <f>基本情報登録!B16</f>
        <v>マネージャー名</v>
      </c>
      <c r="D7" s="274" t="str">
        <f>IF(基本情報登録!D16&gt;0,基本情報登録!D16,"")</f>
        <v/>
      </c>
      <c r="E7" s="274"/>
      <c r="F7" s="75" t="s">
        <v>11</v>
      </c>
      <c r="G7" s="70"/>
      <c r="H7" s="70"/>
      <c r="I7" s="70"/>
      <c r="J7" s="73" t="str">
        <f>基本情報登録!B18</f>
        <v>緊急連絡先</v>
      </c>
      <c r="K7" s="73"/>
      <c r="L7" s="73"/>
      <c r="M7" s="274" t="str">
        <f>IF(基本情報登録!D18&gt;0,基本情報登録!D18,"")</f>
        <v/>
      </c>
      <c r="N7" s="274"/>
      <c r="O7" s="274"/>
      <c r="P7" s="274"/>
      <c r="R7" s="306">
        <f>COUNTA(C14:C463)</f>
        <v>0</v>
      </c>
      <c r="S7" s="308">
        <f>R7*1500</f>
        <v>0</v>
      </c>
      <c r="T7" s="309"/>
    </row>
    <row r="8" spans="1:33" s="66" customFormat="1" ht="18" customHeight="1" thickBot="1">
      <c r="A8" s="70"/>
      <c r="B8" s="70"/>
      <c r="C8" s="73"/>
      <c r="D8" s="70"/>
      <c r="E8" s="70"/>
      <c r="F8" s="70"/>
      <c r="G8" s="70"/>
      <c r="H8" s="70"/>
      <c r="I8" s="70"/>
      <c r="J8" s="70"/>
      <c r="K8" s="70" t="s">
        <v>14</v>
      </c>
      <c r="L8" s="70"/>
      <c r="M8" s="70"/>
      <c r="N8" s="70"/>
      <c r="O8" s="70"/>
      <c r="P8" s="70"/>
      <c r="R8" s="307"/>
      <c r="S8" s="310"/>
      <c r="T8" s="311"/>
      <c r="AA8" s="157"/>
      <c r="AB8" s="157"/>
      <c r="AC8" s="157"/>
      <c r="AD8" s="157"/>
      <c r="AE8" s="157"/>
      <c r="AF8" s="157"/>
      <c r="AG8" s="157"/>
    </row>
    <row r="9" spans="1:33" s="66" customFormat="1" ht="18" customHeight="1" thickBot="1">
      <c r="A9" s="70"/>
      <c r="B9" s="70"/>
      <c r="C9" s="73" t="str">
        <f>基本情報登録!B25</f>
        <v>申込責任者氏名</v>
      </c>
      <c r="D9" s="415" t="str">
        <f>IF(基本情報登録!D25&gt;0,基本情報登録!D25,"")</f>
        <v/>
      </c>
      <c r="E9" s="415"/>
      <c r="F9" s="76" t="s">
        <v>11</v>
      </c>
      <c r="G9" s="70"/>
      <c r="H9" s="70"/>
      <c r="I9" s="70"/>
      <c r="J9" s="155" t="str">
        <f>基本情報登録!B27</f>
        <v>電話番号</v>
      </c>
      <c r="K9" s="73"/>
      <c r="L9" s="73"/>
      <c r="M9" s="415" t="str">
        <f>IF(基本情報登録!D27&gt;0,基本情報登録!D27,"")</f>
        <v/>
      </c>
      <c r="N9" s="415"/>
      <c r="O9" s="415"/>
      <c r="P9" s="415"/>
      <c r="Q9" s="70"/>
      <c r="R9" s="70"/>
      <c r="S9" s="70"/>
      <c r="T9" s="70"/>
      <c r="AA9" s="157"/>
      <c r="AB9" s="157"/>
      <c r="AC9" s="157"/>
      <c r="AD9" s="157"/>
      <c r="AE9" s="157"/>
      <c r="AF9" s="157"/>
      <c r="AG9" s="157"/>
    </row>
    <row r="10" spans="1:33" s="66" customFormat="1" ht="18" customHeight="1">
      <c r="A10" s="359" t="s">
        <v>5042</v>
      </c>
      <c r="B10" s="360"/>
      <c r="C10" s="361"/>
      <c r="D10" s="365" t="s">
        <v>5043</v>
      </c>
      <c r="E10" s="366"/>
      <c r="F10" s="366"/>
      <c r="G10" s="366"/>
      <c r="H10" s="366"/>
      <c r="I10" s="366"/>
      <c r="J10" s="366"/>
      <c r="K10" s="366"/>
      <c r="L10" s="366"/>
      <c r="M10" s="366"/>
      <c r="N10" s="366"/>
      <c r="O10" s="366"/>
      <c r="P10" s="366"/>
      <c r="Q10" s="366"/>
      <c r="R10" s="367"/>
      <c r="S10" s="70"/>
      <c r="T10" s="70"/>
      <c r="AA10" s="358"/>
      <c r="AB10" s="358"/>
      <c r="AC10" s="358"/>
      <c r="AD10" s="358"/>
      <c r="AE10" s="358"/>
      <c r="AF10" s="157"/>
      <c r="AG10" s="157"/>
    </row>
    <row r="11" spans="1:33" s="66" customFormat="1" ht="18" customHeight="1" thickBot="1">
      <c r="A11" s="362"/>
      <c r="B11" s="363"/>
      <c r="C11" s="364"/>
      <c r="D11" s="368"/>
      <c r="E11" s="369"/>
      <c r="F11" s="369"/>
      <c r="G11" s="369"/>
      <c r="H11" s="369"/>
      <c r="I11" s="369"/>
      <c r="J11" s="369"/>
      <c r="K11" s="369"/>
      <c r="L11" s="369"/>
      <c r="M11" s="369"/>
      <c r="N11" s="369"/>
      <c r="O11" s="369"/>
      <c r="P11" s="369"/>
      <c r="Q11" s="369"/>
      <c r="R11" s="370"/>
      <c r="S11" s="70"/>
      <c r="T11" s="70"/>
      <c r="AA11" s="358"/>
      <c r="AB11" s="358"/>
      <c r="AC11" s="358"/>
      <c r="AD11" s="358"/>
      <c r="AE11" s="358"/>
      <c r="AF11" s="157"/>
      <c r="AG11" s="157"/>
    </row>
    <row r="12" spans="1:33" s="66" customFormat="1" ht="18" customHeight="1" thickBot="1">
      <c r="A12" s="275" t="s">
        <v>15</v>
      </c>
      <c r="B12" s="276" t="s">
        <v>16</v>
      </c>
      <c r="C12" s="277"/>
      <c r="D12" s="280" t="s">
        <v>17</v>
      </c>
      <c r="E12" s="280" t="s">
        <v>18</v>
      </c>
      <c r="F12" s="280" t="s">
        <v>19</v>
      </c>
      <c r="G12" s="65" t="s">
        <v>4</v>
      </c>
      <c r="H12" s="65" t="s">
        <v>20</v>
      </c>
      <c r="I12" s="276" t="s">
        <v>21</v>
      </c>
      <c r="J12" s="277"/>
      <c r="K12" s="280" t="s">
        <v>23</v>
      </c>
      <c r="L12" s="282" t="s">
        <v>5044</v>
      </c>
      <c r="M12" s="283"/>
      <c r="N12" s="283"/>
      <c r="O12" s="283"/>
      <c r="P12" s="283"/>
      <c r="Q12" s="283"/>
      <c r="R12" s="284"/>
      <c r="S12" s="312" t="s">
        <v>22</v>
      </c>
      <c r="T12" s="313"/>
      <c r="V12" s="66">
        <f>COUNTA(C14,C17,C20,C23,C26,C29,C32,C35,C38,C41,C44,C47,C50,C53,C56,C59,C62,C65,C68,C71,C74,C77,C80,C83,C86,C89,C92,C95,C98,C101,C104,C107,C110,C113,C116,C119,C122,C125,C128,C131,C134,C137,C140,C143,C146,C149,C152,C155,C158,C161,C164,C167,C170,C173,C176,C179,C182,C185,C188,C191,C194,C197,C200,C203,C206,C209,C212,C215,C218,C221,C224,C227,C230,C233,C236,C239,C242,C245,C248,C251,C254,C257,C260,C263,C266,C269,C272,C275,C278,C281,C284,C287,C290,C293,C296,C299,C302,C305,C308,C311,C314,C317,C320,C323,C326,C329,C332,C335,C338,C341,C344,C347,C350,C353,C356,C359,C362,C365,C368,C371,C374,C377,C380,C383,C386,C389,C392,C395,C398,C401,C404,C407,C410,C413,C416,C419,C422,C425,C428,C431,C434,C437,C440,C443,C446,C449,C452,C455,C458,C461)</f>
        <v>0</v>
      </c>
      <c r="AA12" s="358"/>
      <c r="AB12" s="358"/>
      <c r="AC12" s="358"/>
      <c r="AD12" s="358"/>
      <c r="AE12" s="358"/>
      <c r="AF12" s="157"/>
      <c r="AG12" s="157"/>
    </row>
    <row r="13" spans="1:33" s="66" customFormat="1" ht="18" customHeight="1" thickBot="1">
      <c r="A13" s="256"/>
      <c r="B13" s="278"/>
      <c r="C13" s="279"/>
      <c r="D13" s="281"/>
      <c r="E13" s="281"/>
      <c r="F13" s="281"/>
      <c r="G13" s="67"/>
      <c r="H13" s="67"/>
      <c r="I13" s="278"/>
      <c r="J13" s="279"/>
      <c r="K13" s="281"/>
      <c r="L13" s="314" t="s">
        <v>5045</v>
      </c>
      <c r="M13" s="315"/>
      <c r="N13" s="68" t="s">
        <v>25</v>
      </c>
      <c r="O13" s="68" t="s">
        <v>26</v>
      </c>
      <c r="P13" s="314" t="s">
        <v>27</v>
      </c>
      <c r="Q13" s="316"/>
      <c r="R13" s="317"/>
      <c r="S13" s="69" t="s">
        <v>28</v>
      </c>
      <c r="T13" s="69" t="s">
        <v>29</v>
      </c>
      <c r="AA13" s="358"/>
      <c r="AB13" s="358"/>
      <c r="AC13" s="358"/>
      <c r="AD13" s="358"/>
      <c r="AE13" s="358"/>
      <c r="AF13" s="157"/>
      <c r="AG13" s="157"/>
    </row>
    <row r="14" spans="1:33" s="5" customFormat="1" ht="18" customHeight="1" thickTop="1" thickBot="1">
      <c r="A14" s="254">
        <v>1</v>
      </c>
      <c r="B14" s="395" t="s">
        <v>1299</v>
      </c>
      <c r="C14" s="385"/>
      <c r="D14" s="385" t="str">
        <f>IF(C14&gt;0,VLOOKUP(C14,男子登録情報!$A$1:$H$1688,3,0),"")</f>
        <v/>
      </c>
      <c r="E14" s="385" t="str">
        <f>IF(C14&gt;0,VLOOKUP(C14,男子登録情報!$A$1:$H$1688,4,0),"")</f>
        <v/>
      </c>
      <c r="F14" s="42" t="str">
        <f>IF(C14&gt;0,VLOOKUP(C14,男子登録情報!$A$1:$H$1688,8,0),"")</f>
        <v/>
      </c>
      <c r="G14" s="237" t="e">
        <f>IF(F15&gt;0,VLOOKUP(F15,男子登録情報!$N$2:$O$48,2,0),"")</f>
        <v>#N/A</v>
      </c>
      <c r="H14" s="237" t="str">
        <f>IF(C14&gt;0,TEXT(C14,"100000000"),"")</f>
        <v/>
      </c>
      <c r="I14" s="374" t="s">
        <v>30</v>
      </c>
      <c r="J14" s="385" t="str">
        <f>IF(C14&gt;0,$Y$14,"")</f>
        <v/>
      </c>
      <c r="K14" s="8" t="e">
        <f>IF(J14&gt;0,VLOOKUP(J14,男子登録情報!$J$1:$K$21,2,0),"")</f>
        <v>#N/A</v>
      </c>
      <c r="L14" s="374" t="s">
        <v>33</v>
      </c>
      <c r="M14" s="377"/>
      <c r="N14" s="9" t="e">
        <f>IF(K14="","",LEFT(K14,5)&amp;" "&amp;IF(OR(LEFT(K14,3)*1&lt;70,LEFT(K14,3)*1&gt;100),REPT(0,7-LEN(M14)),REPT(0,5-LEN(M14)))&amp;M14)</f>
        <v>#N/A</v>
      </c>
      <c r="O14" s="382"/>
      <c r="P14" s="421"/>
      <c r="Q14" s="422"/>
      <c r="R14" s="423"/>
      <c r="S14" s="371"/>
      <c r="T14" s="371"/>
      <c r="Y14" s="5" t="s">
        <v>2861</v>
      </c>
      <c r="AA14" s="358"/>
      <c r="AB14" s="358"/>
      <c r="AC14" s="358"/>
      <c r="AD14" s="358"/>
      <c r="AE14" s="358"/>
      <c r="AF14" s="158"/>
      <c r="AG14" s="158"/>
    </row>
    <row r="15" spans="1:33" s="5" customFormat="1" ht="18" customHeight="1" thickBot="1">
      <c r="A15" s="255"/>
      <c r="B15" s="396"/>
      <c r="C15" s="386"/>
      <c r="D15" s="386"/>
      <c r="E15" s="386"/>
      <c r="F15" s="43" t="str">
        <f>IF(C14&gt;0,VLOOKUP(C14,男子登録情報!$A$1:$H$1688,5,0),"")</f>
        <v/>
      </c>
      <c r="G15" s="238"/>
      <c r="H15" s="238"/>
      <c r="I15" s="375"/>
      <c r="J15" s="387"/>
      <c r="K15" s="8" t="str">
        <f>IF(J15&gt;0,VLOOKUP(J15,男子登録情報!$J$2:$K$21,2,0),"")</f>
        <v/>
      </c>
      <c r="L15" s="375"/>
      <c r="M15" s="378"/>
      <c r="N15" s="9" t="str">
        <f t="shared" ref="N15:N77" si="0">IF(K15="","",LEFT(K15,5)&amp;" "&amp;IF(OR(LEFT(K15,3)*1&lt;70,LEFT(K15,3)*1&gt;100),REPT(0,7-LEN(M15)),REPT(0,5-LEN(M15)))&amp;M15)</f>
        <v/>
      </c>
      <c r="O15" s="383"/>
      <c r="P15" s="424"/>
      <c r="Q15" s="425"/>
      <c r="R15" s="426"/>
      <c r="S15" s="372"/>
      <c r="T15" s="372"/>
      <c r="AA15" s="358"/>
      <c r="AB15" s="358"/>
      <c r="AC15" s="358"/>
      <c r="AD15" s="358"/>
      <c r="AE15" s="358"/>
      <c r="AF15" s="158"/>
      <c r="AG15" s="158"/>
    </row>
    <row r="16" spans="1:33" s="5" customFormat="1" ht="18" hidden="1" customHeight="1" thickBot="1">
      <c r="A16" s="256"/>
      <c r="B16" s="394" t="s">
        <v>36</v>
      </c>
      <c r="C16" s="392"/>
      <c r="D16" s="392"/>
      <c r="E16" s="392"/>
      <c r="F16" s="393"/>
      <c r="G16" s="239"/>
      <c r="H16" s="239"/>
      <c r="I16" s="376"/>
      <c r="J16" s="388"/>
      <c r="K16" s="14" t="str">
        <f>IF(J16&gt;0,VLOOKUP(J16,男子登録情報!$J$2:$K$21,2,0),"")</f>
        <v/>
      </c>
      <c r="L16" s="376"/>
      <c r="M16" s="379"/>
      <c r="N16" s="9" t="str">
        <f t="shared" si="0"/>
        <v/>
      </c>
      <c r="O16" s="384"/>
      <c r="P16" s="427"/>
      <c r="Q16" s="428"/>
      <c r="R16" s="429"/>
      <c r="S16" s="373"/>
      <c r="T16" s="373"/>
      <c r="AA16" s="158"/>
      <c r="AB16" s="158"/>
      <c r="AC16" s="158"/>
      <c r="AD16" s="158"/>
      <c r="AE16" s="158"/>
      <c r="AF16" s="158"/>
      <c r="AG16" s="158"/>
    </row>
    <row r="17" spans="1:33" s="5" customFormat="1" ht="18" customHeight="1" thickTop="1" thickBot="1">
      <c r="A17" s="254">
        <v>2</v>
      </c>
      <c r="B17" s="395" t="s">
        <v>1232</v>
      </c>
      <c r="C17" s="385"/>
      <c r="D17" s="385" t="str">
        <f>IF(C17&gt;0,VLOOKUP(C17,男子登録情報!$A$1:$H$1688,3,0),"")</f>
        <v/>
      </c>
      <c r="E17" s="385" t="str">
        <f>IF(C17&gt;0,VLOOKUP(C17,男子登録情報!$A$1:$H$1688,4,0),"")</f>
        <v/>
      </c>
      <c r="F17" s="42" t="str">
        <f>IF(C17&gt;0,VLOOKUP(C17,男子登録情報!$A$1:$H$1688,8,0),"")</f>
        <v/>
      </c>
      <c r="G17" s="237" t="e">
        <f>IF(F18&gt;0,VLOOKUP(F18,男子登録情報!$N$2:$O$48,2,0),"")</f>
        <v>#N/A</v>
      </c>
      <c r="H17" s="237" t="str">
        <f>IF(C17&gt;0,TEXT(C17,"100000000"),"")</f>
        <v/>
      </c>
      <c r="I17" s="374" t="s">
        <v>30</v>
      </c>
      <c r="J17" s="385" t="str">
        <f>IF(C17&gt;0,$Y$14,"")</f>
        <v/>
      </c>
      <c r="K17" s="8" t="e">
        <f>IF(J17&gt;0,VLOOKUP(J17,男子登録情報!$J$1:$K$21,2,0),"")</f>
        <v>#N/A</v>
      </c>
      <c r="L17" s="374" t="s">
        <v>33</v>
      </c>
      <c r="M17" s="377"/>
      <c r="N17" s="9" t="e">
        <f t="shared" ref="N17:N43" si="1">IF(K17="","",LEFT(K17,5)&amp;" "&amp;IF(OR(LEFT(K17,3)*1&lt;70,LEFT(K17,3)*1&gt;100),REPT(0,7-LEN(M17)),REPT(0,5-LEN(M17)))&amp;M17)</f>
        <v>#N/A</v>
      </c>
      <c r="O17" s="382"/>
      <c r="P17" s="421"/>
      <c r="Q17" s="422"/>
      <c r="R17" s="423"/>
      <c r="S17" s="371"/>
      <c r="T17" s="371"/>
      <c r="AA17" s="358"/>
      <c r="AB17" s="358"/>
      <c r="AC17" s="358"/>
      <c r="AD17" s="358"/>
      <c r="AE17" s="358"/>
      <c r="AF17" s="158"/>
      <c r="AG17" s="158"/>
    </row>
    <row r="18" spans="1:33" s="5" customFormat="1" ht="18" customHeight="1" thickBot="1">
      <c r="A18" s="255"/>
      <c r="B18" s="396"/>
      <c r="C18" s="386"/>
      <c r="D18" s="386"/>
      <c r="E18" s="386"/>
      <c r="F18" s="43" t="str">
        <f>IF(C17&gt;0,VLOOKUP(C17,男子登録情報!$A$1:$H$1688,5,0),"")</f>
        <v/>
      </c>
      <c r="G18" s="238"/>
      <c r="H18" s="238"/>
      <c r="I18" s="375"/>
      <c r="J18" s="387"/>
      <c r="K18" s="8" t="str">
        <f>IF(J18&gt;0,VLOOKUP(J18,男子登録情報!$J$2:$K$21,2,0),"")</f>
        <v/>
      </c>
      <c r="L18" s="375"/>
      <c r="M18" s="378"/>
      <c r="N18" s="9" t="str">
        <f t="shared" si="1"/>
        <v/>
      </c>
      <c r="O18" s="383"/>
      <c r="P18" s="424"/>
      <c r="Q18" s="425"/>
      <c r="R18" s="426"/>
      <c r="S18" s="372"/>
      <c r="T18" s="372"/>
      <c r="AA18" s="358"/>
      <c r="AB18" s="358"/>
      <c r="AC18" s="358"/>
      <c r="AD18" s="358"/>
      <c r="AE18" s="358"/>
      <c r="AF18" s="158"/>
      <c r="AG18" s="158"/>
    </row>
    <row r="19" spans="1:33" s="5" customFormat="1" ht="18" hidden="1" customHeight="1" thickBot="1">
      <c r="A19" s="256"/>
      <c r="B19" s="397" t="s">
        <v>36</v>
      </c>
      <c r="C19" s="398"/>
      <c r="D19" s="392"/>
      <c r="E19" s="392"/>
      <c r="F19" s="393"/>
      <c r="G19" s="239"/>
      <c r="H19" s="239"/>
      <c r="I19" s="376"/>
      <c r="J19" s="388"/>
      <c r="K19" s="14" t="str">
        <f>IF(J19&gt;0,VLOOKUP(J19,男子登録情報!$J$2:$K$21,2,0),"")</f>
        <v/>
      </c>
      <c r="L19" s="376"/>
      <c r="M19" s="379"/>
      <c r="N19" s="9" t="str">
        <f t="shared" si="1"/>
        <v/>
      </c>
      <c r="O19" s="384"/>
      <c r="P19" s="427"/>
      <c r="Q19" s="428"/>
      <c r="R19" s="429"/>
      <c r="S19" s="373"/>
      <c r="T19" s="373"/>
      <c r="AA19" s="158"/>
      <c r="AB19" s="158"/>
      <c r="AC19" s="158"/>
      <c r="AD19" s="158"/>
      <c r="AE19" s="158"/>
      <c r="AF19" s="158"/>
      <c r="AG19" s="158"/>
    </row>
    <row r="20" spans="1:33" s="5" customFormat="1" ht="18" customHeight="1" thickTop="1" thickBot="1">
      <c r="A20" s="254">
        <v>3</v>
      </c>
      <c r="B20" s="395" t="s">
        <v>1299</v>
      </c>
      <c r="C20" s="385"/>
      <c r="D20" s="385" t="str">
        <f>IF(C20&gt;0,VLOOKUP(C20,男子登録情報!$A$1:$H$1688,3,0),"")</f>
        <v/>
      </c>
      <c r="E20" s="385" t="str">
        <f>IF(C20&gt;0,VLOOKUP(C20,男子登録情報!$A$1:$H$1688,4,0),"")</f>
        <v/>
      </c>
      <c r="F20" s="42" t="str">
        <f>IF(C20&gt;0,VLOOKUP(C20,男子登録情報!$A$1:$H$1688,8,0),"")</f>
        <v/>
      </c>
      <c r="G20" s="237" t="e">
        <f>IF(F21&gt;0,VLOOKUP(F21,男子登録情報!$N$2:$O$48,2,0),"")</f>
        <v>#N/A</v>
      </c>
      <c r="H20" s="237" t="str">
        <f>IF(C20&gt;0,TEXT(C20,"100000000"),"")</f>
        <v/>
      </c>
      <c r="I20" s="374" t="s">
        <v>30</v>
      </c>
      <c r="J20" s="385" t="str">
        <f>IF(C20&gt;0,$Y$14,"")</f>
        <v/>
      </c>
      <c r="K20" s="8" t="e">
        <f>IF(J20&gt;0,VLOOKUP(J20,男子登録情報!$J$1:$K$21,2,0),"")</f>
        <v>#N/A</v>
      </c>
      <c r="L20" s="374" t="s">
        <v>33</v>
      </c>
      <c r="M20" s="377"/>
      <c r="N20" s="9" t="e">
        <f t="shared" si="1"/>
        <v>#N/A</v>
      </c>
      <c r="O20" s="382"/>
      <c r="P20" s="421"/>
      <c r="Q20" s="422"/>
      <c r="R20" s="423"/>
      <c r="S20" s="371"/>
      <c r="T20" s="371"/>
      <c r="AA20" s="358"/>
      <c r="AB20" s="358"/>
      <c r="AC20" s="358"/>
      <c r="AD20" s="358"/>
      <c r="AE20" s="358"/>
      <c r="AF20" s="158"/>
      <c r="AG20" s="158"/>
    </row>
    <row r="21" spans="1:33" s="5" customFormat="1" ht="18" customHeight="1" thickBot="1">
      <c r="A21" s="255"/>
      <c r="B21" s="396"/>
      <c r="C21" s="386"/>
      <c r="D21" s="386"/>
      <c r="E21" s="386"/>
      <c r="F21" s="43" t="str">
        <f>IF(C20&gt;0,VLOOKUP(C20,男子登録情報!$A$1:$H$1688,5,0),"")</f>
        <v/>
      </c>
      <c r="G21" s="238"/>
      <c r="H21" s="238"/>
      <c r="I21" s="375"/>
      <c r="J21" s="387"/>
      <c r="K21" s="8" t="str">
        <f>IF(J21&gt;0,VLOOKUP(J21,男子登録情報!$J$2:$K$21,2,0),"")</f>
        <v/>
      </c>
      <c r="L21" s="375"/>
      <c r="M21" s="378"/>
      <c r="N21" s="9" t="str">
        <f t="shared" si="1"/>
        <v/>
      </c>
      <c r="O21" s="383"/>
      <c r="P21" s="424"/>
      <c r="Q21" s="425"/>
      <c r="R21" s="426"/>
      <c r="S21" s="372"/>
      <c r="T21" s="372"/>
      <c r="AA21" s="358"/>
      <c r="AB21" s="358"/>
      <c r="AC21" s="358"/>
      <c r="AD21" s="358"/>
      <c r="AE21" s="358"/>
      <c r="AF21" s="158"/>
      <c r="AG21" s="158"/>
    </row>
    <row r="22" spans="1:33" s="5" customFormat="1" ht="18" hidden="1" customHeight="1" thickBot="1">
      <c r="A22" s="256"/>
      <c r="B22" s="397" t="s">
        <v>36</v>
      </c>
      <c r="C22" s="398"/>
      <c r="D22" s="392"/>
      <c r="E22" s="392"/>
      <c r="F22" s="393"/>
      <c r="G22" s="239"/>
      <c r="H22" s="239"/>
      <c r="I22" s="376"/>
      <c r="J22" s="388"/>
      <c r="K22" s="14" t="str">
        <f>IF(J22&gt;0,VLOOKUP(J22,男子登録情報!$J$2:$K$21,2,0),"")</f>
        <v/>
      </c>
      <c r="L22" s="376"/>
      <c r="M22" s="379"/>
      <c r="N22" s="9" t="str">
        <f t="shared" si="1"/>
        <v/>
      </c>
      <c r="O22" s="384"/>
      <c r="P22" s="427"/>
      <c r="Q22" s="428"/>
      <c r="R22" s="429"/>
      <c r="S22" s="373"/>
      <c r="T22" s="373"/>
      <c r="AA22" s="158"/>
      <c r="AB22" s="158"/>
      <c r="AC22" s="158"/>
      <c r="AD22" s="158"/>
      <c r="AE22" s="158"/>
      <c r="AF22" s="158"/>
      <c r="AG22" s="158"/>
    </row>
    <row r="23" spans="1:33" s="5" customFormat="1" ht="18" customHeight="1" thickTop="1" thickBot="1">
      <c r="A23" s="254">
        <v>4</v>
      </c>
      <c r="B23" s="395" t="s">
        <v>1232</v>
      </c>
      <c r="C23" s="385"/>
      <c r="D23" s="385" t="str">
        <f>IF(C23&gt;0,VLOOKUP(C23,男子登録情報!$A$1:$H$1688,3,0),"")</f>
        <v/>
      </c>
      <c r="E23" s="385" t="str">
        <f>IF(C23&gt;0,VLOOKUP(C23,男子登録情報!$A$1:$H$1688,4,0),"")</f>
        <v/>
      </c>
      <c r="F23" s="42" t="str">
        <f>IF(C23&gt;0,VLOOKUP(C23,男子登録情報!$A$1:$H$1688,8,0),"")</f>
        <v/>
      </c>
      <c r="G23" s="237" t="e">
        <f>IF(F24&gt;0,VLOOKUP(F24,男子登録情報!$N$2:$O$48,2,0),"")</f>
        <v>#N/A</v>
      </c>
      <c r="H23" s="237" t="str">
        <f>IF(C23&gt;0,TEXT(C23,"100000000"),"")</f>
        <v/>
      </c>
      <c r="I23" s="374" t="s">
        <v>30</v>
      </c>
      <c r="J23" s="385" t="str">
        <f>IF(C23&gt;0,$Y$14,"")</f>
        <v/>
      </c>
      <c r="K23" s="8" t="e">
        <f>IF(J23&gt;0,VLOOKUP(J23,男子登録情報!$J$1:$K$21,2,0),"")</f>
        <v>#N/A</v>
      </c>
      <c r="L23" s="374" t="s">
        <v>33</v>
      </c>
      <c r="M23" s="377"/>
      <c r="N23" s="9" t="e">
        <f t="shared" si="1"/>
        <v>#N/A</v>
      </c>
      <c r="O23" s="382"/>
      <c r="P23" s="421"/>
      <c r="Q23" s="422"/>
      <c r="R23" s="423"/>
      <c r="S23" s="371"/>
      <c r="T23" s="371"/>
      <c r="AA23" s="358"/>
      <c r="AB23" s="358"/>
      <c r="AC23" s="358"/>
      <c r="AD23" s="358"/>
      <c r="AE23" s="358"/>
      <c r="AF23" s="158"/>
      <c r="AG23" s="158"/>
    </row>
    <row r="24" spans="1:33" s="5" customFormat="1" ht="18" customHeight="1" thickBot="1">
      <c r="A24" s="255"/>
      <c r="B24" s="396"/>
      <c r="C24" s="386"/>
      <c r="D24" s="386"/>
      <c r="E24" s="386"/>
      <c r="F24" s="43" t="str">
        <f>IF(C23&gt;0,VLOOKUP(C23,男子登録情報!$A$1:$H$1688,5,0),"")</f>
        <v/>
      </c>
      <c r="G24" s="238"/>
      <c r="H24" s="238"/>
      <c r="I24" s="375"/>
      <c r="J24" s="387"/>
      <c r="K24" s="8" t="str">
        <f>IF(J24&gt;0,VLOOKUP(J24,男子登録情報!$J$2:$K$21,2,0),"")</f>
        <v/>
      </c>
      <c r="L24" s="375"/>
      <c r="M24" s="378"/>
      <c r="N24" s="9" t="str">
        <f t="shared" si="1"/>
        <v/>
      </c>
      <c r="O24" s="383"/>
      <c r="P24" s="424"/>
      <c r="Q24" s="425"/>
      <c r="R24" s="426"/>
      <c r="S24" s="372"/>
      <c r="T24" s="372"/>
      <c r="AA24" s="358"/>
      <c r="AB24" s="358"/>
      <c r="AC24" s="358"/>
      <c r="AD24" s="358"/>
      <c r="AE24" s="358"/>
      <c r="AF24" s="158"/>
      <c r="AG24" s="158"/>
    </row>
    <row r="25" spans="1:33" s="5" customFormat="1" ht="18" hidden="1" customHeight="1" thickBot="1">
      <c r="A25" s="256"/>
      <c r="B25" s="397" t="s">
        <v>36</v>
      </c>
      <c r="C25" s="398"/>
      <c r="D25" s="392"/>
      <c r="E25" s="392"/>
      <c r="F25" s="393"/>
      <c r="G25" s="239"/>
      <c r="H25" s="239"/>
      <c r="I25" s="376"/>
      <c r="J25" s="388"/>
      <c r="K25" s="14" t="str">
        <f>IF(J25&gt;0,VLOOKUP(J25,男子登録情報!$J$2:$K$21,2,0),"")</f>
        <v/>
      </c>
      <c r="L25" s="376"/>
      <c r="M25" s="379"/>
      <c r="N25" s="9" t="str">
        <f t="shared" si="1"/>
        <v/>
      </c>
      <c r="O25" s="384"/>
      <c r="P25" s="427"/>
      <c r="Q25" s="428"/>
      <c r="R25" s="429"/>
      <c r="S25" s="373"/>
      <c r="T25" s="373"/>
      <c r="AA25" s="158"/>
      <c r="AB25" s="158"/>
      <c r="AC25" s="158"/>
      <c r="AD25" s="158"/>
      <c r="AE25" s="158"/>
      <c r="AF25" s="158"/>
      <c r="AG25" s="158"/>
    </row>
    <row r="26" spans="1:33" s="5" customFormat="1" ht="18" customHeight="1" thickTop="1" thickBot="1">
      <c r="A26" s="254">
        <v>5</v>
      </c>
      <c r="B26" s="395" t="s">
        <v>1232</v>
      </c>
      <c r="C26" s="385"/>
      <c r="D26" s="385" t="str">
        <f>IF(C26&gt;0,VLOOKUP(C26,男子登録情報!$A$1:$H$1688,3,0),"")</f>
        <v/>
      </c>
      <c r="E26" s="385" t="str">
        <f>IF(C26&gt;0,VLOOKUP(C26,男子登録情報!$A$1:$H$1688,4,0),"")</f>
        <v/>
      </c>
      <c r="F26" s="42" t="str">
        <f>IF(C26&gt;0,VLOOKUP(C26,男子登録情報!$A$1:$H$1688,8,0),"")</f>
        <v/>
      </c>
      <c r="G26" s="237" t="e">
        <f>IF(F27&gt;0,VLOOKUP(F27,男子登録情報!$N$2:$O$48,2,0),"")</f>
        <v>#N/A</v>
      </c>
      <c r="H26" s="237" t="str">
        <f>IF(C26&gt;0,TEXT(C26,"100000000"),"")</f>
        <v/>
      </c>
      <c r="I26" s="374" t="s">
        <v>30</v>
      </c>
      <c r="J26" s="385" t="str">
        <f>IF(C26&gt;0,$Y$14,"")</f>
        <v/>
      </c>
      <c r="K26" s="8" t="e">
        <f>IF(J26&gt;0,VLOOKUP(J26,男子登録情報!$J$1:$K$21,2,0),"")</f>
        <v>#N/A</v>
      </c>
      <c r="L26" s="374" t="s">
        <v>33</v>
      </c>
      <c r="M26" s="377"/>
      <c r="N26" s="9" t="e">
        <f t="shared" si="1"/>
        <v>#N/A</v>
      </c>
      <c r="O26" s="382"/>
      <c r="P26" s="421"/>
      <c r="Q26" s="422"/>
      <c r="R26" s="423"/>
      <c r="S26" s="371"/>
      <c r="T26" s="371"/>
      <c r="AA26" s="158"/>
      <c r="AB26" s="358"/>
      <c r="AC26" s="358"/>
      <c r="AD26" s="358"/>
      <c r="AE26" s="358"/>
      <c r="AF26" s="158"/>
      <c r="AG26" s="158"/>
    </row>
    <row r="27" spans="1:33" s="5" customFormat="1" ht="18" customHeight="1" thickBot="1">
      <c r="A27" s="255"/>
      <c r="B27" s="396"/>
      <c r="C27" s="386"/>
      <c r="D27" s="386"/>
      <c r="E27" s="386"/>
      <c r="F27" s="43" t="str">
        <f>IF(C26&gt;0,VLOOKUP(C26,男子登録情報!$A$1:$H$1688,5,0),"")</f>
        <v/>
      </c>
      <c r="G27" s="238"/>
      <c r="H27" s="238"/>
      <c r="I27" s="375"/>
      <c r="J27" s="387"/>
      <c r="K27" s="8" t="str">
        <f>IF(J27&gt;0,VLOOKUP(J27,男子登録情報!$J$2:$K$21,2,0),"")</f>
        <v/>
      </c>
      <c r="L27" s="375"/>
      <c r="M27" s="378"/>
      <c r="N27" s="9" t="str">
        <f t="shared" si="1"/>
        <v/>
      </c>
      <c r="O27" s="383"/>
      <c r="P27" s="424"/>
      <c r="Q27" s="425"/>
      <c r="R27" s="426"/>
      <c r="S27" s="372"/>
      <c r="T27" s="372"/>
      <c r="AA27" s="158"/>
      <c r="AB27" s="358"/>
      <c r="AC27" s="358"/>
      <c r="AD27" s="358"/>
      <c r="AE27" s="358"/>
      <c r="AF27" s="158"/>
      <c r="AG27" s="158"/>
    </row>
    <row r="28" spans="1:33" s="5" customFormat="1" ht="18" hidden="1" customHeight="1" thickBot="1">
      <c r="A28" s="256"/>
      <c r="B28" s="397" t="s">
        <v>36</v>
      </c>
      <c r="C28" s="398"/>
      <c r="D28" s="392"/>
      <c r="E28" s="392"/>
      <c r="F28" s="393"/>
      <c r="G28" s="239"/>
      <c r="H28" s="239"/>
      <c r="I28" s="376"/>
      <c r="J28" s="388"/>
      <c r="K28" s="14" t="str">
        <f>IF(J28&gt;0,VLOOKUP(J28,男子登録情報!$J$2:$K$21,2,0),"")</f>
        <v/>
      </c>
      <c r="L28" s="376"/>
      <c r="M28" s="379"/>
      <c r="N28" s="9" t="str">
        <f t="shared" si="1"/>
        <v/>
      </c>
      <c r="O28" s="384"/>
      <c r="P28" s="427"/>
      <c r="Q28" s="428"/>
      <c r="R28" s="429"/>
      <c r="S28" s="373"/>
      <c r="T28" s="373"/>
      <c r="AA28" s="158"/>
      <c r="AB28" s="158"/>
      <c r="AC28" s="158"/>
      <c r="AD28" s="158"/>
      <c r="AE28" s="158"/>
      <c r="AF28" s="158"/>
      <c r="AG28" s="158"/>
    </row>
    <row r="29" spans="1:33" s="5" customFormat="1" ht="18" hidden="1" customHeight="1" thickTop="1" thickBot="1">
      <c r="A29" s="254">
        <v>6</v>
      </c>
      <c r="B29" s="395" t="s">
        <v>1232</v>
      </c>
      <c r="C29" s="385"/>
      <c r="D29" s="385" t="str">
        <f>IF(C29&gt;0,VLOOKUP(C29,男子登録情報!$A$1:$H$1688,3,0),"")</f>
        <v/>
      </c>
      <c r="E29" s="385" t="str">
        <f>IF(C29&gt;0,VLOOKUP(C29,男子登録情報!$A$1:$H$1688,4,0),"")</f>
        <v/>
      </c>
      <c r="F29" s="42" t="str">
        <f>IF(C29&gt;0,VLOOKUP(C29,男子登録情報!$A$1:$H$1688,8,0),"")</f>
        <v/>
      </c>
      <c r="G29" s="237" t="e">
        <f>IF(F30&gt;0,VLOOKUP(F30,男子登録情報!$N$2:$O$48,2,0),"")</f>
        <v>#N/A</v>
      </c>
      <c r="H29" s="237" t="str">
        <f>IF(C29&gt;0,TEXT(C29,"100000000"),"")</f>
        <v/>
      </c>
      <c r="I29" s="374" t="s">
        <v>30</v>
      </c>
      <c r="J29" s="385" t="str">
        <f>IF(C29&gt;0,$Y$14,"")</f>
        <v/>
      </c>
      <c r="K29" s="8" t="e">
        <f>IF(J29&gt;0,VLOOKUP(J29,男子登録情報!$J$1:$K$21,2,0),"")</f>
        <v>#N/A</v>
      </c>
      <c r="L29" s="374" t="s">
        <v>33</v>
      </c>
      <c r="M29" s="377"/>
      <c r="N29" s="9" t="e">
        <f t="shared" si="1"/>
        <v>#N/A</v>
      </c>
      <c r="O29" s="382"/>
      <c r="P29" s="421"/>
      <c r="Q29" s="422"/>
      <c r="R29" s="423"/>
      <c r="S29" s="371"/>
      <c r="T29" s="371"/>
      <c r="AA29" s="158"/>
      <c r="AB29" s="158"/>
      <c r="AC29" s="158"/>
      <c r="AD29" s="158"/>
      <c r="AE29" s="158"/>
      <c r="AF29" s="158"/>
      <c r="AG29" s="158"/>
    </row>
    <row r="30" spans="1:33" s="5" customFormat="1" ht="18" hidden="1" customHeight="1" thickBot="1">
      <c r="A30" s="255"/>
      <c r="B30" s="396"/>
      <c r="C30" s="386"/>
      <c r="D30" s="386"/>
      <c r="E30" s="386"/>
      <c r="F30" s="43" t="str">
        <f>IF(C29&gt;0,VLOOKUP(C29,男子登録情報!$A$1:$H$1688,5,0),"")</f>
        <v/>
      </c>
      <c r="G30" s="238"/>
      <c r="H30" s="238"/>
      <c r="I30" s="375"/>
      <c r="J30" s="387"/>
      <c r="K30" s="8" t="str">
        <f>IF(J30&gt;0,VLOOKUP(J30,男子登録情報!$J$2:$K$21,2,0),"")</f>
        <v/>
      </c>
      <c r="L30" s="375"/>
      <c r="M30" s="378"/>
      <c r="N30" s="9" t="str">
        <f t="shared" si="1"/>
        <v/>
      </c>
      <c r="O30" s="383"/>
      <c r="P30" s="424"/>
      <c r="Q30" s="425"/>
      <c r="R30" s="426"/>
      <c r="S30" s="372"/>
      <c r="T30" s="372"/>
      <c r="AA30" s="158"/>
      <c r="AB30" s="158"/>
      <c r="AC30" s="158"/>
      <c r="AD30" s="158"/>
      <c r="AE30" s="158"/>
      <c r="AF30" s="158"/>
      <c r="AG30" s="158"/>
    </row>
    <row r="31" spans="1:33" s="5" customFormat="1" ht="18" hidden="1" customHeight="1" thickBot="1">
      <c r="A31" s="256"/>
      <c r="B31" s="397" t="s">
        <v>36</v>
      </c>
      <c r="C31" s="398"/>
      <c r="D31" s="392"/>
      <c r="E31" s="392"/>
      <c r="F31" s="393"/>
      <c r="G31" s="239"/>
      <c r="H31" s="239"/>
      <c r="I31" s="376"/>
      <c r="J31" s="388"/>
      <c r="K31" s="14" t="str">
        <f>IF(J31&gt;0,VLOOKUP(J31,男子登録情報!$J$2:$K$21,2,0),"")</f>
        <v/>
      </c>
      <c r="L31" s="376"/>
      <c r="M31" s="379"/>
      <c r="N31" s="9" t="str">
        <f t="shared" si="1"/>
        <v/>
      </c>
      <c r="O31" s="384"/>
      <c r="P31" s="427"/>
      <c r="Q31" s="428"/>
      <c r="R31" s="429"/>
      <c r="S31" s="373"/>
      <c r="T31" s="373"/>
      <c r="AA31" s="158"/>
      <c r="AB31" s="158"/>
      <c r="AC31" s="158"/>
      <c r="AD31" s="158"/>
      <c r="AE31" s="158"/>
      <c r="AF31" s="158"/>
      <c r="AG31" s="158"/>
    </row>
    <row r="32" spans="1:33" s="5" customFormat="1" ht="18" hidden="1" customHeight="1" thickTop="1" thickBot="1">
      <c r="A32" s="254">
        <v>7</v>
      </c>
      <c r="B32" s="395" t="s">
        <v>1232</v>
      </c>
      <c r="C32" s="385"/>
      <c r="D32" s="385" t="str">
        <f>IF(C32&gt;0,VLOOKUP(C32,男子登録情報!$A$1:$H$1688,3,0),"")</f>
        <v/>
      </c>
      <c r="E32" s="385" t="str">
        <f>IF(C32&gt;0,VLOOKUP(C32,男子登録情報!$A$1:$H$1688,4,0),"")</f>
        <v/>
      </c>
      <c r="F32" s="42" t="str">
        <f>IF(C32&gt;0,VLOOKUP(C32,男子登録情報!$A$1:$H$1688,8,0),"")</f>
        <v/>
      </c>
      <c r="G32" s="237" t="e">
        <f>IF(F33&gt;0,VLOOKUP(F33,男子登録情報!$N$2:$O$48,2,0),"")</f>
        <v>#N/A</v>
      </c>
      <c r="H32" s="237" t="str">
        <f>IF(C32&gt;0,TEXT(C32,"100000000"),"")</f>
        <v/>
      </c>
      <c r="I32" s="374" t="s">
        <v>30</v>
      </c>
      <c r="J32" s="385" t="str">
        <f>IF(C32&gt;0,$Y$14,"")</f>
        <v/>
      </c>
      <c r="K32" s="8" t="e">
        <f>IF(J32&gt;0,VLOOKUP(J32,男子登録情報!$J$1:$K$21,2,0),"")</f>
        <v>#N/A</v>
      </c>
      <c r="L32" s="374" t="s">
        <v>33</v>
      </c>
      <c r="M32" s="377"/>
      <c r="N32" s="9" t="e">
        <f t="shared" si="1"/>
        <v>#N/A</v>
      </c>
      <c r="O32" s="382"/>
      <c r="P32" s="421"/>
      <c r="Q32" s="422"/>
      <c r="R32" s="423"/>
      <c r="S32" s="371"/>
      <c r="T32" s="371"/>
      <c r="AA32" s="158"/>
      <c r="AB32" s="158"/>
      <c r="AC32" s="158"/>
      <c r="AD32" s="158"/>
      <c r="AE32" s="158"/>
      <c r="AF32" s="158"/>
      <c r="AG32" s="158"/>
    </row>
    <row r="33" spans="1:33" s="5" customFormat="1" ht="18" hidden="1" customHeight="1" thickBot="1">
      <c r="A33" s="255"/>
      <c r="B33" s="396"/>
      <c r="C33" s="386"/>
      <c r="D33" s="386"/>
      <c r="E33" s="386"/>
      <c r="F33" s="43" t="str">
        <f>IF(C32&gt;0,VLOOKUP(C32,男子登録情報!$A$1:$H$1688,5,0),"")</f>
        <v/>
      </c>
      <c r="G33" s="238"/>
      <c r="H33" s="238"/>
      <c r="I33" s="375"/>
      <c r="J33" s="387"/>
      <c r="K33" s="8" t="str">
        <f>IF(J33&gt;0,VLOOKUP(J33,男子登録情報!$J$2:$K$21,2,0),"")</f>
        <v/>
      </c>
      <c r="L33" s="375"/>
      <c r="M33" s="378"/>
      <c r="N33" s="9" t="str">
        <f t="shared" si="1"/>
        <v/>
      </c>
      <c r="O33" s="383"/>
      <c r="P33" s="424"/>
      <c r="Q33" s="425"/>
      <c r="R33" s="426"/>
      <c r="S33" s="372"/>
      <c r="T33" s="372"/>
      <c r="AA33" s="158"/>
      <c r="AB33" s="158"/>
      <c r="AC33" s="158"/>
      <c r="AD33" s="158"/>
      <c r="AE33" s="158"/>
      <c r="AF33" s="158"/>
      <c r="AG33" s="158"/>
    </row>
    <row r="34" spans="1:33" s="5" customFormat="1" ht="18" hidden="1" customHeight="1" thickBot="1">
      <c r="A34" s="256"/>
      <c r="B34" s="397" t="s">
        <v>36</v>
      </c>
      <c r="C34" s="398"/>
      <c r="D34" s="392"/>
      <c r="E34" s="392"/>
      <c r="F34" s="393"/>
      <c r="G34" s="239"/>
      <c r="H34" s="239"/>
      <c r="I34" s="376"/>
      <c r="J34" s="388"/>
      <c r="K34" s="14" t="str">
        <f>IF(J34&gt;0,VLOOKUP(J34,男子登録情報!$J$2:$K$21,2,0),"")</f>
        <v/>
      </c>
      <c r="L34" s="376"/>
      <c r="M34" s="379"/>
      <c r="N34" s="9" t="str">
        <f t="shared" si="1"/>
        <v/>
      </c>
      <c r="O34" s="384"/>
      <c r="P34" s="427"/>
      <c r="Q34" s="428"/>
      <c r="R34" s="429"/>
      <c r="S34" s="373"/>
      <c r="T34" s="373"/>
      <c r="AA34" s="158"/>
      <c r="AB34" s="158"/>
      <c r="AC34" s="158"/>
      <c r="AD34" s="158"/>
      <c r="AE34" s="158"/>
      <c r="AF34" s="158"/>
      <c r="AG34" s="158"/>
    </row>
    <row r="35" spans="1:33" s="5" customFormat="1" ht="18" hidden="1" customHeight="1" thickTop="1" thickBot="1">
      <c r="A35" s="254">
        <v>8</v>
      </c>
      <c r="B35" s="395" t="s">
        <v>1232</v>
      </c>
      <c r="C35" s="385"/>
      <c r="D35" s="385" t="str">
        <f>IF(C35&gt;0,VLOOKUP(C35,男子登録情報!$A$1:$H$1688,3,0),"")</f>
        <v/>
      </c>
      <c r="E35" s="385" t="str">
        <f>IF(C35&gt;0,VLOOKUP(C35,男子登録情報!$A$1:$H$1688,4,0),"")</f>
        <v/>
      </c>
      <c r="F35" s="42" t="str">
        <f>IF(C35&gt;0,VLOOKUP(C35,男子登録情報!$A$1:$H$1688,8,0),"")</f>
        <v/>
      </c>
      <c r="G35" s="237" t="e">
        <f>IF(F36&gt;0,VLOOKUP(F36,男子登録情報!$N$2:$O$48,2,0),"")</f>
        <v>#N/A</v>
      </c>
      <c r="H35" s="237" t="str">
        <f>IF(C35&gt;0,TEXT(C35,"100000000"),"")</f>
        <v/>
      </c>
      <c r="I35" s="374" t="s">
        <v>30</v>
      </c>
      <c r="J35" s="385" t="str">
        <f>IF(C35&gt;0,$Y$14,"")</f>
        <v/>
      </c>
      <c r="K35" s="8" t="e">
        <f>IF(J35&gt;0,VLOOKUP(J35,男子登録情報!$J$1:$K$21,2,0),"")</f>
        <v>#N/A</v>
      </c>
      <c r="L35" s="374" t="s">
        <v>33</v>
      </c>
      <c r="M35" s="377"/>
      <c r="N35" s="9" t="e">
        <f t="shared" si="1"/>
        <v>#N/A</v>
      </c>
      <c r="O35" s="382"/>
      <c r="P35" s="421"/>
      <c r="Q35" s="422"/>
      <c r="R35" s="423"/>
      <c r="S35" s="371"/>
      <c r="T35" s="371"/>
      <c r="AA35" s="158"/>
      <c r="AB35" s="158"/>
      <c r="AC35" s="158"/>
      <c r="AD35" s="158"/>
      <c r="AE35" s="158"/>
      <c r="AF35" s="158"/>
      <c r="AG35" s="158"/>
    </row>
    <row r="36" spans="1:33" s="5" customFormat="1" ht="18" hidden="1" customHeight="1" thickBot="1">
      <c r="A36" s="255"/>
      <c r="B36" s="396"/>
      <c r="C36" s="386"/>
      <c r="D36" s="386"/>
      <c r="E36" s="386"/>
      <c r="F36" s="43" t="str">
        <f>IF(C35&gt;0,VLOOKUP(C35,男子登録情報!$A$1:$H$1688,5,0),"")</f>
        <v/>
      </c>
      <c r="G36" s="238"/>
      <c r="H36" s="238"/>
      <c r="I36" s="375"/>
      <c r="J36" s="387"/>
      <c r="K36" s="8" t="str">
        <f>IF(J36&gt;0,VLOOKUP(J36,男子登録情報!$J$2:$K$21,2,0),"")</f>
        <v/>
      </c>
      <c r="L36" s="375"/>
      <c r="M36" s="378"/>
      <c r="N36" s="9" t="str">
        <f t="shared" si="1"/>
        <v/>
      </c>
      <c r="O36" s="383"/>
      <c r="P36" s="424"/>
      <c r="Q36" s="425"/>
      <c r="R36" s="426"/>
      <c r="S36" s="372"/>
      <c r="T36" s="372"/>
      <c r="AA36" s="158"/>
      <c r="AB36" s="158"/>
      <c r="AC36" s="158"/>
      <c r="AD36" s="158"/>
      <c r="AE36" s="158"/>
      <c r="AF36" s="158"/>
      <c r="AG36" s="158"/>
    </row>
    <row r="37" spans="1:33" s="5" customFormat="1" ht="18" hidden="1" customHeight="1" thickBot="1">
      <c r="A37" s="256"/>
      <c r="B37" s="397" t="s">
        <v>36</v>
      </c>
      <c r="C37" s="398"/>
      <c r="D37" s="392"/>
      <c r="E37" s="392"/>
      <c r="F37" s="393"/>
      <c r="G37" s="239"/>
      <c r="H37" s="239"/>
      <c r="I37" s="376"/>
      <c r="J37" s="388"/>
      <c r="K37" s="14" t="str">
        <f>IF(J37&gt;0,VLOOKUP(J37,男子登録情報!$J$2:$K$21,2,0),"")</f>
        <v/>
      </c>
      <c r="L37" s="376"/>
      <c r="M37" s="379"/>
      <c r="N37" s="9" t="str">
        <f t="shared" si="1"/>
        <v/>
      </c>
      <c r="O37" s="384"/>
      <c r="P37" s="427"/>
      <c r="Q37" s="428"/>
      <c r="R37" s="429"/>
      <c r="S37" s="373"/>
      <c r="T37" s="373"/>
      <c r="AA37" s="158"/>
      <c r="AB37" s="158"/>
      <c r="AC37" s="158"/>
      <c r="AD37" s="158"/>
      <c r="AE37" s="158"/>
      <c r="AF37" s="158"/>
      <c r="AG37" s="158"/>
    </row>
    <row r="38" spans="1:33" s="5" customFormat="1" ht="18" hidden="1" customHeight="1" thickTop="1" thickBot="1">
      <c r="A38" s="254">
        <v>9</v>
      </c>
      <c r="B38" s="395" t="s">
        <v>1232</v>
      </c>
      <c r="C38" s="385"/>
      <c r="D38" s="385" t="str">
        <f>IF(C38&gt;0,VLOOKUP(C38,男子登録情報!$A$1:$H$1688,3,0),"")</f>
        <v/>
      </c>
      <c r="E38" s="385" t="str">
        <f>IF(C38&gt;0,VLOOKUP(C38,男子登録情報!$A$1:$H$1688,4,0),"")</f>
        <v/>
      </c>
      <c r="F38" s="42" t="str">
        <f>IF(C38&gt;0,VLOOKUP(C38,男子登録情報!$A$1:$H$1688,8,0),"")</f>
        <v/>
      </c>
      <c r="G38" s="237" t="e">
        <f>IF(F39&gt;0,VLOOKUP(F39,男子登録情報!$N$2:$O$48,2,0),"")</f>
        <v>#N/A</v>
      </c>
      <c r="H38" s="237" t="str">
        <f>IF(C38&gt;0,TEXT(C38,"100000000"),"")</f>
        <v/>
      </c>
      <c r="I38" s="374" t="s">
        <v>30</v>
      </c>
      <c r="J38" s="385" t="str">
        <f>IF(C38&gt;0,$Y$14,"")</f>
        <v/>
      </c>
      <c r="K38" s="8" t="e">
        <f>IF(J38&gt;0,VLOOKUP(J38,男子登録情報!$J$1:$K$21,2,0),"")</f>
        <v>#N/A</v>
      </c>
      <c r="L38" s="374" t="s">
        <v>33</v>
      </c>
      <c r="M38" s="377"/>
      <c r="N38" s="9" t="e">
        <f t="shared" si="1"/>
        <v>#N/A</v>
      </c>
      <c r="O38" s="382"/>
      <c r="P38" s="421"/>
      <c r="Q38" s="422"/>
      <c r="R38" s="423"/>
      <c r="S38" s="371"/>
      <c r="T38" s="371"/>
      <c r="AA38" s="158"/>
      <c r="AB38" s="158"/>
      <c r="AC38" s="158"/>
      <c r="AD38" s="158"/>
      <c r="AE38" s="158"/>
      <c r="AF38" s="158"/>
      <c r="AG38" s="158"/>
    </row>
    <row r="39" spans="1:33" s="5" customFormat="1" ht="18" hidden="1" customHeight="1" thickBot="1">
      <c r="A39" s="255"/>
      <c r="B39" s="396"/>
      <c r="C39" s="386"/>
      <c r="D39" s="386"/>
      <c r="E39" s="386"/>
      <c r="F39" s="43" t="str">
        <f>IF(C38&gt;0,VLOOKUP(C38,男子登録情報!$A$1:$H$1688,5,0),"")</f>
        <v/>
      </c>
      <c r="G39" s="238"/>
      <c r="H39" s="238"/>
      <c r="I39" s="375"/>
      <c r="J39" s="387"/>
      <c r="K39" s="8" t="str">
        <f>IF(J39&gt;0,VLOOKUP(J39,男子登録情報!$J$2:$K$21,2,0),"")</f>
        <v/>
      </c>
      <c r="L39" s="375"/>
      <c r="M39" s="378"/>
      <c r="N39" s="9" t="str">
        <f t="shared" si="1"/>
        <v/>
      </c>
      <c r="O39" s="383"/>
      <c r="P39" s="424"/>
      <c r="Q39" s="425"/>
      <c r="R39" s="426"/>
      <c r="S39" s="372"/>
      <c r="T39" s="372"/>
      <c r="AA39" s="158"/>
      <c r="AB39" s="158"/>
      <c r="AC39" s="158"/>
      <c r="AD39" s="158"/>
      <c r="AE39" s="158"/>
      <c r="AF39" s="158"/>
      <c r="AG39" s="158"/>
    </row>
    <row r="40" spans="1:33" s="5" customFormat="1" ht="18" hidden="1" customHeight="1" thickBot="1">
      <c r="A40" s="256"/>
      <c r="B40" s="397" t="s">
        <v>36</v>
      </c>
      <c r="C40" s="398"/>
      <c r="D40" s="392"/>
      <c r="E40" s="392"/>
      <c r="F40" s="393"/>
      <c r="G40" s="239"/>
      <c r="H40" s="239"/>
      <c r="I40" s="376"/>
      <c r="J40" s="388"/>
      <c r="K40" s="14" t="str">
        <f>IF(J40&gt;0,VLOOKUP(J40,男子登録情報!$J$2:$K$21,2,0),"")</f>
        <v/>
      </c>
      <c r="L40" s="376"/>
      <c r="M40" s="379"/>
      <c r="N40" s="9" t="str">
        <f t="shared" si="1"/>
        <v/>
      </c>
      <c r="O40" s="384"/>
      <c r="P40" s="427"/>
      <c r="Q40" s="428"/>
      <c r="R40" s="429"/>
      <c r="S40" s="373"/>
      <c r="T40" s="373"/>
      <c r="AA40" s="158"/>
      <c r="AB40" s="158"/>
      <c r="AC40" s="158"/>
      <c r="AD40" s="158"/>
      <c r="AE40" s="158"/>
      <c r="AF40" s="158"/>
      <c r="AG40" s="158"/>
    </row>
    <row r="41" spans="1:33" s="5" customFormat="1" ht="18" hidden="1" customHeight="1" thickTop="1" thickBot="1">
      <c r="A41" s="254">
        <v>10</v>
      </c>
      <c r="B41" s="395" t="s">
        <v>1232</v>
      </c>
      <c r="C41" s="385"/>
      <c r="D41" s="385" t="str">
        <f>IF(C41&gt;0,VLOOKUP(C41,男子登録情報!$A$1:$H$1688,3,0),"")</f>
        <v/>
      </c>
      <c r="E41" s="385" t="str">
        <f>IF(C41&gt;0,VLOOKUP(C41,男子登録情報!$A$1:$H$1688,4,0),"")</f>
        <v/>
      </c>
      <c r="F41" s="42" t="str">
        <f>IF(C41&gt;0,VLOOKUP(C41,男子登録情報!$A$1:$H$1688,8,0),"")</f>
        <v/>
      </c>
      <c r="G41" s="237" t="e">
        <f>IF(F42&gt;0,VLOOKUP(F42,男子登録情報!$N$2:$O$48,2,0),"")</f>
        <v>#N/A</v>
      </c>
      <c r="H41" s="237" t="str">
        <f>IF(C41&gt;0,TEXT(C41,"100000000"),"")</f>
        <v/>
      </c>
      <c r="I41" s="374" t="s">
        <v>30</v>
      </c>
      <c r="J41" s="385" t="str">
        <f>IF(C41&gt;0,$Y$14,"")</f>
        <v/>
      </c>
      <c r="K41" s="8" t="e">
        <f>IF(J41&gt;0,VLOOKUP(J41,男子登録情報!$J$1:$K$21,2,0),"")</f>
        <v>#N/A</v>
      </c>
      <c r="L41" s="374" t="s">
        <v>33</v>
      </c>
      <c r="M41" s="377"/>
      <c r="N41" s="9" t="e">
        <f t="shared" si="1"/>
        <v>#N/A</v>
      </c>
      <c r="O41" s="382"/>
      <c r="P41" s="421"/>
      <c r="Q41" s="422"/>
      <c r="R41" s="423"/>
      <c r="S41" s="371"/>
      <c r="T41" s="371"/>
      <c r="AA41" s="158"/>
      <c r="AB41" s="158"/>
      <c r="AC41" s="158"/>
      <c r="AD41" s="158"/>
      <c r="AE41" s="158"/>
      <c r="AF41" s="158"/>
      <c r="AG41" s="158"/>
    </row>
    <row r="42" spans="1:33" s="5" customFormat="1" ht="18" hidden="1" customHeight="1" thickBot="1">
      <c r="A42" s="255"/>
      <c r="B42" s="396"/>
      <c r="C42" s="386"/>
      <c r="D42" s="386"/>
      <c r="E42" s="386"/>
      <c r="F42" s="43" t="str">
        <f>IF(C41&gt;0,VLOOKUP(C41,男子登録情報!$A$1:$H$1688,5,0),"")</f>
        <v/>
      </c>
      <c r="G42" s="238"/>
      <c r="H42" s="238"/>
      <c r="I42" s="375"/>
      <c r="J42" s="387"/>
      <c r="K42" s="8" t="str">
        <f>IF(J42&gt;0,VLOOKUP(J42,男子登録情報!$J$2:$K$21,2,0),"")</f>
        <v/>
      </c>
      <c r="L42" s="375"/>
      <c r="M42" s="378"/>
      <c r="N42" s="9" t="str">
        <f t="shared" si="1"/>
        <v/>
      </c>
      <c r="O42" s="383"/>
      <c r="P42" s="424"/>
      <c r="Q42" s="425"/>
      <c r="R42" s="426"/>
      <c r="S42" s="372"/>
      <c r="T42" s="372"/>
      <c r="AA42" s="158"/>
      <c r="AB42" s="158"/>
      <c r="AC42" s="158"/>
      <c r="AD42" s="158"/>
      <c r="AE42" s="158"/>
      <c r="AF42" s="158"/>
      <c r="AG42" s="158"/>
    </row>
    <row r="43" spans="1:33" s="5" customFormat="1" ht="18" hidden="1" customHeight="1" thickBot="1">
      <c r="A43" s="256"/>
      <c r="B43" s="397" t="s">
        <v>36</v>
      </c>
      <c r="C43" s="398"/>
      <c r="D43" s="392"/>
      <c r="E43" s="392"/>
      <c r="F43" s="393"/>
      <c r="G43" s="239"/>
      <c r="H43" s="239"/>
      <c r="I43" s="376"/>
      <c r="J43" s="388"/>
      <c r="K43" s="14" t="str">
        <f>IF(J43&gt;0,VLOOKUP(J43,男子登録情報!$J$2:$K$21,2,0),"")</f>
        <v/>
      </c>
      <c r="L43" s="376"/>
      <c r="M43" s="379"/>
      <c r="N43" s="9" t="str">
        <f t="shared" si="1"/>
        <v/>
      </c>
      <c r="O43" s="384"/>
      <c r="P43" s="427"/>
      <c r="Q43" s="428"/>
      <c r="R43" s="429"/>
      <c r="S43" s="373"/>
      <c r="T43" s="373"/>
      <c r="AA43" s="158"/>
      <c r="AB43" s="158"/>
      <c r="AC43" s="158"/>
      <c r="AD43" s="158"/>
      <c r="AE43" s="158"/>
      <c r="AF43" s="158"/>
      <c r="AG43" s="158"/>
    </row>
    <row r="44" spans="1:33" s="21" customFormat="1" ht="18" hidden="1" customHeight="1" thickTop="1" thickBot="1">
      <c r="A44" s="254">
        <v>11</v>
      </c>
      <c r="B44" s="395" t="s">
        <v>1232</v>
      </c>
      <c r="C44" s="385"/>
      <c r="D44" s="385" t="str">
        <f>IF(C44&gt;0,VLOOKUP(C44,男子登録情報!$A$1:$H$1688,3,0),"")</f>
        <v/>
      </c>
      <c r="E44" s="385" t="str">
        <f>IF(C44&gt;0,VLOOKUP(C44,男子登録情報!$A$1:$H$1688,4,0),"")</f>
        <v/>
      </c>
      <c r="F44" s="42" t="str">
        <f>IF(C44&gt;0,VLOOKUP(C44,男子登録情報!$A$1:$H$1688,8,0),"")</f>
        <v/>
      </c>
      <c r="G44" s="237" t="e">
        <f>IF(F45&gt;0,VLOOKUP(F45,男子登録情報!$N$2:$O$48,2,0),"")</f>
        <v>#N/A</v>
      </c>
      <c r="H44" s="237" t="str">
        <f>IF(C44&gt;0,TEXT(C44,"100000000"),"")</f>
        <v/>
      </c>
      <c r="I44" s="374" t="s">
        <v>30</v>
      </c>
      <c r="J44" s="385" t="str">
        <f>IF(C44&gt;0,$Y$14,"")</f>
        <v/>
      </c>
      <c r="K44" s="8" t="e">
        <f>IF(J44&gt;0,VLOOKUP(J44,男子登録情報!$J$1:$K$21,2,0),"")</f>
        <v>#N/A</v>
      </c>
      <c r="L44" s="374" t="s">
        <v>33</v>
      </c>
      <c r="M44" s="377"/>
      <c r="N44" s="9" t="e">
        <f t="shared" si="0"/>
        <v>#N/A</v>
      </c>
      <c r="O44" s="382"/>
      <c r="P44" s="421"/>
      <c r="Q44" s="422"/>
      <c r="R44" s="423"/>
      <c r="S44" s="371"/>
      <c r="T44" s="371"/>
      <c r="AA44" s="158"/>
      <c r="AB44" s="158"/>
      <c r="AC44" s="158"/>
      <c r="AD44" s="158"/>
      <c r="AE44" s="158"/>
      <c r="AF44" s="158"/>
      <c r="AG44" s="158"/>
    </row>
    <row r="45" spans="1:33" s="145" customFormat="1" ht="18" hidden="1" customHeight="1">
      <c r="A45" s="255"/>
      <c r="B45" s="396"/>
      <c r="C45" s="386"/>
      <c r="D45" s="386"/>
      <c r="E45" s="386"/>
      <c r="F45" s="43" t="str">
        <f>IF(C44&gt;0,VLOOKUP(C44,男子登録情報!$A$1:$H$1688,5,0),"")</f>
        <v/>
      </c>
      <c r="G45" s="238"/>
      <c r="H45" s="238"/>
      <c r="I45" s="375"/>
      <c r="J45" s="387"/>
      <c r="K45" s="143" t="str">
        <f>IF(J45&gt;0,VLOOKUP(J45,男子登録情報!$J$2:$K$21,2,0),"")</f>
        <v/>
      </c>
      <c r="L45" s="375"/>
      <c r="M45" s="378"/>
      <c r="N45" s="144" t="str">
        <f t="shared" si="0"/>
        <v/>
      </c>
      <c r="O45" s="383"/>
      <c r="P45" s="424"/>
      <c r="Q45" s="425"/>
      <c r="R45" s="426"/>
      <c r="S45" s="372"/>
      <c r="T45" s="372"/>
      <c r="AA45" s="158"/>
      <c r="AB45" s="158"/>
      <c r="AC45" s="158"/>
      <c r="AD45" s="158"/>
      <c r="AE45" s="158"/>
      <c r="AF45" s="158"/>
      <c r="AG45" s="158"/>
    </row>
    <row r="46" spans="1:33" s="21" customFormat="1" ht="18" hidden="1" customHeight="1" thickBot="1">
      <c r="A46" s="411"/>
      <c r="B46" s="416" t="s">
        <v>36</v>
      </c>
      <c r="C46" s="417"/>
      <c r="D46" s="141"/>
      <c r="E46" s="141"/>
      <c r="F46" s="142"/>
      <c r="G46" s="391"/>
      <c r="H46" s="391"/>
      <c r="I46" s="390"/>
      <c r="J46" s="389"/>
      <c r="K46" s="8" t="str">
        <f>IF(J46&gt;0,VLOOKUP(J46,男子登録情報!$J$2:$K$21,2,0),"")</f>
        <v/>
      </c>
      <c r="L46" s="380"/>
      <c r="M46" s="381"/>
      <c r="N46" s="9" t="str">
        <f t="shared" si="0"/>
        <v/>
      </c>
      <c r="O46" s="412"/>
      <c r="P46" s="418"/>
      <c r="Q46" s="419"/>
      <c r="R46" s="420"/>
      <c r="S46" s="373"/>
      <c r="T46" s="373"/>
      <c r="AA46" s="158"/>
      <c r="AB46" s="158"/>
      <c r="AC46" s="158"/>
      <c r="AD46" s="158"/>
      <c r="AE46" s="158"/>
      <c r="AF46" s="158"/>
      <c r="AG46" s="158"/>
    </row>
    <row r="47" spans="1:33" s="21" customFormat="1" ht="18" hidden="1" customHeight="1" thickBot="1">
      <c r="A47" s="255">
        <v>12</v>
      </c>
      <c r="B47" s="413" t="s">
        <v>1232</v>
      </c>
      <c r="C47" s="387"/>
      <c r="D47" s="387" t="str">
        <f>IF(C47&gt;0,VLOOKUP(C47,男子登録情報!$A$1:$H$1688,3,0),"")</f>
        <v/>
      </c>
      <c r="E47" s="387" t="str">
        <f>IF(C47&gt;0,VLOOKUP(C47,男子登録情報!$A$1:$H$1688,4,0),"")</f>
        <v/>
      </c>
      <c r="F47" s="42" t="str">
        <f>IF(C47&gt;0,VLOOKUP(C47,男子登録情報!$A$1:$H$1688,8,0),"")</f>
        <v/>
      </c>
      <c r="G47" s="238" t="e">
        <f>IF(F48&gt;0,VLOOKUP(F48,男子登録情報!$N$2:$O$48,2,0),"")</f>
        <v>#N/A</v>
      </c>
      <c r="H47" s="238" t="str">
        <f>IF(C47&gt;0,TEXT(C47,"100000000"),"")</f>
        <v/>
      </c>
      <c r="I47" s="6" t="s">
        <v>30</v>
      </c>
      <c r="J47" s="7"/>
      <c r="K47" s="8" t="str">
        <f>IF(J47&gt;0,VLOOKUP(J47,男子登録情報!$J$1:$K$21,2,0),"")</f>
        <v/>
      </c>
      <c r="L47" s="6" t="s">
        <v>33</v>
      </c>
      <c r="M47" s="40"/>
      <c r="N47" s="9" t="str">
        <f t="shared" si="0"/>
        <v/>
      </c>
      <c r="O47" s="10"/>
      <c r="P47" s="418"/>
      <c r="Q47" s="419"/>
      <c r="R47" s="420"/>
      <c r="S47" s="371"/>
      <c r="T47" s="371"/>
      <c r="AA47" s="158"/>
      <c r="AB47" s="158"/>
      <c r="AC47" s="158"/>
      <c r="AD47" s="158"/>
      <c r="AE47" s="158"/>
      <c r="AF47" s="158"/>
      <c r="AG47" s="158"/>
    </row>
    <row r="48" spans="1:33" s="21" customFormat="1" ht="18" hidden="1" customHeight="1" thickBot="1">
      <c r="A48" s="255"/>
      <c r="B48" s="396"/>
      <c r="C48" s="386"/>
      <c r="D48" s="386"/>
      <c r="E48" s="386"/>
      <c r="F48" s="43" t="str">
        <f>IF(C47&gt;0,VLOOKUP(C47,男子登録情報!$A$1:$H$1688,5,0),"")</f>
        <v/>
      </c>
      <c r="G48" s="238"/>
      <c r="H48" s="238"/>
      <c r="I48" s="11" t="s">
        <v>34</v>
      </c>
      <c r="J48" s="7"/>
      <c r="K48" s="8" t="str">
        <f>IF(J48&gt;0,VLOOKUP(J48,男子登録情報!$J$2:$K$21,2,0),"")</f>
        <v/>
      </c>
      <c r="L48" s="11" t="s">
        <v>35</v>
      </c>
      <c r="M48" s="39"/>
      <c r="N48" s="9" t="str">
        <f t="shared" si="0"/>
        <v/>
      </c>
      <c r="O48" s="10"/>
      <c r="P48" s="402"/>
      <c r="Q48" s="403"/>
      <c r="R48" s="404"/>
      <c r="S48" s="372"/>
      <c r="T48" s="372"/>
      <c r="AA48" s="158"/>
      <c r="AB48" s="158"/>
      <c r="AC48" s="158"/>
      <c r="AD48" s="158"/>
      <c r="AE48" s="158"/>
      <c r="AF48" s="158"/>
      <c r="AG48" s="158"/>
    </row>
    <row r="49" spans="1:33" s="21" customFormat="1" ht="18" hidden="1" customHeight="1" thickBot="1">
      <c r="A49" s="256"/>
      <c r="B49" s="394" t="s">
        <v>36</v>
      </c>
      <c r="C49" s="392"/>
      <c r="D49" s="44"/>
      <c r="E49" s="44"/>
      <c r="F49" s="45"/>
      <c r="G49" s="239"/>
      <c r="H49" s="239"/>
      <c r="I49" s="12" t="s">
        <v>37</v>
      </c>
      <c r="J49" s="13"/>
      <c r="K49" s="14" t="str">
        <f>IF(J49&gt;0,VLOOKUP(J49,男子登録情報!$J$2:$K$21,2,0),"")</f>
        <v/>
      </c>
      <c r="L49" s="15" t="s">
        <v>38</v>
      </c>
      <c r="M49" s="40"/>
      <c r="N49" s="9" t="str">
        <f t="shared" si="0"/>
        <v/>
      </c>
      <c r="O49" s="16"/>
      <c r="P49" s="405"/>
      <c r="Q49" s="406"/>
      <c r="R49" s="407"/>
      <c r="S49" s="373"/>
      <c r="T49" s="373"/>
      <c r="AA49" s="158"/>
      <c r="AB49" s="158"/>
      <c r="AC49" s="158"/>
      <c r="AD49" s="158"/>
      <c r="AE49" s="158"/>
      <c r="AF49" s="158"/>
      <c r="AG49" s="158"/>
    </row>
    <row r="50" spans="1:33" s="21" customFormat="1" ht="18" hidden="1" customHeight="1" thickTop="1" thickBot="1">
      <c r="A50" s="254">
        <v>13</v>
      </c>
      <c r="B50" s="395" t="s">
        <v>1232</v>
      </c>
      <c r="C50" s="385"/>
      <c r="D50" s="385" t="str">
        <f>IF(C50&gt;0,VLOOKUP(C50,男子登録情報!$A$1:$H$1688,3,0),"")</f>
        <v/>
      </c>
      <c r="E50" s="385" t="str">
        <f>IF(C50&gt;0,VLOOKUP(C50,男子登録情報!$A$1:$H$1688,4,0),"")</f>
        <v/>
      </c>
      <c r="F50" s="42" t="str">
        <f>IF(C50&gt;0,VLOOKUP(C50,男子登録情報!$A$1:$H$1688,8,0),"")</f>
        <v/>
      </c>
      <c r="G50" s="237" t="e">
        <f>IF(F51&gt;0,VLOOKUP(F51,男子登録情報!$N$2:$O$48,2,0),"")</f>
        <v>#N/A</v>
      </c>
      <c r="H50" s="237" t="str">
        <f>IF(C50&gt;0,TEXT(C50,"100000000"),"")</f>
        <v/>
      </c>
      <c r="I50" s="6" t="s">
        <v>30</v>
      </c>
      <c r="J50" s="7"/>
      <c r="K50" s="8" t="str">
        <f>IF(J50&gt;0,VLOOKUP(J50,男子登録情報!$J$1:$K$21,2,0),"")</f>
        <v/>
      </c>
      <c r="L50" s="6" t="s">
        <v>33</v>
      </c>
      <c r="M50" s="38"/>
      <c r="N50" s="9" t="str">
        <f t="shared" si="0"/>
        <v/>
      </c>
      <c r="O50" s="10"/>
      <c r="P50" s="399"/>
      <c r="Q50" s="400"/>
      <c r="R50" s="401"/>
      <c r="S50" s="371"/>
      <c r="T50" s="371"/>
      <c r="AA50" s="158"/>
      <c r="AB50" s="158"/>
      <c r="AC50" s="158"/>
      <c r="AD50" s="158"/>
      <c r="AE50" s="158"/>
      <c r="AF50" s="158"/>
      <c r="AG50" s="158"/>
    </row>
    <row r="51" spans="1:33" s="21" customFormat="1" ht="18" hidden="1" customHeight="1" thickBot="1">
      <c r="A51" s="255"/>
      <c r="B51" s="396"/>
      <c r="C51" s="386"/>
      <c r="D51" s="386"/>
      <c r="E51" s="386"/>
      <c r="F51" s="43" t="str">
        <f>IF(C50&gt;0,VLOOKUP(C50,男子登録情報!$A$1:$H$1688,5,0),"")</f>
        <v/>
      </c>
      <c r="G51" s="238"/>
      <c r="H51" s="238"/>
      <c r="I51" s="11" t="s">
        <v>34</v>
      </c>
      <c r="J51" s="7"/>
      <c r="K51" s="8" t="str">
        <f>IF(J51&gt;0,VLOOKUP(J51,男子登録情報!$J$2:$K$21,2,0),"")</f>
        <v/>
      </c>
      <c r="L51" s="11" t="s">
        <v>35</v>
      </c>
      <c r="M51" s="39"/>
      <c r="N51" s="9" t="str">
        <f t="shared" si="0"/>
        <v/>
      </c>
      <c r="O51" s="10"/>
      <c r="P51" s="402"/>
      <c r="Q51" s="403"/>
      <c r="R51" s="404"/>
      <c r="S51" s="372"/>
      <c r="T51" s="372"/>
      <c r="AA51" s="158"/>
      <c r="AB51" s="158"/>
      <c r="AC51" s="158"/>
      <c r="AD51" s="158"/>
      <c r="AE51" s="158"/>
      <c r="AF51" s="158"/>
      <c r="AG51" s="158"/>
    </row>
    <row r="52" spans="1:33" s="21" customFormat="1" ht="18" hidden="1" customHeight="1" thickBot="1">
      <c r="A52" s="256"/>
      <c r="B52" s="394" t="s">
        <v>36</v>
      </c>
      <c r="C52" s="392"/>
      <c r="D52" s="44"/>
      <c r="E52" s="44"/>
      <c r="F52" s="45"/>
      <c r="G52" s="239"/>
      <c r="H52" s="239"/>
      <c r="I52" s="12" t="s">
        <v>37</v>
      </c>
      <c r="J52" s="13"/>
      <c r="K52" s="14" t="str">
        <f>IF(J52&gt;0,VLOOKUP(J52,男子登録情報!$J$2:$K$21,2,0),"")</f>
        <v/>
      </c>
      <c r="L52" s="15" t="s">
        <v>38</v>
      </c>
      <c r="M52" s="40"/>
      <c r="N52" s="9" t="str">
        <f t="shared" si="0"/>
        <v/>
      </c>
      <c r="O52" s="16"/>
      <c r="P52" s="405"/>
      <c r="Q52" s="406"/>
      <c r="R52" s="407"/>
      <c r="S52" s="373"/>
      <c r="T52" s="373"/>
      <c r="AA52" s="158"/>
      <c r="AB52" s="158"/>
      <c r="AC52" s="158"/>
      <c r="AD52" s="158"/>
      <c r="AE52" s="158"/>
      <c r="AF52" s="158"/>
      <c r="AG52" s="158"/>
    </row>
    <row r="53" spans="1:33" s="21" customFormat="1" ht="18" hidden="1" customHeight="1" thickTop="1" thickBot="1">
      <c r="A53" s="254">
        <v>14</v>
      </c>
      <c r="B53" s="395" t="s">
        <v>1232</v>
      </c>
      <c r="C53" s="385"/>
      <c r="D53" s="385" t="str">
        <f>IF(C53&gt;0,VLOOKUP(C53,男子登録情報!$A$1:$H$1688,3,0),"")</f>
        <v/>
      </c>
      <c r="E53" s="385" t="str">
        <f>IF(C53&gt;0,VLOOKUP(C53,男子登録情報!$A$1:$H$1688,4,0),"")</f>
        <v/>
      </c>
      <c r="F53" s="42" t="str">
        <f>IF(C53&gt;0,VLOOKUP(C53,男子登録情報!$A$1:$H$1688,8,0),"")</f>
        <v/>
      </c>
      <c r="G53" s="237" t="e">
        <f>IF(F54&gt;0,VLOOKUP(F54,男子登録情報!$N$2:$O$48,2,0),"")</f>
        <v>#N/A</v>
      </c>
      <c r="H53" s="237" t="str">
        <f>IF(C53&gt;0,TEXT(C53,"100000000"),"")</f>
        <v/>
      </c>
      <c r="I53" s="6" t="s">
        <v>30</v>
      </c>
      <c r="J53" s="7"/>
      <c r="K53" s="8" t="str">
        <f>IF(J53&gt;0,VLOOKUP(J53,男子登録情報!$J$1:$K$21,2,0),"")</f>
        <v/>
      </c>
      <c r="L53" s="6" t="s">
        <v>33</v>
      </c>
      <c r="M53" s="38"/>
      <c r="N53" s="9" t="str">
        <f t="shared" si="0"/>
        <v/>
      </c>
      <c r="O53" s="10"/>
      <c r="P53" s="399"/>
      <c r="Q53" s="400"/>
      <c r="R53" s="401"/>
      <c r="S53" s="371"/>
      <c r="T53" s="371"/>
      <c r="AA53" s="158"/>
      <c r="AB53" s="158"/>
      <c r="AC53" s="158"/>
      <c r="AD53" s="158"/>
      <c r="AE53" s="158"/>
      <c r="AF53" s="158"/>
      <c r="AG53" s="158"/>
    </row>
    <row r="54" spans="1:33" s="21" customFormat="1" ht="18" hidden="1" customHeight="1" thickBot="1">
      <c r="A54" s="255"/>
      <c r="B54" s="396"/>
      <c r="C54" s="386"/>
      <c r="D54" s="386"/>
      <c r="E54" s="386"/>
      <c r="F54" s="43" t="str">
        <f>IF(C53&gt;0,VLOOKUP(C53,男子登録情報!$A$1:$H$1688,5,0),"")</f>
        <v/>
      </c>
      <c r="G54" s="238"/>
      <c r="H54" s="238"/>
      <c r="I54" s="11" t="s">
        <v>34</v>
      </c>
      <c r="J54" s="7"/>
      <c r="K54" s="8" t="str">
        <f>IF(J54&gt;0,VLOOKUP(J54,男子登録情報!$J$2:$K$21,2,0),"")</f>
        <v/>
      </c>
      <c r="L54" s="11" t="s">
        <v>35</v>
      </c>
      <c r="M54" s="39"/>
      <c r="N54" s="9" t="str">
        <f t="shared" si="0"/>
        <v/>
      </c>
      <c r="O54" s="10"/>
      <c r="P54" s="402"/>
      <c r="Q54" s="403"/>
      <c r="R54" s="404"/>
      <c r="S54" s="372"/>
      <c r="T54" s="372"/>
      <c r="AA54" s="158"/>
      <c r="AB54" s="158"/>
      <c r="AC54" s="158"/>
      <c r="AD54" s="158"/>
      <c r="AE54" s="158"/>
      <c r="AF54" s="158"/>
      <c r="AG54" s="158"/>
    </row>
    <row r="55" spans="1:33" s="21" customFormat="1" ht="18" hidden="1" customHeight="1" thickBot="1">
      <c r="A55" s="256"/>
      <c r="B55" s="394" t="s">
        <v>36</v>
      </c>
      <c r="C55" s="392"/>
      <c r="D55" s="44"/>
      <c r="E55" s="44"/>
      <c r="F55" s="45"/>
      <c r="G55" s="239"/>
      <c r="H55" s="239"/>
      <c r="I55" s="12" t="s">
        <v>37</v>
      </c>
      <c r="J55" s="13"/>
      <c r="K55" s="14" t="str">
        <f>IF(J55&gt;0,VLOOKUP(J55,男子登録情報!$J$2:$K$21,2,0),"")</f>
        <v/>
      </c>
      <c r="L55" s="15" t="s">
        <v>38</v>
      </c>
      <c r="M55" s="40"/>
      <c r="N55" s="9" t="str">
        <f t="shared" si="0"/>
        <v/>
      </c>
      <c r="O55" s="16"/>
      <c r="P55" s="405"/>
      <c r="Q55" s="406"/>
      <c r="R55" s="407"/>
      <c r="S55" s="373"/>
      <c r="T55" s="373"/>
      <c r="AA55" s="158"/>
      <c r="AB55" s="158"/>
      <c r="AC55" s="158"/>
      <c r="AD55" s="158"/>
      <c r="AE55" s="158"/>
      <c r="AF55" s="158"/>
      <c r="AG55" s="158"/>
    </row>
    <row r="56" spans="1:33" s="21" customFormat="1" ht="18" hidden="1" customHeight="1" thickTop="1" thickBot="1">
      <c r="A56" s="254">
        <v>15</v>
      </c>
      <c r="B56" s="395" t="s">
        <v>1232</v>
      </c>
      <c r="C56" s="385"/>
      <c r="D56" s="385" t="str">
        <f>IF(C56&gt;0,VLOOKUP(C56,男子登録情報!$A$1:$H$1688,3,0),"")</f>
        <v/>
      </c>
      <c r="E56" s="385" t="str">
        <f>IF(C56&gt;0,VLOOKUP(C56,男子登録情報!$A$1:$H$1688,4,0),"")</f>
        <v/>
      </c>
      <c r="F56" s="42" t="str">
        <f>IF(C56&gt;0,VLOOKUP(C56,男子登録情報!$A$1:$H$1688,8,0),"")</f>
        <v/>
      </c>
      <c r="G56" s="237" t="e">
        <f>IF(F57&gt;0,VLOOKUP(F57,男子登録情報!$N$2:$O$48,2,0),"")</f>
        <v>#N/A</v>
      </c>
      <c r="H56" s="237" t="str">
        <f>IF(C56&gt;0,TEXT(C56,"100000000"),"")</f>
        <v/>
      </c>
      <c r="I56" s="6" t="s">
        <v>30</v>
      </c>
      <c r="J56" s="7"/>
      <c r="K56" s="8" t="str">
        <f>IF(J56&gt;0,VLOOKUP(J56,男子登録情報!$J$1:$K$21,2,0),"")</f>
        <v/>
      </c>
      <c r="L56" s="6" t="s">
        <v>33</v>
      </c>
      <c r="M56" s="38"/>
      <c r="N56" s="9" t="str">
        <f t="shared" si="0"/>
        <v/>
      </c>
      <c r="O56" s="10"/>
      <c r="P56" s="399"/>
      <c r="Q56" s="400"/>
      <c r="R56" s="401"/>
      <c r="S56" s="371"/>
      <c r="T56" s="371"/>
      <c r="AA56" s="158"/>
      <c r="AB56" s="158"/>
      <c r="AC56" s="158"/>
      <c r="AD56" s="158"/>
      <c r="AE56" s="158"/>
      <c r="AF56" s="158"/>
      <c r="AG56" s="158"/>
    </row>
    <row r="57" spans="1:33" s="21" customFormat="1" ht="18" hidden="1" customHeight="1" thickBot="1">
      <c r="A57" s="255"/>
      <c r="B57" s="396"/>
      <c r="C57" s="386"/>
      <c r="D57" s="386"/>
      <c r="E57" s="386"/>
      <c r="F57" s="43" t="str">
        <f>IF(C56&gt;0,VLOOKUP(C56,男子登録情報!$A$1:$H$1688,5,0),"")</f>
        <v/>
      </c>
      <c r="G57" s="238"/>
      <c r="H57" s="238"/>
      <c r="I57" s="11" t="s">
        <v>34</v>
      </c>
      <c r="J57" s="7"/>
      <c r="K57" s="8" t="str">
        <f>IF(J57&gt;0,VLOOKUP(J57,男子登録情報!$J$2:$K$21,2,0),"")</f>
        <v/>
      </c>
      <c r="L57" s="11" t="s">
        <v>35</v>
      </c>
      <c r="M57" s="39"/>
      <c r="N57" s="9" t="str">
        <f t="shared" si="0"/>
        <v/>
      </c>
      <c r="O57" s="10"/>
      <c r="P57" s="402"/>
      <c r="Q57" s="403"/>
      <c r="R57" s="404"/>
      <c r="S57" s="372"/>
      <c r="T57" s="372"/>
      <c r="AA57" s="158"/>
      <c r="AB57" s="158"/>
      <c r="AC57" s="158"/>
      <c r="AD57" s="158"/>
      <c r="AE57" s="158"/>
      <c r="AF57" s="158"/>
      <c r="AG57" s="158"/>
    </row>
    <row r="58" spans="1:33" s="21" customFormat="1" ht="18" hidden="1" customHeight="1" thickBot="1">
      <c r="A58" s="256"/>
      <c r="B58" s="394" t="s">
        <v>36</v>
      </c>
      <c r="C58" s="392"/>
      <c r="D58" s="44"/>
      <c r="E58" s="44"/>
      <c r="F58" s="45"/>
      <c r="G58" s="239"/>
      <c r="H58" s="239"/>
      <c r="I58" s="12" t="s">
        <v>37</v>
      </c>
      <c r="J58" s="13"/>
      <c r="K58" s="14" t="str">
        <f>IF(J58&gt;0,VLOOKUP(J58,男子登録情報!$J$2:$K$21,2,0),"")</f>
        <v/>
      </c>
      <c r="L58" s="15" t="s">
        <v>38</v>
      </c>
      <c r="M58" s="40"/>
      <c r="N58" s="9" t="str">
        <f t="shared" si="0"/>
        <v/>
      </c>
      <c r="O58" s="16"/>
      <c r="P58" s="405"/>
      <c r="Q58" s="406"/>
      <c r="R58" s="407"/>
      <c r="S58" s="373"/>
      <c r="T58" s="373"/>
      <c r="AA58" s="158"/>
      <c r="AB58" s="158"/>
      <c r="AC58" s="158"/>
      <c r="AD58" s="158"/>
      <c r="AE58" s="158"/>
      <c r="AF58" s="158"/>
      <c r="AG58" s="158"/>
    </row>
    <row r="59" spans="1:33" s="21" customFormat="1" ht="18" hidden="1" customHeight="1" thickTop="1" thickBot="1">
      <c r="A59" s="254">
        <v>16</v>
      </c>
      <c r="B59" s="395" t="s">
        <v>1232</v>
      </c>
      <c r="C59" s="385"/>
      <c r="D59" s="385" t="str">
        <f>IF(C59&gt;0,VLOOKUP(C59,男子登録情報!$A$1:$H$1688,3,0),"")</f>
        <v/>
      </c>
      <c r="E59" s="385" t="str">
        <f>IF(C59&gt;0,VLOOKUP(C59,男子登録情報!$A$1:$H$1688,4,0),"")</f>
        <v/>
      </c>
      <c r="F59" s="42" t="str">
        <f>IF(C59&gt;0,VLOOKUP(C59,男子登録情報!$A$1:$H$1688,8,0),"")</f>
        <v/>
      </c>
      <c r="G59" s="237" t="e">
        <f>IF(F60&gt;0,VLOOKUP(F60,男子登録情報!$N$2:$O$48,2,0),"")</f>
        <v>#N/A</v>
      </c>
      <c r="H59" s="237" t="str">
        <f>IF(C59&gt;0,TEXT(C59,"100000000"),"")</f>
        <v/>
      </c>
      <c r="I59" s="6" t="s">
        <v>30</v>
      </c>
      <c r="J59" s="7"/>
      <c r="K59" s="8" t="str">
        <f>IF(J59&gt;0,VLOOKUP(J59,男子登録情報!$J$1:$K$21,2,0),"")</f>
        <v/>
      </c>
      <c r="L59" s="6" t="s">
        <v>33</v>
      </c>
      <c r="M59" s="38"/>
      <c r="N59" s="9" t="str">
        <f t="shared" si="0"/>
        <v/>
      </c>
      <c r="O59" s="10"/>
      <c r="P59" s="399"/>
      <c r="Q59" s="400"/>
      <c r="R59" s="401"/>
      <c r="S59" s="371"/>
      <c r="T59" s="371"/>
      <c r="AA59" s="158"/>
      <c r="AB59" s="158"/>
      <c r="AC59" s="158"/>
      <c r="AD59" s="158"/>
      <c r="AE59" s="158"/>
      <c r="AF59" s="158"/>
      <c r="AG59" s="158"/>
    </row>
    <row r="60" spans="1:33" s="21" customFormat="1" ht="18" hidden="1" customHeight="1" thickBot="1">
      <c r="A60" s="255"/>
      <c r="B60" s="396"/>
      <c r="C60" s="386"/>
      <c r="D60" s="386"/>
      <c r="E60" s="386"/>
      <c r="F60" s="43" t="str">
        <f>IF(C59&gt;0,VLOOKUP(C59,男子登録情報!$A$1:$H$1688,5,0),"")</f>
        <v/>
      </c>
      <c r="G60" s="238"/>
      <c r="H60" s="238"/>
      <c r="I60" s="11" t="s">
        <v>34</v>
      </c>
      <c r="J60" s="7"/>
      <c r="K60" s="8" t="str">
        <f>IF(J60&gt;0,VLOOKUP(J60,男子登録情報!$J$2:$K$21,2,0),"")</f>
        <v/>
      </c>
      <c r="L60" s="11" t="s">
        <v>35</v>
      </c>
      <c r="M60" s="39"/>
      <c r="N60" s="9" t="str">
        <f t="shared" si="0"/>
        <v/>
      </c>
      <c r="O60" s="10"/>
      <c r="P60" s="402"/>
      <c r="Q60" s="403"/>
      <c r="R60" s="404"/>
      <c r="S60" s="372"/>
      <c r="T60" s="372"/>
      <c r="AA60" s="158"/>
      <c r="AB60" s="158"/>
      <c r="AC60" s="158"/>
      <c r="AD60" s="158"/>
      <c r="AE60" s="158"/>
      <c r="AF60" s="158"/>
      <c r="AG60" s="158"/>
    </row>
    <row r="61" spans="1:33" s="21" customFormat="1" ht="18" hidden="1" customHeight="1" thickBot="1">
      <c r="A61" s="256"/>
      <c r="B61" s="394" t="s">
        <v>36</v>
      </c>
      <c r="C61" s="392"/>
      <c r="D61" s="44"/>
      <c r="E61" s="44"/>
      <c r="F61" s="45"/>
      <c r="G61" s="239"/>
      <c r="H61" s="239"/>
      <c r="I61" s="12" t="s">
        <v>37</v>
      </c>
      <c r="J61" s="13"/>
      <c r="K61" s="14" t="str">
        <f>IF(J61&gt;0,VLOOKUP(J61,男子登録情報!$J$2:$K$21,2,0),"")</f>
        <v/>
      </c>
      <c r="L61" s="15" t="s">
        <v>38</v>
      </c>
      <c r="M61" s="40"/>
      <c r="N61" s="9" t="str">
        <f t="shared" si="0"/>
        <v/>
      </c>
      <c r="O61" s="16"/>
      <c r="P61" s="405"/>
      <c r="Q61" s="406"/>
      <c r="R61" s="407"/>
      <c r="S61" s="373"/>
      <c r="T61" s="373"/>
      <c r="AA61" s="158"/>
      <c r="AB61" s="158"/>
      <c r="AC61" s="158"/>
      <c r="AD61" s="158"/>
      <c r="AE61" s="158"/>
      <c r="AF61" s="158"/>
      <c r="AG61" s="158"/>
    </row>
    <row r="62" spans="1:33" s="21" customFormat="1" ht="18" hidden="1" customHeight="1" thickTop="1" thickBot="1">
      <c r="A62" s="254">
        <v>17</v>
      </c>
      <c r="B62" s="395" t="s">
        <v>1232</v>
      </c>
      <c r="C62" s="385"/>
      <c r="D62" s="385" t="str">
        <f>IF(C62&gt;0,VLOOKUP(C62,男子登録情報!$A$1:$H$1688,3,0),"")</f>
        <v/>
      </c>
      <c r="E62" s="385" t="str">
        <f>IF(C62&gt;0,VLOOKUP(C62,男子登録情報!$A$1:$H$1688,4,0),"")</f>
        <v/>
      </c>
      <c r="F62" s="42" t="str">
        <f>IF(C62&gt;0,VLOOKUP(C62,男子登録情報!$A$1:$H$1688,8,0),"")</f>
        <v/>
      </c>
      <c r="G62" s="237" t="e">
        <f>IF(F63&gt;0,VLOOKUP(F63,男子登録情報!$N$2:$O$48,2,0),"")</f>
        <v>#N/A</v>
      </c>
      <c r="H62" s="237" t="str">
        <f>IF(C62&gt;0,TEXT(C62,"100000000"),"")</f>
        <v/>
      </c>
      <c r="I62" s="6" t="s">
        <v>30</v>
      </c>
      <c r="J62" s="7"/>
      <c r="K62" s="8" t="str">
        <f>IF(J62&gt;0,VLOOKUP(J62,男子登録情報!$J$1:$K$21,2,0),"")</f>
        <v/>
      </c>
      <c r="L62" s="6" t="s">
        <v>33</v>
      </c>
      <c r="M62" s="38"/>
      <c r="N62" s="9" t="str">
        <f t="shared" si="0"/>
        <v/>
      </c>
      <c r="O62" s="10"/>
      <c r="P62" s="399"/>
      <c r="Q62" s="400"/>
      <c r="R62" s="401"/>
      <c r="S62" s="371"/>
      <c r="T62" s="371"/>
      <c r="AA62" s="158"/>
      <c r="AB62" s="158"/>
      <c r="AC62" s="158"/>
      <c r="AD62" s="158"/>
      <c r="AE62" s="158"/>
      <c r="AF62" s="158"/>
      <c r="AG62" s="158"/>
    </row>
    <row r="63" spans="1:33" s="21" customFormat="1" ht="18" hidden="1" customHeight="1" thickBot="1">
      <c r="A63" s="255"/>
      <c r="B63" s="396"/>
      <c r="C63" s="386"/>
      <c r="D63" s="386"/>
      <c r="E63" s="386"/>
      <c r="F63" s="43" t="str">
        <f>IF(C62&gt;0,VLOOKUP(C62,男子登録情報!$A$1:$H$1688,5,0),"")</f>
        <v/>
      </c>
      <c r="G63" s="238"/>
      <c r="H63" s="238"/>
      <c r="I63" s="11" t="s">
        <v>34</v>
      </c>
      <c r="J63" s="7"/>
      <c r="K63" s="8" t="str">
        <f>IF(J63&gt;0,VLOOKUP(J63,男子登録情報!$J$2:$K$21,2,0),"")</f>
        <v/>
      </c>
      <c r="L63" s="11" t="s">
        <v>35</v>
      </c>
      <c r="M63" s="39"/>
      <c r="N63" s="9" t="str">
        <f t="shared" si="0"/>
        <v/>
      </c>
      <c r="O63" s="10"/>
      <c r="P63" s="402"/>
      <c r="Q63" s="403"/>
      <c r="R63" s="404"/>
      <c r="S63" s="372"/>
      <c r="T63" s="372"/>
      <c r="AA63" s="158"/>
      <c r="AB63" s="158"/>
      <c r="AC63" s="158"/>
      <c r="AD63" s="158"/>
      <c r="AE63" s="158"/>
      <c r="AF63" s="158"/>
      <c r="AG63" s="158"/>
    </row>
    <row r="64" spans="1:33" s="21" customFormat="1" ht="18" hidden="1" customHeight="1" thickBot="1">
      <c r="A64" s="256"/>
      <c r="B64" s="394" t="s">
        <v>36</v>
      </c>
      <c r="C64" s="392"/>
      <c r="D64" s="44"/>
      <c r="E64" s="44"/>
      <c r="F64" s="45"/>
      <c r="G64" s="239"/>
      <c r="H64" s="239"/>
      <c r="I64" s="12" t="s">
        <v>37</v>
      </c>
      <c r="J64" s="13"/>
      <c r="K64" s="14" t="str">
        <f>IF(J64&gt;0,VLOOKUP(J64,男子登録情報!$J$2:$K$21,2,0),"")</f>
        <v/>
      </c>
      <c r="L64" s="15" t="s">
        <v>38</v>
      </c>
      <c r="M64" s="40"/>
      <c r="N64" s="9" t="str">
        <f t="shared" si="0"/>
        <v/>
      </c>
      <c r="O64" s="16"/>
      <c r="P64" s="405"/>
      <c r="Q64" s="406"/>
      <c r="R64" s="407"/>
      <c r="S64" s="373"/>
      <c r="T64" s="373"/>
      <c r="AA64" s="158"/>
      <c r="AB64" s="158"/>
      <c r="AC64" s="158"/>
      <c r="AD64" s="158"/>
      <c r="AE64" s="158"/>
      <c r="AF64" s="158"/>
      <c r="AG64" s="158"/>
    </row>
    <row r="65" spans="1:33" s="21" customFormat="1" ht="18" hidden="1" customHeight="1" thickTop="1" thickBot="1">
      <c r="A65" s="254">
        <v>18</v>
      </c>
      <c r="B65" s="395" t="s">
        <v>1232</v>
      </c>
      <c r="C65" s="385"/>
      <c r="D65" s="385" t="str">
        <f>IF(C65&gt;0,VLOOKUP(C65,男子登録情報!$A$1:$H$1688,3,0),"")</f>
        <v/>
      </c>
      <c r="E65" s="385" t="str">
        <f>IF(C65&gt;0,VLOOKUP(C65,男子登録情報!$A$1:$H$1688,4,0),"")</f>
        <v/>
      </c>
      <c r="F65" s="42" t="str">
        <f>IF(C65&gt;0,VLOOKUP(C65,男子登録情報!$A$1:$H$1688,8,0),"")</f>
        <v/>
      </c>
      <c r="G65" s="237" t="e">
        <f>IF(F66&gt;0,VLOOKUP(F66,男子登録情報!$N$2:$O$48,2,0),"")</f>
        <v>#N/A</v>
      </c>
      <c r="H65" s="237" t="str">
        <f>IF(C65&gt;0,TEXT(C65,"100000000"),"")</f>
        <v/>
      </c>
      <c r="I65" s="6" t="s">
        <v>30</v>
      </c>
      <c r="J65" s="7"/>
      <c r="K65" s="8" t="str">
        <f>IF(J65&gt;0,VLOOKUP(J65,男子登録情報!$J$1:$K$21,2,0),"")</f>
        <v/>
      </c>
      <c r="L65" s="6" t="s">
        <v>33</v>
      </c>
      <c r="M65" s="38"/>
      <c r="N65" s="9" t="str">
        <f t="shared" si="0"/>
        <v/>
      </c>
      <c r="O65" s="10"/>
      <c r="P65" s="399"/>
      <c r="Q65" s="400"/>
      <c r="R65" s="401"/>
      <c r="S65" s="371"/>
      <c r="T65" s="371"/>
      <c r="AA65" s="158"/>
      <c r="AB65" s="158"/>
      <c r="AC65" s="158"/>
      <c r="AD65" s="158"/>
      <c r="AE65" s="158"/>
      <c r="AF65" s="158"/>
      <c r="AG65" s="158"/>
    </row>
    <row r="66" spans="1:33" s="21" customFormat="1" ht="18" hidden="1" customHeight="1" thickBot="1">
      <c r="A66" s="255"/>
      <c r="B66" s="396"/>
      <c r="C66" s="386"/>
      <c r="D66" s="386"/>
      <c r="E66" s="386"/>
      <c r="F66" s="43" t="str">
        <f>IF(C65&gt;0,VLOOKUP(C65,男子登録情報!$A$1:$H$1688,5,0),"")</f>
        <v/>
      </c>
      <c r="G66" s="238"/>
      <c r="H66" s="238"/>
      <c r="I66" s="11" t="s">
        <v>34</v>
      </c>
      <c r="J66" s="7"/>
      <c r="K66" s="8" t="str">
        <f>IF(J66&gt;0,VLOOKUP(J66,男子登録情報!$J$2:$K$21,2,0),"")</f>
        <v/>
      </c>
      <c r="L66" s="11" t="s">
        <v>35</v>
      </c>
      <c r="M66" s="39"/>
      <c r="N66" s="9" t="str">
        <f t="shared" si="0"/>
        <v/>
      </c>
      <c r="O66" s="10"/>
      <c r="P66" s="402"/>
      <c r="Q66" s="403"/>
      <c r="R66" s="404"/>
      <c r="S66" s="372"/>
      <c r="T66" s="372"/>
      <c r="AA66" s="158"/>
      <c r="AB66" s="158"/>
      <c r="AC66" s="158"/>
      <c r="AD66" s="158"/>
      <c r="AE66" s="158"/>
      <c r="AF66" s="158"/>
      <c r="AG66" s="158"/>
    </row>
    <row r="67" spans="1:33" s="21" customFormat="1" ht="18" hidden="1" customHeight="1" thickBot="1">
      <c r="A67" s="256"/>
      <c r="B67" s="394" t="s">
        <v>36</v>
      </c>
      <c r="C67" s="392"/>
      <c r="D67" s="44"/>
      <c r="E67" s="44"/>
      <c r="F67" s="45"/>
      <c r="G67" s="239"/>
      <c r="H67" s="239"/>
      <c r="I67" s="12" t="s">
        <v>37</v>
      </c>
      <c r="J67" s="13"/>
      <c r="K67" s="14" t="str">
        <f>IF(J67&gt;0,VLOOKUP(J67,男子登録情報!$J$2:$K$21,2,0),"")</f>
        <v/>
      </c>
      <c r="L67" s="15" t="s">
        <v>38</v>
      </c>
      <c r="M67" s="40"/>
      <c r="N67" s="9" t="str">
        <f t="shared" si="0"/>
        <v/>
      </c>
      <c r="O67" s="16"/>
      <c r="P67" s="405"/>
      <c r="Q67" s="406"/>
      <c r="R67" s="407"/>
      <c r="S67" s="373"/>
      <c r="T67" s="373"/>
      <c r="AA67" s="158"/>
      <c r="AB67" s="158"/>
      <c r="AC67" s="158"/>
      <c r="AD67" s="158"/>
      <c r="AE67" s="158"/>
      <c r="AF67" s="158"/>
      <c r="AG67" s="158"/>
    </row>
    <row r="68" spans="1:33" s="21" customFormat="1" ht="18" hidden="1" customHeight="1" thickTop="1" thickBot="1">
      <c r="A68" s="254">
        <v>19</v>
      </c>
      <c r="B68" s="395" t="s">
        <v>1232</v>
      </c>
      <c r="C68" s="385"/>
      <c r="D68" s="385" t="str">
        <f>IF(C68&gt;0,VLOOKUP(C68,男子登録情報!$A$1:$H$1688,3,0),"")</f>
        <v/>
      </c>
      <c r="E68" s="385" t="str">
        <f>IF(C68&gt;0,VLOOKUP(C68,男子登録情報!$A$1:$H$1688,4,0),"")</f>
        <v/>
      </c>
      <c r="F68" s="42" t="str">
        <f>IF(C68&gt;0,VLOOKUP(C68,男子登録情報!$A$1:$H$1688,8,0),"")</f>
        <v/>
      </c>
      <c r="G68" s="237" t="e">
        <f>IF(F69&gt;0,VLOOKUP(F69,男子登録情報!$N$2:$O$48,2,0),"")</f>
        <v>#N/A</v>
      </c>
      <c r="H68" s="237" t="str">
        <f>IF(C68&gt;0,TEXT(C68,"100000000"),"")</f>
        <v/>
      </c>
      <c r="I68" s="6" t="s">
        <v>30</v>
      </c>
      <c r="J68" s="7"/>
      <c r="K68" s="8" t="str">
        <f>IF(J68&gt;0,VLOOKUP(J68,男子登録情報!$J$1:$K$21,2,0),"")</f>
        <v/>
      </c>
      <c r="L68" s="6" t="s">
        <v>33</v>
      </c>
      <c r="M68" s="38"/>
      <c r="N68" s="9" t="str">
        <f t="shared" si="0"/>
        <v/>
      </c>
      <c r="O68" s="10"/>
      <c r="P68" s="399"/>
      <c r="Q68" s="400"/>
      <c r="R68" s="401"/>
      <c r="S68" s="371"/>
      <c r="T68" s="371"/>
      <c r="AA68" s="158"/>
      <c r="AB68" s="158"/>
      <c r="AC68" s="158"/>
      <c r="AD68" s="158"/>
      <c r="AE68" s="158"/>
      <c r="AF68" s="158"/>
      <c r="AG68" s="158"/>
    </row>
    <row r="69" spans="1:33" s="21" customFormat="1" ht="18" hidden="1" customHeight="1" thickBot="1">
      <c r="A69" s="255"/>
      <c r="B69" s="396"/>
      <c r="C69" s="386"/>
      <c r="D69" s="386"/>
      <c r="E69" s="386"/>
      <c r="F69" s="43" t="str">
        <f>IF(C68&gt;0,VLOOKUP(C68,男子登録情報!$A$1:$H$1688,5,0),"")</f>
        <v/>
      </c>
      <c r="G69" s="238"/>
      <c r="H69" s="238"/>
      <c r="I69" s="11" t="s">
        <v>34</v>
      </c>
      <c r="J69" s="7"/>
      <c r="K69" s="8" t="str">
        <f>IF(J69&gt;0,VLOOKUP(J69,男子登録情報!$J$2:$K$21,2,0),"")</f>
        <v/>
      </c>
      <c r="L69" s="11" t="s">
        <v>35</v>
      </c>
      <c r="M69" s="39"/>
      <c r="N69" s="9" t="str">
        <f t="shared" si="0"/>
        <v/>
      </c>
      <c r="O69" s="10"/>
      <c r="P69" s="402"/>
      <c r="Q69" s="403"/>
      <c r="R69" s="404"/>
      <c r="S69" s="372"/>
      <c r="T69" s="372"/>
      <c r="AA69" s="158"/>
      <c r="AB69" s="158"/>
      <c r="AC69" s="158"/>
      <c r="AD69" s="158"/>
      <c r="AE69" s="158"/>
      <c r="AF69" s="158"/>
      <c r="AG69" s="158"/>
    </row>
    <row r="70" spans="1:33" s="21" customFormat="1" ht="18" hidden="1" customHeight="1" thickBot="1">
      <c r="A70" s="256"/>
      <c r="B70" s="394" t="s">
        <v>36</v>
      </c>
      <c r="C70" s="392"/>
      <c r="D70" s="44"/>
      <c r="E70" s="44"/>
      <c r="F70" s="45"/>
      <c r="G70" s="239"/>
      <c r="H70" s="239"/>
      <c r="I70" s="12" t="s">
        <v>37</v>
      </c>
      <c r="J70" s="13"/>
      <c r="K70" s="14" t="str">
        <f>IF(J70&gt;0,VLOOKUP(J70,男子登録情報!$J$2:$K$21,2,0),"")</f>
        <v/>
      </c>
      <c r="L70" s="15" t="s">
        <v>38</v>
      </c>
      <c r="M70" s="40"/>
      <c r="N70" s="9" t="str">
        <f t="shared" si="0"/>
        <v/>
      </c>
      <c r="O70" s="16"/>
      <c r="P70" s="405"/>
      <c r="Q70" s="406"/>
      <c r="R70" s="407"/>
      <c r="S70" s="373"/>
      <c r="T70" s="373"/>
      <c r="AA70" s="158"/>
      <c r="AB70" s="158"/>
      <c r="AC70" s="158"/>
      <c r="AD70" s="158"/>
      <c r="AE70" s="158"/>
      <c r="AF70" s="158"/>
      <c r="AG70" s="158"/>
    </row>
    <row r="71" spans="1:33" s="21" customFormat="1" ht="18" hidden="1" customHeight="1" thickTop="1" thickBot="1">
      <c r="A71" s="254">
        <v>20</v>
      </c>
      <c r="B71" s="395" t="s">
        <v>1232</v>
      </c>
      <c r="C71" s="385"/>
      <c r="D71" s="385" t="str">
        <f>IF(C71&gt;0,VLOOKUP(C71,男子登録情報!$A$1:$H$1688,3,0),"")</f>
        <v/>
      </c>
      <c r="E71" s="385" t="str">
        <f>IF(C71&gt;0,VLOOKUP(C71,男子登録情報!$A$1:$H$1688,4,0),"")</f>
        <v/>
      </c>
      <c r="F71" s="42" t="str">
        <f>IF(C71&gt;0,VLOOKUP(C71,男子登録情報!$A$1:$H$1688,8,0),"")</f>
        <v/>
      </c>
      <c r="G71" s="237" t="e">
        <f>IF(F72&gt;0,VLOOKUP(F72,男子登録情報!$N$2:$O$48,2,0),"")</f>
        <v>#N/A</v>
      </c>
      <c r="H71" s="237" t="str">
        <f>IF(C71&gt;0,TEXT(C71,"100000000"),"")</f>
        <v/>
      </c>
      <c r="I71" s="6" t="s">
        <v>30</v>
      </c>
      <c r="J71" s="7"/>
      <c r="K71" s="8" t="str">
        <f>IF(J71&gt;0,VLOOKUP(J71,男子登録情報!$J$1:$K$21,2,0),"")</f>
        <v/>
      </c>
      <c r="L71" s="6" t="s">
        <v>33</v>
      </c>
      <c r="M71" s="38"/>
      <c r="N71" s="9" t="str">
        <f t="shared" si="0"/>
        <v/>
      </c>
      <c r="O71" s="10"/>
      <c r="P71" s="399"/>
      <c r="Q71" s="400"/>
      <c r="R71" s="401"/>
      <c r="S71" s="371"/>
      <c r="T71" s="371"/>
      <c r="AA71" s="158"/>
      <c r="AB71" s="158"/>
      <c r="AC71" s="158"/>
      <c r="AD71" s="158"/>
      <c r="AE71" s="158"/>
      <c r="AF71" s="158"/>
      <c r="AG71" s="158"/>
    </row>
    <row r="72" spans="1:33" s="21" customFormat="1" ht="18" hidden="1" customHeight="1" thickBot="1">
      <c r="A72" s="255"/>
      <c r="B72" s="396"/>
      <c r="C72" s="386"/>
      <c r="D72" s="386"/>
      <c r="E72" s="386"/>
      <c r="F72" s="43" t="str">
        <f>IF(C71&gt;0,VLOOKUP(C71,男子登録情報!$A$1:$H$1688,5,0),"")</f>
        <v/>
      </c>
      <c r="G72" s="238"/>
      <c r="H72" s="238"/>
      <c r="I72" s="11" t="s">
        <v>34</v>
      </c>
      <c r="J72" s="7"/>
      <c r="K72" s="8" t="str">
        <f>IF(J72&gt;0,VLOOKUP(J72,男子登録情報!$J$2:$K$21,2,0),"")</f>
        <v/>
      </c>
      <c r="L72" s="11" t="s">
        <v>35</v>
      </c>
      <c r="M72" s="39"/>
      <c r="N72" s="9" t="str">
        <f t="shared" si="0"/>
        <v/>
      </c>
      <c r="O72" s="10"/>
      <c r="P72" s="402"/>
      <c r="Q72" s="403"/>
      <c r="R72" s="404"/>
      <c r="S72" s="372"/>
      <c r="T72" s="372"/>
      <c r="AA72" s="158"/>
      <c r="AB72" s="158"/>
      <c r="AC72" s="158"/>
      <c r="AD72" s="158"/>
      <c r="AE72" s="158"/>
      <c r="AF72" s="158"/>
      <c r="AG72" s="158"/>
    </row>
    <row r="73" spans="1:33" s="21" customFormat="1" ht="18" hidden="1" customHeight="1" thickBot="1">
      <c r="A73" s="256"/>
      <c r="B73" s="394" t="s">
        <v>36</v>
      </c>
      <c r="C73" s="392"/>
      <c r="D73" s="44"/>
      <c r="E73" s="44"/>
      <c r="F73" s="45"/>
      <c r="G73" s="239"/>
      <c r="H73" s="239"/>
      <c r="I73" s="12" t="s">
        <v>37</v>
      </c>
      <c r="J73" s="13"/>
      <c r="K73" s="14" t="str">
        <f>IF(J73&gt;0,VLOOKUP(J73,男子登録情報!$J$2:$K$21,2,0),"")</f>
        <v/>
      </c>
      <c r="L73" s="15" t="s">
        <v>38</v>
      </c>
      <c r="M73" s="40"/>
      <c r="N73" s="9" t="str">
        <f t="shared" si="0"/>
        <v/>
      </c>
      <c r="O73" s="16"/>
      <c r="P73" s="405"/>
      <c r="Q73" s="406"/>
      <c r="R73" s="407"/>
      <c r="S73" s="373"/>
      <c r="T73" s="373"/>
      <c r="AA73" s="158"/>
      <c r="AB73" s="158"/>
      <c r="AC73" s="158"/>
      <c r="AD73" s="158"/>
      <c r="AE73" s="158"/>
      <c r="AF73" s="158"/>
      <c r="AG73" s="158"/>
    </row>
    <row r="74" spans="1:33" s="21" customFormat="1" ht="18" hidden="1" customHeight="1" thickTop="1" thickBot="1">
      <c r="A74" s="254">
        <v>21</v>
      </c>
      <c r="B74" s="395" t="s">
        <v>1232</v>
      </c>
      <c r="C74" s="385"/>
      <c r="D74" s="385" t="str">
        <f>IF(C74&gt;0,VLOOKUP(C74,男子登録情報!$A$1:$H$1688,3,0),"")</f>
        <v/>
      </c>
      <c r="E74" s="385" t="str">
        <f>IF(C74&gt;0,VLOOKUP(C74,男子登録情報!$A$1:$H$1688,4,0),"")</f>
        <v/>
      </c>
      <c r="F74" s="42" t="str">
        <f>IF(C74&gt;0,VLOOKUP(C74,男子登録情報!$A$1:$H$1688,8,0),"")</f>
        <v/>
      </c>
      <c r="G74" s="237" t="e">
        <f>IF(F75&gt;0,VLOOKUP(F75,男子登録情報!$N$2:$O$48,2,0),"")</f>
        <v>#N/A</v>
      </c>
      <c r="H74" s="237" t="str">
        <f>IF(C74&gt;0,TEXT(C74,"100000000"),"")</f>
        <v/>
      </c>
      <c r="I74" s="6" t="s">
        <v>30</v>
      </c>
      <c r="J74" s="7"/>
      <c r="K74" s="8" t="str">
        <f>IF(J74&gt;0,VLOOKUP(J74,男子登録情報!$J$1:$K$21,2,0),"")</f>
        <v/>
      </c>
      <c r="L74" s="6" t="s">
        <v>33</v>
      </c>
      <c r="M74" s="38"/>
      <c r="N74" s="9" t="str">
        <f t="shared" si="0"/>
        <v/>
      </c>
      <c r="O74" s="10"/>
      <c r="P74" s="399"/>
      <c r="Q74" s="400"/>
      <c r="R74" s="401"/>
      <c r="S74" s="371"/>
      <c r="T74" s="371"/>
      <c r="AA74" s="158"/>
      <c r="AB74" s="158"/>
      <c r="AC74" s="158"/>
      <c r="AD74" s="158"/>
      <c r="AE74" s="158"/>
      <c r="AF74" s="158"/>
      <c r="AG74" s="158"/>
    </row>
    <row r="75" spans="1:33" s="21" customFormat="1" ht="18" hidden="1" customHeight="1" thickBot="1">
      <c r="A75" s="255"/>
      <c r="B75" s="396"/>
      <c r="C75" s="386"/>
      <c r="D75" s="386"/>
      <c r="E75" s="386"/>
      <c r="F75" s="43" t="str">
        <f>IF(C74&gt;0,VLOOKUP(C74,男子登録情報!$A$1:$H$1688,5,0),"")</f>
        <v/>
      </c>
      <c r="G75" s="238"/>
      <c r="H75" s="238"/>
      <c r="I75" s="11" t="s">
        <v>34</v>
      </c>
      <c r="J75" s="7"/>
      <c r="K75" s="8" t="str">
        <f>IF(J75&gt;0,VLOOKUP(J75,男子登録情報!$J$2:$K$21,2,0),"")</f>
        <v/>
      </c>
      <c r="L75" s="11" t="s">
        <v>35</v>
      </c>
      <c r="M75" s="39"/>
      <c r="N75" s="9" t="str">
        <f t="shared" si="0"/>
        <v/>
      </c>
      <c r="O75" s="10"/>
      <c r="P75" s="402"/>
      <c r="Q75" s="403"/>
      <c r="R75" s="404"/>
      <c r="S75" s="372"/>
      <c r="T75" s="372"/>
      <c r="AA75" s="158"/>
      <c r="AB75" s="158"/>
      <c r="AC75" s="158"/>
      <c r="AD75" s="158"/>
      <c r="AE75" s="158"/>
      <c r="AF75" s="158"/>
      <c r="AG75" s="158"/>
    </row>
    <row r="76" spans="1:33" s="21" customFormat="1" ht="18" hidden="1" customHeight="1" thickBot="1">
      <c r="A76" s="256"/>
      <c r="B76" s="394" t="s">
        <v>36</v>
      </c>
      <c r="C76" s="392"/>
      <c r="D76" s="44"/>
      <c r="E76" s="44"/>
      <c r="F76" s="45"/>
      <c r="G76" s="239"/>
      <c r="H76" s="239"/>
      <c r="I76" s="12" t="s">
        <v>37</v>
      </c>
      <c r="J76" s="13"/>
      <c r="K76" s="14" t="str">
        <f>IF(J76&gt;0,VLOOKUP(J76,男子登録情報!$J$2:$K$21,2,0),"")</f>
        <v/>
      </c>
      <c r="L76" s="15" t="s">
        <v>38</v>
      </c>
      <c r="M76" s="40"/>
      <c r="N76" s="9" t="str">
        <f t="shared" si="0"/>
        <v/>
      </c>
      <c r="O76" s="16"/>
      <c r="P76" s="405"/>
      <c r="Q76" s="406"/>
      <c r="R76" s="407"/>
      <c r="S76" s="373"/>
      <c r="T76" s="373"/>
      <c r="AA76" s="158"/>
      <c r="AB76" s="158"/>
      <c r="AC76" s="158"/>
      <c r="AD76" s="158"/>
      <c r="AE76" s="158"/>
      <c r="AF76" s="158"/>
      <c r="AG76" s="158"/>
    </row>
    <row r="77" spans="1:33" s="21" customFormat="1" ht="18" hidden="1" customHeight="1" thickTop="1" thickBot="1">
      <c r="A77" s="254">
        <v>22</v>
      </c>
      <c r="B77" s="395" t="s">
        <v>1232</v>
      </c>
      <c r="C77" s="385"/>
      <c r="D77" s="385" t="str">
        <f>IF(C77&gt;0,VLOOKUP(C77,男子登録情報!$A$1:$H$1688,3,0),"")</f>
        <v/>
      </c>
      <c r="E77" s="385" t="str">
        <f>IF(C77&gt;0,VLOOKUP(C77,男子登録情報!$A$1:$H$1688,4,0),"")</f>
        <v/>
      </c>
      <c r="F77" s="42" t="str">
        <f>IF(C77&gt;0,VLOOKUP(C77,男子登録情報!$A$1:$H$1688,8,0),"")</f>
        <v/>
      </c>
      <c r="G77" s="237" t="e">
        <f>IF(F78&gt;0,VLOOKUP(F78,男子登録情報!$N$2:$O$48,2,0),"")</f>
        <v>#N/A</v>
      </c>
      <c r="H77" s="237" t="str">
        <f>IF(C77&gt;0,TEXT(C77,"100000000"),"")</f>
        <v/>
      </c>
      <c r="I77" s="6" t="s">
        <v>30</v>
      </c>
      <c r="J77" s="7"/>
      <c r="K77" s="8" t="str">
        <f>IF(J77&gt;0,VLOOKUP(J77,男子登録情報!$J$1:$K$21,2,0),"")</f>
        <v/>
      </c>
      <c r="L77" s="6" t="s">
        <v>33</v>
      </c>
      <c r="M77" s="38"/>
      <c r="N77" s="9" t="str">
        <f t="shared" si="0"/>
        <v/>
      </c>
      <c r="O77" s="10"/>
      <c r="P77" s="399"/>
      <c r="Q77" s="400"/>
      <c r="R77" s="401"/>
      <c r="S77" s="371"/>
      <c r="T77" s="371"/>
      <c r="AA77" s="158"/>
      <c r="AB77" s="158"/>
      <c r="AC77" s="158"/>
      <c r="AD77" s="158"/>
      <c r="AE77" s="158"/>
      <c r="AF77" s="158"/>
      <c r="AG77" s="158"/>
    </row>
    <row r="78" spans="1:33" s="21" customFormat="1" ht="18" hidden="1" customHeight="1" thickBot="1">
      <c r="A78" s="255"/>
      <c r="B78" s="396"/>
      <c r="C78" s="386"/>
      <c r="D78" s="386"/>
      <c r="E78" s="386"/>
      <c r="F78" s="43" t="str">
        <f>IF(C77&gt;0,VLOOKUP(C77,男子登録情報!$A$1:$H$1688,5,0),"")</f>
        <v/>
      </c>
      <c r="G78" s="238"/>
      <c r="H78" s="238"/>
      <c r="I78" s="11" t="s">
        <v>34</v>
      </c>
      <c r="J78" s="7"/>
      <c r="K78" s="8" t="str">
        <f>IF(J78&gt;0,VLOOKUP(J78,男子登録情報!$J$2:$K$21,2,0),"")</f>
        <v/>
      </c>
      <c r="L78" s="11" t="s">
        <v>35</v>
      </c>
      <c r="M78" s="39"/>
      <c r="N78" s="9" t="str">
        <f t="shared" ref="N78:N141" si="2">IF(K78="","",LEFT(K78,5)&amp;" "&amp;IF(OR(LEFT(K78,3)*1&lt;70,LEFT(K78,3)*1&gt;100),REPT(0,7-LEN(M78)),REPT(0,5-LEN(M78)))&amp;M78)</f>
        <v/>
      </c>
      <c r="O78" s="10"/>
      <c r="P78" s="402"/>
      <c r="Q78" s="403"/>
      <c r="R78" s="404"/>
      <c r="S78" s="372"/>
      <c r="T78" s="372"/>
      <c r="AA78" s="158"/>
      <c r="AB78" s="158"/>
      <c r="AC78" s="158"/>
      <c r="AD78" s="158"/>
      <c r="AE78" s="158"/>
      <c r="AF78" s="158"/>
      <c r="AG78" s="158"/>
    </row>
    <row r="79" spans="1:33" s="21" customFormat="1" ht="18" hidden="1" customHeight="1" thickBot="1">
      <c r="A79" s="256"/>
      <c r="B79" s="394" t="s">
        <v>36</v>
      </c>
      <c r="C79" s="392"/>
      <c r="D79" s="44"/>
      <c r="E79" s="44"/>
      <c r="F79" s="45"/>
      <c r="G79" s="239"/>
      <c r="H79" s="239"/>
      <c r="I79" s="12" t="s">
        <v>37</v>
      </c>
      <c r="J79" s="13"/>
      <c r="K79" s="14" t="str">
        <f>IF(J79&gt;0,VLOOKUP(J79,男子登録情報!$J$2:$K$21,2,0),"")</f>
        <v/>
      </c>
      <c r="L79" s="15" t="s">
        <v>38</v>
      </c>
      <c r="M79" s="40"/>
      <c r="N79" s="9" t="str">
        <f t="shared" si="2"/>
        <v/>
      </c>
      <c r="O79" s="16"/>
      <c r="P79" s="405"/>
      <c r="Q79" s="406"/>
      <c r="R79" s="407"/>
      <c r="S79" s="373"/>
      <c r="T79" s="373"/>
      <c r="AA79" s="158"/>
      <c r="AB79" s="158"/>
      <c r="AC79" s="158"/>
      <c r="AD79" s="158"/>
      <c r="AE79" s="158"/>
      <c r="AF79" s="158"/>
      <c r="AG79" s="158"/>
    </row>
    <row r="80" spans="1:33" s="21" customFormat="1" ht="18" hidden="1" customHeight="1" thickTop="1" thickBot="1">
      <c r="A80" s="254">
        <v>23</v>
      </c>
      <c r="B80" s="395" t="s">
        <v>1232</v>
      </c>
      <c r="C80" s="385"/>
      <c r="D80" s="385" t="str">
        <f>IF(C80&gt;0,VLOOKUP(C80,男子登録情報!$A$1:$H$1688,3,0),"")</f>
        <v/>
      </c>
      <c r="E80" s="385" t="str">
        <f>IF(C80&gt;0,VLOOKUP(C80,男子登録情報!$A$1:$H$1688,4,0),"")</f>
        <v/>
      </c>
      <c r="F80" s="42" t="str">
        <f>IF(C80&gt;0,VLOOKUP(C80,男子登録情報!$A$1:$H$1688,8,0),"")</f>
        <v/>
      </c>
      <c r="G80" s="237" t="e">
        <f>IF(F81&gt;0,VLOOKUP(F81,男子登録情報!$N$2:$O$48,2,0),"")</f>
        <v>#N/A</v>
      </c>
      <c r="H80" s="237" t="str">
        <f>IF(C80&gt;0,TEXT(C80,"100000000"),"")</f>
        <v/>
      </c>
      <c r="I80" s="6" t="s">
        <v>30</v>
      </c>
      <c r="J80" s="7"/>
      <c r="K80" s="8" t="str">
        <f>IF(J80&gt;0,VLOOKUP(J80,男子登録情報!$J$1:$K$21,2,0),"")</f>
        <v/>
      </c>
      <c r="L80" s="6" t="s">
        <v>33</v>
      </c>
      <c r="M80" s="38"/>
      <c r="N80" s="9" t="str">
        <f t="shared" si="2"/>
        <v/>
      </c>
      <c r="O80" s="10"/>
      <c r="P80" s="399"/>
      <c r="Q80" s="400"/>
      <c r="R80" s="401"/>
      <c r="S80" s="371"/>
      <c r="T80" s="371"/>
      <c r="AA80" s="158"/>
      <c r="AB80" s="158"/>
      <c r="AC80" s="158"/>
      <c r="AD80" s="158"/>
      <c r="AE80" s="158"/>
      <c r="AF80" s="158"/>
      <c r="AG80" s="158"/>
    </row>
    <row r="81" spans="1:33" s="21" customFormat="1" ht="18" hidden="1" customHeight="1" thickBot="1">
      <c r="A81" s="255"/>
      <c r="B81" s="396"/>
      <c r="C81" s="386"/>
      <c r="D81" s="386"/>
      <c r="E81" s="386"/>
      <c r="F81" s="43" t="str">
        <f>IF(C80&gt;0,VLOOKUP(C80,男子登録情報!$A$1:$H$1688,5,0),"")</f>
        <v/>
      </c>
      <c r="G81" s="238"/>
      <c r="H81" s="238"/>
      <c r="I81" s="11" t="s">
        <v>34</v>
      </c>
      <c r="J81" s="7"/>
      <c r="K81" s="8" t="str">
        <f>IF(J81&gt;0,VLOOKUP(J81,男子登録情報!$J$2:$K$21,2,0),"")</f>
        <v/>
      </c>
      <c r="L81" s="11" t="s">
        <v>35</v>
      </c>
      <c r="M81" s="39"/>
      <c r="N81" s="9" t="str">
        <f t="shared" si="2"/>
        <v/>
      </c>
      <c r="O81" s="10"/>
      <c r="P81" s="402"/>
      <c r="Q81" s="403"/>
      <c r="R81" s="404"/>
      <c r="S81" s="372"/>
      <c r="T81" s="372"/>
      <c r="AA81" s="158"/>
      <c r="AB81" s="158"/>
      <c r="AC81" s="158"/>
      <c r="AD81" s="158"/>
      <c r="AE81" s="158"/>
      <c r="AF81" s="158"/>
      <c r="AG81" s="158"/>
    </row>
    <row r="82" spans="1:33" s="21" customFormat="1" ht="18" hidden="1" customHeight="1" thickBot="1">
      <c r="A82" s="256"/>
      <c r="B82" s="394" t="s">
        <v>36</v>
      </c>
      <c r="C82" s="392"/>
      <c r="D82" s="44"/>
      <c r="E82" s="44"/>
      <c r="F82" s="45"/>
      <c r="G82" s="239"/>
      <c r="H82" s="239"/>
      <c r="I82" s="12" t="s">
        <v>37</v>
      </c>
      <c r="J82" s="13"/>
      <c r="K82" s="14" t="str">
        <f>IF(J82&gt;0,VLOOKUP(J82,男子登録情報!$J$2:$K$21,2,0),"")</f>
        <v/>
      </c>
      <c r="L82" s="15" t="s">
        <v>38</v>
      </c>
      <c r="M82" s="40"/>
      <c r="N82" s="9" t="str">
        <f t="shared" si="2"/>
        <v/>
      </c>
      <c r="O82" s="16"/>
      <c r="P82" s="405"/>
      <c r="Q82" s="406"/>
      <c r="R82" s="407"/>
      <c r="S82" s="373"/>
      <c r="T82" s="373"/>
      <c r="AA82" s="158"/>
      <c r="AB82" s="158"/>
      <c r="AC82" s="158"/>
      <c r="AD82" s="158"/>
      <c r="AE82" s="158"/>
      <c r="AF82" s="158"/>
      <c r="AG82" s="158"/>
    </row>
    <row r="83" spans="1:33" s="21" customFormat="1" ht="18" hidden="1" customHeight="1" thickTop="1" thickBot="1">
      <c r="A83" s="254">
        <v>24</v>
      </c>
      <c r="B83" s="395" t="s">
        <v>1232</v>
      </c>
      <c r="C83" s="385"/>
      <c r="D83" s="385" t="str">
        <f>IF(C83&gt;0,VLOOKUP(C83,男子登録情報!$A$1:$H$1688,3,0),"")</f>
        <v/>
      </c>
      <c r="E83" s="385" t="str">
        <f>IF(C83&gt;0,VLOOKUP(C83,男子登録情報!$A$1:$H$1688,4,0),"")</f>
        <v/>
      </c>
      <c r="F83" s="42" t="str">
        <f>IF(C83&gt;0,VLOOKUP(C83,男子登録情報!$A$1:$H$1688,8,0),"")</f>
        <v/>
      </c>
      <c r="G83" s="237" t="e">
        <f>IF(F84&gt;0,VLOOKUP(F84,男子登録情報!$N$2:$O$48,2,0),"")</f>
        <v>#N/A</v>
      </c>
      <c r="H83" s="237" t="str">
        <f>IF(C83&gt;0,TEXT(C83,"100000000"),"")</f>
        <v/>
      </c>
      <c r="I83" s="6" t="s">
        <v>30</v>
      </c>
      <c r="J83" s="7"/>
      <c r="K83" s="8" t="str">
        <f>IF(J83&gt;0,VLOOKUP(J83,男子登録情報!$J$1:$K$21,2,0),"")</f>
        <v/>
      </c>
      <c r="L83" s="6" t="s">
        <v>33</v>
      </c>
      <c r="M83" s="38"/>
      <c r="N83" s="9" t="str">
        <f t="shared" si="2"/>
        <v/>
      </c>
      <c r="O83" s="10"/>
      <c r="P83" s="399"/>
      <c r="Q83" s="400"/>
      <c r="R83" s="401"/>
      <c r="S83" s="371"/>
      <c r="T83" s="371"/>
      <c r="AA83" s="158"/>
      <c r="AB83" s="158"/>
      <c r="AC83" s="158"/>
      <c r="AD83" s="158"/>
      <c r="AE83" s="158"/>
      <c r="AF83" s="158"/>
      <c r="AG83" s="158"/>
    </row>
    <row r="84" spans="1:33" s="21" customFormat="1" ht="18" hidden="1" customHeight="1" thickBot="1">
      <c r="A84" s="255"/>
      <c r="B84" s="396"/>
      <c r="C84" s="386"/>
      <c r="D84" s="386"/>
      <c r="E84" s="386"/>
      <c r="F84" s="43" t="str">
        <f>IF(C83&gt;0,VLOOKUP(C83,男子登録情報!$A$1:$H$1688,5,0),"")</f>
        <v/>
      </c>
      <c r="G84" s="238"/>
      <c r="H84" s="238"/>
      <c r="I84" s="11" t="s">
        <v>34</v>
      </c>
      <c r="J84" s="7"/>
      <c r="K84" s="8" t="str">
        <f>IF(J84&gt;0,VLOOKUP(J84,男子登録情報!$J$2:$K$21,2,0),"")</f>
        <v/>
      </c>
      <c r="L84" s="11" t="s">
        <v>35</v>
      </c>
      <c r="M84" s="39"/>
      <c r="N84" s="9" t="str">
        <f t="shared" si="2"/>
        <v/>
      </c>
      <c r="O84" s="10"/>
      <c r="P84" s="402"/>
      <c r="Q84" s="403"/>
      <c r="R84" s="404"/>
      <c r="S84" s="372"/>
      <c r="T84" s="372"/>
      <c r="AA84" s="158"/>
      <c r="AB84" s="158"/>
      <c r="AC84" s="158"/>
      <c r="AD84" s="158"/>
      <c r="AE84" s="158"/>
      <c r="AF84" s="158"/>
      <c r="AG84" s="158"/>
    </row>
    <row r="85" spans="1:33" s="21" customFormat="1" ht="18" hidden="1" customHeight="1" thickBot="1">
      <c r="A85" s="256"/>
      <c r="B85" s="394" t="s">
        <v>36</v>
      </c>
      <c r="C85" s="392"/>
      <c r="D85" s="46"/>
      <c r="E85" s="44"/>
      <c r="F85" s="45"/>
      <c r="G85" s="239"/>
      <c r="H85" s="239"/>
      <c r="I85" s="12" t="s">
        <v>37</v>
      </c>
      <c r="J85" s="13"/>
      <c r="K85" s="14" t="str">
        <f>IF(J85&gt;0,VLOOKUP(J85,男子登録情報!$J$2:$K$21,2,0),"")</f>
        <v/>
      </c>
      <c r="L85" s="15" t="s">
        <v>38</v>
      </c>
      <c r="M85" s="40"/>
      <c r="N85" s="9" t="str">
        <f t="shared" si="2"/>
        <v/>
      </c>
      <c r="O85" s="16"/>
      <c r="P85" s="405"/>
      <c r="Q85" s="406"/>
      <c r="R85" s="407"/>
      <c r="S85" s="373"/>
      <c r="T85" s="373"/>
      <c r="AA85" s="158"/>
      <c r="AB85" s="158"/>
      <c r="AC85" s="158"/>
      <c r="AD85" s="158"/>
      <c r="AE85" s="158"/>
      <c r="AF85" s="158"/>
      <c r="AG85" s="158"/>
    </row>
    <row r="86" spans="1:33" s="21" customFormat="1" ht="18" hidden="1" customHeight="1" thickTop="1" thickBot="1">
      <c r="A86" s="254">
        <v>25</v>
      </c>
      <c r="B86" s="395" t="s">
        <v>1232</v>
      </c>
      <c r="C86" s="385"/>
      <c r="D86" s="385" t="str">
        <f>IF(C86&gt;0,VLOOKUP(C86,男子登録情報!$A$1:$H$1688,3,0),"")</f>
        <v/>
      </c>
      <c r="E86" s="385" t="str">
        <f>IF(C86&gt;0,VLOOKUP(C86,男子登録情報!$A$1:$H$1688,4,0),"")</f>
        <v/>
      </c>
      <c r="F86" s="42" t="str">
        <f>IF(C86&gt;0,VLOOKUP(C86,男子登録情報!$A$1:$H$1688,8,0),"")</f>
        <v/>
      </c>
      <c r="G86" s="237" t="e">
        <f>IF(F87&gt;0,VLOOKUP(F87,男子登録情報!$N$2:$O$48,2,0),"")</f>
        <v>#N/A</v>
      </c>
      <c r="H86" s="237" t="str">
        <f>IF(C86&gt;0,TEXT(C86,"100000000"),"")</f>
        <v/>
      </c>
      <c r="I86" s="6" t="s">
        <v>30</v>
      </c>
      <c r="J86" s="7"/>
      <c r="K86" s="8" t="str">
        <f>IF(J86&gt;0,VLOOKUP(J86,男子登録情報!$J$1:$K$21,2,0),"")</f>
        <v/>
      </c>
      <c r="L86" s="6" t="s">
        <v>33</v>
      </c>
      <c r="M86" s="38"/>
      <c r="N86" s="9" t="str">
        <f t="shared" si="2"/>
        <v/>
      </c>
      <c r="O86" s="10"/>
      <c r="P86" s="399"/>
      <c r="Q86" s="400"/>
      <c r="R86" s="401"/>
      <c r="S86" s="371"/>
      <c r="T86" s="371"/>
      <c r="AA86" s="158"/>
      <c r="AB86" s="158"/>
      <c r="AC86" s="158"/>
      <c r="AD86" s="158"/>
      <c r="AE86" s="158"/>
      <c r="AF86" s="158"/>
      <c r="AG86" s="158"/>
    </row>
    <row r="87" spans="1:33" s="21" customFormat="1" ht="18" hidden="1" customHeight="1" thickBot="1">
      <c r="A87" s="255"/>
      <c r="B87" s="396"/>
      <c r="C87" s="386"/>
      <c r="D87" s="386"/>
      <c r="E87" s="386"/>
      <c r="F87" s="43" t="str">
        <f>IF(C86&gt;0,VLOOKUP(C86,男子登録情報!$A$1:$H$1688,5,0),"")</f>
        <v/>
      </c>
      <c r="G87" s="238"/>
      <c r="H87" s="238"/>
      <c r="I87" s="11" t="s">
        <v>34</v>
      </c>
      <c r="J87" s="7"/>
      <c r="K87" s="8" t="str">
        <f>IF(J87&gt;0,VLOOKUP(J87,男子登録情報!$J$2:$K$21,2,0),"")</f>
        <v/>
      </c>
      <c r="L87" s="11" t="s">
        <v>35</v>
      </c>
      <c r="M87" s="39"/>
      <c r="N87" s="9" t="str">
        <f t="shared" si="2"/>
        <v/>
      </c>
      <c r="O87" s="10"/>
      <c r="P87" s="402"/>
      <c r="Q87" s="403"/>
      <c r="R87" s="404"/>
      <c r="S87" s="372"/>
      <c r="T87" s="372"/>
      <c r="AA87" s="158"/>
      <c r="AB87" s="158"/>
      <c r="AC87" s="158"/>
      <c r="AD87" s="158"/>
      <c r="AE87" s="158"/>
      <c r="AF87" s="158"/>
      <c r="AG87" s="158"/>
    </row>
    <row r="88" spans="1:33" s="21" customFormat="1" ht="18" hidden="1" customHeight="1" thickBot="1">
      <c r="A88" s="256"/>
      <c r="B88" s="394" t="s">
        <v>36</v>
      </c>
      <c r="C88" s="392"/>
      <c r="D88" s="44"/>
      <c r="E88" s="44"/>
      <c r="F88" s="45"/>
      <c r="G88" s="239"/>
      <c r="H88" s="239"/>
      <c r="I88" s="12" t="s">
        <v>37</v>
      </c>
      <c r="J88" s="13"/>
      <c r="K88" s="14" t="str">
        <f>IF(J88&gt;0,VLOOKUP(J88,男子登録情報!$J$2:$K$21,2,0),"")</f>
        <v/>
      </c>
      <c r="L88" s="15" t="s">
        <v>38</v>
      </c>
      <c r="M88" s="40"/>
      <c r="N88" s="9" t="str">
        <f t="shared" si="2"/>
        <v/>
      </c>
      <c r="O88" s="16"/>
      <c r="P88" s="405"/>
      <c r="Q88" s="406"/>
      <c r="R88" s="407"/>
      <c r="S88" s="373"/>
      <c r="T88" s="373"/>
      <c r="AA88" s="158"/>
      <c r="AB88" s="158"/>
      <c r="AC88" s="158"/>
      <c r="AD88" s="158"/>
      <c r="AE88" s="158"/>
      <c r="AF88" s="158"/>
      <c r="AG88" s="158"/>
    </row>
    <row r="89" spans="1:33" s="21" customFormat="1" ht="18" hidden="1" customHeight="1" thickTop="1" thickBot="1">
      <c r="A89" s="254">
        <v>26</v>
      </c>
      <c r="B89" s="395" t="s">
        <v>1232</v>
      </c>
      <c r="C89" s="385"/>
      <c r="D89" s="385" t="str">
        <f>IF(C89&gt;0,VLOOKUP(C89,男子登録情報!$A$1:$H$1688,3,0),"")</f>
        <v/>
      </c>
      <c r="E89" s="385" t="str">
        <f>IF(C89&gt;0,VLOOKUP(C89,男子登録情報!$A$1:$H$1688,4,0),"")</f>
        <v/>
      </c>
      <c r="F89" s="42" t="str">
        <f>IF(C89&gt;0,VLOOKUP(C89,男子登録情報!$A$1:$H$1688,8,0),"")</f>
        <v/>
      </c>
      <c r="G89" s="237" t="e">
        <f>IF(F90&gt;0,VLOOKUP(F90,男子登録情報!$N$2:$O$48,2,0),"")</f>
        <v>#N/A</v>
      </c>
      <c r="H89" s="237" t="str">
        <f>IF(C89&gt;0,TEXT(C89,"100000000"),"")</f>
        <v/>
      </c>
      <c r="I89" s="6" t="s">
        <v>30</v>
      </c>
      <c r="J89" s="7"/>
      <c r="K89" s="8" t="str">
        <f>IF(J89&gt;0,VLOOKUP(J89,男子登録情報!$J$1:$K$21,2,0),"")</f>
        <v/>
      </c>
      <c r="L89" s="6" t="s">
        <v>33</v>
      </c>
      <c r="M89" s="38"/>
      <c r="N89" s="9" t="str">
        <f t="shared" si="2"/>
        <v/>
      </c>
      <c r="O89" s="10"/>
      <c r="P89" s="399"/>
      <c r="Q89" s="400"/>
      <c r="R89" s="401"/>
      <c r="S89" s="371"/>
      <c r="T89" s="371"/>
      <c r="AA89" s="158"/>
      <c r="AB89" s="158"/>
      <c r="AC89" s="158"/>
      <c r="AD89" s="158"/>
      <c r="AE89" s="158"/>
      <c r="AF89" s="158"/>
      <c r="AG89" s="158"/>
    </row>
    <row r="90" spans="1:33" s="21" customFormat="1" ht="18" hidden="1" customHeight="1" thickBot="1">
      <c r="A90" s="255"/>
      <c r="B90" s="396"/>
      <c r="C90" s="386"/>
      <c r="D90" s="386"/>
      <c r="E90" s="386"/>
      <c r="F90" s="43" t="str">
        <f>IF(C89&gt;0,VLOOKUP(C89,男子登録情報!$A$1:$H$1688,5,0),"")</f>
        <v/>
      </c>
      <c r="G90" s="238"/>
      <c r="H90" s="238"/>
      <c r="I90" s="11" t="s">
        <v>34</v>
      </c>
      <c r="J90" s="7"/>
      <c r="K90" s="8" t="str">
        <f>IF(J90&gt;0,VLOOKUP(J90,男子登録情報!$J$2:$K$21,2,0),"")</f>
        <v/>
      </c>
      <c r="L90" s="11" t="s">
        <v>35</v>
      </c>
      <c r="M90" s="39"/>
      <c r="N90" s="9" t="str">
        <f t="shared" si="2"/>
        <v/>
      </c>
      <c r="O90" s="10"/>
      <c r="P90" s="402"/>
      <c r="Q90" s="403"/>
      <c r="R90" s="404"/>
      <c r="S90" s="372"/>
      <c r="T90" s="372"/>
      <c r="AA90" s="158"/>
      <c r="AB90" s="158"/>
      <c r="AC90" s="158"/>
      <c r="AD90" s="158"/>
      <c r="AE90" s="158"/>
      <c r="AF90" s="158"/>
      <c r="AG90" s="158"/>
    </row>
    <row r="91" spans="1:33" s="21" customFormat="1" ht="18" hidden="1" customHeight="1" thickBot="1">
      <c r="A91" s="256"/>
      <c r="B91" s="394" t="s">
        <v>36</v>
      </c>
      <c r="C91" s="392"/>
      <c r="D91" s="44"/>
      <c r="E91" s="44"/>
      <c r="F91" s="45"/>
      <c r="G91" s="239"/>
      <c r="H91" s="239"/>
      <c r="I91" s="12" t="s">
        <v>37</v>
      </c>
      <c r="J91" s="13"/>
      <c r="K91" s="14" t="str">
        <f>IF(J91&gt;0,VLOOKUP(J91,男子登録情報!$J$2:$K$21,2,0),"")</f>
        <v/>
      </c>
      <c r="L91" s="15" t="s">
        <v>38</v>
      </c>
      <c r="M91" s="40"/>
      <c r="N91" s="9" t="str">
        <f t="shared" si="2"/>
        <v/>
      </c>
      <c r="O91" s="16"/>
      <c r="P91" s="405"/>
      <c r="Q91" s="406"/>
      <c r="R91" s="407"/>
      <c r="S91" s="373"/>
      <c r="T91" s="373"/>
      <c r="AA91" s="158"/>
      <c r="AB91" s="158"/>
      <c r="AC91" s="158"/>
      <c r="AD91" s="158"/>
      <c r="AE91" s="158"/>
      <c r="AF91" s="158"/>
      <c r="AG91" s="158"/>
    </row>
    <row r="92" spans="1:33" s="21" customFormat="1" ht="18" hidden="1" customHeight="1" thickTop="1" thickBot="1">
      <c r="A92" s="254">
        <v>27</v>
      </c>
      <c r="B92" s="395" t="s">
        <v>1232</v>
      </c>
      <c r="C92" s="385"/>
      <c r="D92" s="385" t="str">
        <f>IF(C92&gt;0,VLOOKUP(C92,男子登録情報!$A$1:$H$1688,3,0),"")</f>
        <v/>
      </c>
      <c r="E92" s="385" t="str">
        <f>IF(C92&gt;0,VLOOKUP(C92,男子登録情報!$A$1:$H$1688,4,0),"")</f>
        <v/>
      </c>
      <c r="F92" s="42" t="str">
        <f>IF(C92&gt;0,VLOOKUP(C92,男子登録情報!$A$1:$H$1688,8,0),"")</f>
        <v/>
      </c>
      <c r="G92" s="237" t="e">
        <f>IF(F93&gt;0,VLOOKUP(F93,男子登録情報!$N$2:$O$48,2,0),"")</f>
        <v>#N/A</v>
      </c>
      <c r="H92" s="237" t="str">
        <f>IF(C92&gt;0,TEXT(C92,"100000000"),"")</f>
        <v/>
      </c>
      <c r="I92" s="6" t="s">
        <v>30</v>
      </c>
      <c r="J92" s="7"/>
      <c r="K92" s="8" t="str">
        <f>IF(J92&gt;0,VLOOKUP(J92,男子登録情報!$J$1:$K$21,2,0),"")</f>
        <v/>
      </c>
      <c r="L92" s="6" t="s">
        <v>33</v>
      </c>
      <c r="M92" s="38"/>
      <c r="N92" s="9" t="str">
        <f t="shared" si="2"/>
        <v/>
      </c>
      <c r="O92" s="10"/>
      <c r="P92" s="399"/>
      <c r="Q92" s="400"/>
      <c r="R92" s="401"/>
      <c r="S92" s="371"/>
      <c r="T92" s="371"/>
      <c r="AA92" s="158"/>
      <c r="AB92" s="158"/>
      <c r="AC92" s="158"/>
      <c r="AD92" s="158"/>
      <c r="AE92" s="158"/>
      <c r="AF92" s="158"/>
      <c r="AG92" s="158"/>
    </row>
    <row r="93" spans="1:33" s="21" customFormat="1" ht="18" hidden="1" customHeight="1" thickBot="1">
      <c r="A93" s="255"/>
      <c r="B93" s="396"/>
      <c r="C93" s="386"/>
      <c r="D93" s="386"/>
      <c r="E93" s="386"/>
      <c r="F93" s="43" t="str">
        <f>IF(C92&gt;0,VLOOKUP(C92,男子登録情報!$A$1:$H$1688,5,0),"")</f>
        <v/>
      </c>
      <c r="G93" s="238"/>
      <c r="H93" s="238"/>
      <c r="I93" s="11" t="s">
        <v>34</v>
      </c>
      <c r="J93" s="7"/>
      <c r="K93" s="8" t="str">
        <f>IF(J93&gt;0,VLOOKUP(J93,男子登録情報!$J$2:$K$21,2,0),"")</f>
        <v/>
      </c>
      <c r="L93" s="11" t="s">
        <v>35</v>
      </c>
      <c r="M93" s="39"/>
      <c r="N93" s="9" t="str">
        <f t="shared" si="2"/>
        <v/>
      </c>
      <c r="O93" s="10"/>
      <c r="P93" s="402"/>
      <c r="Q93" s="403"/>
      <c r="R93" s="404"/>
      <c r="S93" s="372"/>
      <c r="T93" s="372"/>
      <c r="AA93" s="158"/>
      <c r="AB93" s="158"/>
      <c r="AC93" s="158"/>
      <c r="AD93" s="158"/>
      <c r="AE93" s="158"/>
      <c r="AF93" s="158"/>
      <c r="AG93" s="158"/>
    </row>
    <row r="94" spans="1:33" s="21" customFormat="1" ht="18" hidden="1" customHeight="1" thickBot="1">
      <c r="A94" s="256"/>
      <c r="B94" s="394" t="s">
        <v>36</v>
      </c>
      <c r="C94" s="392"/>
      <c r="D94" s="44"/>
      <c r="E94" s="44"/>
      <c r="F94" s="45"/>
      <c r="G94" s="239"/>
      <c r="H94" s="239"/>
      <c r="I94" s="12" t="s">
        <v>37</v>
      </c>
      <c r="J94" s="13"/>
      <c r="K94" s="14" t="str">
        <f>IF(J94&gt;0,VLOOKUP(J94,男子登録情報!$J$2:$K$21,2,0),"")</f>
        <v/>
      </c>
      <c r="L94" s="15" t="s">
        <v>38</v>
      </c>
      <c r="M94" s="40"/>
      <c r="N94" s="9" t="str">
        <f t="shared" si="2"/>
        <v/>
      </c>
      <c r="O94" s="16"/>
      <c r="P94" s="405"/>
      <c r="Q94" s="406"/>
      <c r="R94" s="407"/>
      <c r="S94" s="373"/>
      <c r="T94" s="373"/>
      <c r="AA94" s="158"/>
      <c r="AB94" s="158"/>
      <c r="AC94" s="158"/>
      <c r="AD94" s="158"/>
      <c r="AE94" s="158"/>
      <c r="AF94" s="158"/>
      <c r="AG94" s="158"/>
    </row>
    <row r="95" spans="1:33" s="21" customFormat="1" ht="18" hidden="1" customHeight="1" thickTop="1" thickBot="1">
      <c r="A95" s="254">
        <v>28</v>
      </c>
      <c r="B95" s="395" t="s">
        <v>1232</v>
      </c>
      <c r="C95" s="385"/>
      <c r="D95" s="385" t="str">
        <f>IF(C95&gt;0,VLOOKUP(C95,男子登録情報!$A$1:$H$1688,3,0),"")</f>
        <v/>
      </c>
      <c r="E95" s="385" t="str">
        <f>IF(C95&gt;0,VLOOKUP(C95,男子登録情報!$A$1:$H$1688,4,0),"")</f>
        <v/>
      </c>
      <c r="F95" s="42" t="str">
        <f>IF(C95&gt;0,VLOOKUP(C95,男子登録情報!$A$1:$H$1688,8,0),"")</f>
        <v/>
      </c>
      <c r="G95" s="237" t="e">
        <f>IF(F96&gt;0,VLOOKUP(F96,男子登録情報!$N$2:$O$48,2,0),"")</f>
        <v>#N/A</v>
      </c>
      <c r="H95" s="237" t="str">
        <f>IF(C95&gt;0,TEXT(C95,"100000000"),"")</f>
        <v/>
      </c>
      <c r="I95" s="6" t="s">
        <v>30</v>
      </c>
      <c r="J95" s="7"/>
      <c r="K95" s="8" t="str">
        <f>IF(J95&gt;0,VLOOKUP(J95,男子登録情報!$J$1:$K$21,2,0),"")</f>
        <v/>
      </c>
      <c r="L95" s="6" t="s">
        <v>33</v>
      </c>
      <c r="M95" s="38"/>
      <c r="N95" s="9" t="str">
        <f t="shared" si="2"/>
        <v/>
      </c>
      <c r="O95" s="10"/>
      <c r="P95" s="399"/>
      <c r="Q95" s="400"/>
      <c r="R95" s="401"/>
      <c r="S95" s="371"/>
      <c r="T95" s="371"/>
      <c r="AA95" s="158"/>
      <c r="AB95" s="158"/>
      <c r="AC95" s="158"/>
      <c r="AD95" s="158"/>
      <c r="AE95" s="158"/>
      <c r="AF95" s="158"/>
      <c r="AG95" s="158"/>
    </row>
    <row r="96" spans="1:33" s="21" customFormat="1" ht="18" hidden="1" customHeight="1" thickBot="1">
      <c r="A96" s="255"/>
      <c r="B96" s="396"/>
      <c r="C96" s="386"/>
      <c r="D96" s="386"/>
      <c r="E96" s="386"/>
      <c r="F96" s="43" t="str">
        <f>IF(C95&gt;0,VLOOKUP(C95,男子登録情報!$A$1:$H$1688,5,0),"")</f>
        <v/>
      </c>
      <c r="G96" s="238"/>
      <c r="H96" s="238"/>
      <c r="I96" s="11" t="s">
        <v>34</v>
      </c>
      <c r="J96" s="7"/>
      <c r="K96" s="8" t="str">
        <f>IF(J96&gt;0,VLOOKUP(J96,男子登録情報!$J$2:$K$21,2,0),"")</f>
        <v/>
      </c>
      <c r="L96" s="11" t="s">
        <v>35</v>
      </c>
      <c r="M96" s="39"/>
      <c r="N96" s="9" t="str">
        <f t="shared" si="2"/>
        <v/>
      </c>
      <c r="O96" s="10"/>
      <c r="P96" s="402"/>
      <c r="Q96" s="403"/>
      <c r="R96" s="404"/>
      <c r="S96" s="372"/>
      <c r="T96" s="372"/>
      <c r="AA96" s="158"/>
      <c r="AB96" s="158"/>
      <c r="AC96" s="158"/>
      <c r="AD96" s="158"/>
      <c r="AE96" s="158"/>
      <c r="AF96" s="158"/>
      <c r="AG96" s="158"/>
    </row>
    <row r="97" spans="1:33" s="21" customFormat="1" ht="18" hidden="1" customHeight="1" thickBot="1">
      <c r="A97" s="256"/>
      <c r="B97" s="394" t="s">
        <v>36</v>
      </c>
      <c r="C97" s="392"/>
      <c r="D97" s="44"/>
      <c r="E97" s="44"/>
      <c r="F97" s="45"/>
      <c r="G97" s="239"/>
      <c r="H97" s="239"/>
      <c r="I97" s="12" t="s">
        <v>37</v>
      </c>
      <c r="J97" s="13"/>
      <c r="K97" s="14" t="str">
        <f>IF(J97&gt;0,VLOOKUP(J97,男子登録情報!$J$2:$K$21,2,0),"")</f>
        <v/>
      </c>
      <c r="L97" s="15" t="s">
        <v>38</v>
      </c>
      <c r="M97" s="40"/>
      <c r="N97" s="9" t="str">
        <f t="shared" si="2"/>
        <v/>
      </c>
      <c r="O97" s="16"/>
      <c r="P97" s="405"/>
      <c r="Q97" s="406"/>
      <c r="R97" s="407"/>
      <c r="S97" s="373"/>
      <c r="T97" s="373"/>
      <c r="AA97" s="158"/>
      <c r="AB97" s="158"/>
      <c r="AC97" s="158"/>
      <c r="AD97" s="158"/>
      <c r="AE97" s="158"/>
      <c r="AF97" s="158"/>
      <c r="AG97" s="158"/>
    </row>
    <row r="98" spans="1:33" s="21" customFormat="1" ht="18" hidden="1" customHeight="1" thickTop="1" thickBot="1">
      <c r="A98" s="254">
        <v>29</v>
      </c>
      <c r="B98" s="395" t="s">
        <v>1232</v>
      </c>
      <c r="C98" s="385"/>
      <c r="D98" s="385" t="str">
        <f>IF(C98&gt;0,VLOOKUP(C98,男子登録情報!$A$1:$H$1688,3,0),"")</f>
        <v/>
      </c>
      <c r="E98" s="385" t="str">
        <f>IF(C98&gt;0,VLOOKUP(C98,男子登録情報!$A$1:$H$1688,4,0),"")</f>
        <v/>
      </c>
      <c r="F98" s="42" t="str">
        <f>IF(C98&gt;0,VLOOKUP(C98,男子登録情報!$A$1:$H$1688,8,0),"")</f>
        <v/>
      </c>
      <c r="G98" s="237" t="e">
        <f>IF(F99&gt;0,VLOOKUP(F99,男子登録情報!$N$2:$O$48,2,0),"")</f>
        <v>#N/A</v>
      </c>
      <c r="H98" s="237" t="str">
        <f>IF(C98&gt;0,TEXT(C98,"100000000"),"")</f>
        <v/>
      </c>
      <c r="I98" s="6" t="s">
        <v>30</v>
      </c>
      <c r="J98" s="7"/>
      <c r="K98" s="8" t="str">
        <f>IF(J98&gt;0,VLOOKUP(J98,男子登録情報!$J$1:$K$21,2,0),"")</f>
        <v/>
      </c>
      <c r="L98" s="6" t="s">
        <v>33</v>
      </c>
      <c r="M98" s="38"/>
      <c r="N98" s="9" t="str">
        <f t="shared" si="2"/>
        <v/>
      </c>
      <c r="O98" s="10"/>
      <c r="P98" s="399"/>
      <c r="Q98" s="400"/>
      <c r="R98" s="401"/>
      <c r="S98" s="371"/>
      <c r="T98" s="371"/>
      <c r="AA98" s="158"/>
      <c r="AB98" s="158"/>
      <c r="AC98" s="158"/>
      <c r="AD98" s="158"/>
      <c r="AE98" s="158"/>
      <c r="AF98" s="158"/>
      <c r="AG98" s="158"/>
    </row>
    <row r="99" spans="1:33" s="21" customFormat="1" ht="18" hidden="1" customHeight="1" thickBot="1">
      <c r="A99" s="255"/>
      <c r="B99" s="396"/>
      <c r="C99" s="386"/>
      <c r="D99" s="386"/>
      <c r="E99" s="386"/>
      <c r="F99" s="43" t="str">
        <f>IF(C98&gt;0,VLOOKUP(C98,男子登録情報!$A$1:$H$1688,5,0),"")</f>
        <v/>
      </c>
      <c r="G99" s="238"/>
      <c r="H99" s="238"/>
      <c r="I99" s="11" t="s">
        <v>34</v>
      </c>
      <c r="J99" s="7"/>
      <c r="K99" s="8" t="str">
        <f>IF(J99&gt;0,VLOOKUP(J99,男子登録情報!$J$2:$K$21,2,0),"")</f>
        <v/>
      </c>
      <c r="L99" s="11" t="s">
        <v>35</v>
      </c>
      <c r="M99" s="39"/>
      <c r="N99" s="9" t="str">
        <f t="shared" si="2"/>
        <v/>
      </c>
      <c r="O99" s="10"/>
      <c r="P99" s="402"/>
      <c r="Q99" s="403"/>
      <c r="R99" s="404"/>
      <c r="S99" s="372"/>
      <c r="T99" s="372"/>
      <c r="AA99" s="158"/>
      <c r="AB99" s="158"/>
      <c r="AC99" s="158"/>
      <c r="AD99" s="158"/>
      <c r="AE99" s="158"/>
      <c r="AF99" s="158"/>
      <c r="AG99" s="158"/>
    </row>
    <row r="100" spans="1:33" s="21" customFormat="1" ht="18" hidden="1" customHeight="1" thickBot="1">
      <c r="A100" s="256"/>
      <c r="B100" s="394" t="s">
        <v>36</v>
      </c>
      <c r="C100" s="392"/>
      <c r="D100" s="44"/>
      <c r="E100" s="44"/>
      <c r="F100" s="45"/>
      <c r="G100" s="239"/>
      <c r="H100" s="239"/>
      <c r="I100" s="12" t="s">
        <v>37</v>
      </c>
      <c r="J100" s="13"/>
      <c r="K100" s="14" t="str">
        <f>IF(J100&gt;0,VLOOKUP(J100,男子登録情報!$J$2:$K$21,2,0),"")</f>
        <v/>
      </c>
      <c r="L100" s="15" t="s">
        <v>38</v>
      </c>
      <c r="M100" s="40"/>
      <c r="N100" s="9" t="str">
        <f t="shared" si="2"/>
        <v/>
      </c>
      <c r="O100" s="16"/>
      <c r="P100" s="405"/>
      <c r="Q100" s="406"/>
      <c r="R100" s="407"/>
      <c r="S100" s="373"/>
      <c r="T100" s="373"/>
      <c r="AA100" s="158"/>
      <c r="AB100" s="158"/>
      <c r="AC100" s="158"/>
      <c r="AD100" s="158"/>
      <c r="AE100" s="158"/>
      <c r="AF100" s="158"/>
      <c r="AG100" s="158"/>
    </row>
    <row r="101" spans="1:33" s="21" customFormat="1" ht="18" hidden="1" customHeight="1" thickTop="1" thickBot="1">
      <c r="A101" s="254">
        <v>30</v>
      </c>
      <c r="B101" s="395" t="s">
        <v>1232</v>
      </c>
      <c r="C101" s="385"/>
      <c r="D101" s="385" t="str">
        <f>IF(C101&gt;0,VLOOKUP(C101,男子登録情報!$A$1:$H$1688,3,0),"")</f>
        <v/>
      </c>
      <c r="E101" s="385" t="str">
        <f>IF(C101&gt;0,VLOOKUP(C101,男子登録情報!$A$1:$H$1688,4,0),"")</f>
        <v/>
      </c>
      <c r="F101" s="42" t="str">
        <f>IF(C101&gt;0,VLOOKUP(C101,男子登録情報!$A$1:$H$1688,8,0),"")</f>
        <v/>
      </c>
      <c r="G101" s="237" t="e">
        <f>IF(F102&gt;0,VLOOKUP(F102,男子登録情報!$N$2:$O$48,2,0),"")</f>
        <v>#N/A</v>
      </c>
      <c r="H101" s="237" t="str">
        <f>IF(C101&gt;0,TEXT(C101,"100000000"),"")</f>
        <v/>
      </c>
      <c r="I101" s="6" t="s">
        <v>30</v>
      </c>
      <c r="J101" s="7"/>
      <c r="K101" s="8" t="str">
        <f>IF(J101&gt;0,VLOOKUP(J101,男子登録情報!$J$1:$K$21,2,0),"")</f>
        <v/>
      </c>
      <c r="L101" s="6" t="s">
        <v>33</v>
      </c>
      <c r="M101" s="38"/>
      <c r="N101" s="9" t="str">
        <f t="shared" si="2"/>
        <v/>
      </c>
      <c r="O101" s="10"/>
      <c r="P101" s="399"/>
      <c r="Q101" s="400"/>
      <c r="R101" s="401"/>
      <c r="S101" s="371"/>
      <c r="T101" s="371"/>
      <c r="AA101" s="158"/>
      <c r="AB101" s="158"/>
      <c r="AC101" s="158"/>
      <c r="AD101" s="158"/>
      <c r="AE101" s="158"/>
      <c r="AF101" s="158"/>
      <c r="AG101" s="158"/>
    </row>
    <row r="102" spans="1:33" s="21" customFormat="1" ht="18" hidden="1" customHeight="1" thickBot="1">
      <c r="A102" s="255"/>
      <c r="B102" s="396"/>
      <c r="C102" s="386"/>
      <c r="D102" s="386"/>
      <c r="E102" s="386"/>
      <c r="F102" s="43" t="str">
        <f>IF(C101&gt;0,VLOOKUP(C101,男子登録情報!$A$1:$H$1688,5,0),"")</f>
        <v/>
      </c>
      <c r="G102" s="238"/>
      <c r="H102" s="238"/>
      <c r="I102" s="11" t="s">
        <v>34</v>
      </c>
      <c r="J102" s="7"/>
      <c r="K102" s="8" t="str">
        <f>IF(J102&gt;0,VLOOKUP(J102,男子登録情報!$J$2:$K$21,2,0),"")</f>
        <v/>
      </c>
      <c r="L102" s="11" t="s">
        <v>35</v>
      </c>
      <c r="M102" s="39"/>
      <c r="N102" s="9" t="str">
        <f t="shared" si="2"/>
        <v/>
      </c>
      <c r="O102" s="10"/>
      <c r="P102" s="402"/>
      <c r="Q102" s="403"/>
      <c r="R102" s="404"/>
      <c r="S102" s="372"/>
      <c r="T102" s="372"/>
      <c r="AA102" s="158"/>
      <c r="AB102" s="158"/>
      <c r="AC102" s="158"/>
      <c r="AD102" s="158"/>
      <c r="AE102" s="158"/>
      <c r="AF102" s="158"/>
      <c r="AG102" s="158"/>
    </row>
    <row r="103" spans="1:33" s="21" customFormat="1" ht="18" hidden="1" customHeight="1" thickBot="1">
      <c r="A103" s="256"/>
      <c r="B103" s="394" t="s">
        <v>36</v>
      </c>
      <c r="C103" s="392"/>
      <c r="D103" s="44"/>
      <c r="E103" s="44"/>
      <c r="F103" s="45"/>
      <c r="G103" s="239"/>
      <c r="H103" s="239"/>
      <c r="I103" s="12" t="s">
        <v>37</v>
      </c>
      <c r="J103" s="13"/>
      <c r="K103" s="14" t="str">
        <f>IF(J103&gt;0,VLOOKUP(J103,男子登録情報!$J$2:$K$21,2,0),"")</f>
        <v/>
      </c>
      <c r="L103" s="15" t="s">
        <v>38</v>
      </c>
      <c r="M103" s="40"/>
      <c r="N103" s="9" t="str">
        <f t="shared" si="2"/>
        <v/>
      </c>
      <c r="O103" s="16"/>
      <c r="P103" s="405"/>
      <c r="Q103" s="406"/>
      <c r="R103" s="407"/>
      <c r="S103" s="373"/>
      <c r="T103" s="373"/>
      <c r="AA103" s="158"/>
      <c r="AB103" s="158"/>
      <c r="AC103" s="158"/>
      <c r="AD103" s="158"/>
      <c r="AE103" s="158"/>
      <c r="AF103" s="158"/>
      <c r="AG103" s="158"/>
    </row>
    <row r="104" spans="1:33" s="21" customFormat="1" ht="18" hidden="1" customHeight="1" thickTop="1" thickBot="1">
      <c r="A104" s="254">
        <v>31</v>
      </c>
      <c r="B104" s="395" t="s">
        <v>1232</v>
      </c>
      <c r="C104" s="385"/>
      <c r="D104" s="385" t="str">
        <f>IF(C104&gt;0,VLOOKUP(C104,男子登録情報!$A$1:$H$1688,3,0),"")</f>
        <v/>
      </c>
      <c r="E104" s="385" t="str">
        <f>IF(C104&gt;0,VLOOKUP(C104,男子登録情報!$A$1:$H$1688,4,0),"")</f>
        <v/>
      </c>
      <c r="F104" s="42" t="str">
        <f>IF(C104&gt;0,VLOOKUP(C104,男子登録情報!$A$1:$H$1688,8,0),"")</f>
        <v/>
      </c>
      <c r="G104" s="237" t="e">
        <f>IF(F105&gt;0,VLOOKUP(F105,男子登録情報!$N$2:$O$48,2,0),"")</f>
        <v>#N/A</v>
      </c>
      <c r="H104" s="237" t="str">
        <f>IF(C104&gt;0,TEXT(C104,"100000000"),"")</f>
        <v/>
      </c>
      <c r="I104" s="6" t="s">
        <v>30</v>
      </c>
      <c r="J104" s="7"/>
      <c r="K104" s="8" t="str">
        <f>IF(J104&gt;0,VLOOKUP(J104,男子登録情報!$J$1:$K$21,2,0),"")</f>
        <v/>
      </c>
      <c r="L104" s="6" t="s">
        <v>33</v>
      </c>
      <c r="M104" s="38"/>
      <c r="N104" s="9" t="str">
        <f t="shared" si="2"/>
        <v/>
      </c>
      <c r="O104" s="10"/>
      <c r="P104" s="399"/>
      <c r="Q104" s="400"/>
      <c r="R104" s="401"/>
      <c r="S104" s="371"/>
      <c r="T104" s="371"/>
      <c r="AA104" s="158"/>
      <c r="AB104" s="158"/>
      <c r="AC104" s="158"/>
      <c r="AD104" s="158"/>
      <c r="AE104" s="158"/>
      <c r="AF104" s="158"/>
      <c r="AG104" s="158"/>
    </row>
    <row r="105" spans="1:33" s="21" customFormat="1" ht="18" hidden="1" customHeight="1" thickBot="1">
      <c r="A105" s="255"/>
      <c r="B105" s="396"/>
      <c r="C105" s="386"/>
      <c r="D105" s="386"/>
      <c r="E105" s="386"/>
      <c r="F105" s="43" t="str">
        <f>IF(C104&gt;0,VLOOKUP(C104,男子登録情報!$A$1:$H$1688,5,0),"")</f>
        <v/>
      </c>
      <c r="G105" s="238"/>
      <c r="H105" s="238"/>
      <c r="I105" s="11" t="s">
        <v>34</v>
      </c>
      <c r="J105" s="7"/>
      <c r="K105" s="8" t="str">
        <f>IF(J105&gt;0,VLOOKUP(J105,男子登録情報!$J$2:$K$21,2,0),"")</f>
        <v/>
      </c>
      <c r="L105" s="11" t="s">
        <v>35</v>
      </c>
      <c r="M105" s="39"/>
      <c r="N105" s="9" t="str">
        <f t="shared" si="2"/>
        <v/>
      </c>
      <c r="O105" s="10"/>
      <c r="P105" s="402"/>
      <c r="Q105" s="403"/>
      <c r="R105" s="404"/>
      <c r="S105" s="372"/>
      <c r="T105" s="372"/>
      <c r="AA105" s="158"/>
      <c r="AB105" s="158"/>
      <c r="AC105" s="158"/>
      <c r="AD105" s="158"/>
      <c r="AE105" s="158"/>
      <c r="AF105" s="158"/>
      <c r="AG105" s="158"/>
    </row>
    <row r="106" spans="1:33" s="21" customFormat="1" ht="18" hidden="1" customHeight="1" thickBot="1">
      <c r="A106" s="256"/>
      <c r="B106" s="394" t="s">
        <v>36</v>
      </c>
      <c r="C106" s="392"/>
      <c r="D106" s="44"/>
      <c r="E106" s="44"/>
      <c r="F106" s="45"/>
      <c r="G106" s="239"/>
      <c r="H106" s="239"/>
      <c r="I106" s="12" t="s">
        <v>37</v>
      </c>
      <c r="J106" s="13"/>
      <c r="K106" s="14" t="str">
        <f>IF(J106&gt;0,VLOOKUP(J106,男子登録情報!$J$2:$K$21,2,0),"")</f>
        <v/>
      </c>
      <c r="L106" s="15" t="s">
        <v>38</v>
      </c>
      <c r="M106" s="40"/>
      <c r="N106" s="9" t="str">
        <f t="shared" si="2"/>
        <v/>
      </c>
      <c r="O106" s="16"/>
      <c r="P106" s="405"/>
      <c r="Q106" s="406"/>
      <c r="R106" s="407"/>
      <c r="S106" s="373"/>
      <c r="T106" s="373"/>
      <c r="AA106" s="158"/>
      <c r="AB106" s="158"/>
      <c r="AC106" s="158"/>
      <c r="AD106" s="158"/>
      <c r="AE106" s="158"/>
      <c r="AF106" s="158"/>
      <c r="AG106" s="158"/>
    </row>
    <row r="107" spans="1:33" s="21" customFormat="1" ht="18" hidden="1" customHeight="1" thickTop="1" thickBot="1">
      <c r="A107" s="254">
        <v>32</v>
      </c>
      <c r="B107" s="395" t="s">
        <v>1232</v>
      </c>
      <c r="C107" s="385"/>
      <c r="D107" s="385" t="str">
        <f>IF(C107&gt;0,VLOOKUP(C107,男子登録情報!$A$1:$H$1688,3,0),"")</f>
        <v/>
      </c>
      <c r="E107" s="385" t="str">
        <f>IF(C107&gt;0,VLOOKUP(C107,男子登録情報!$A$1:$H$1688,4,0),"")</f>
        <v/>
      </c>
      <c r="F107" s="42" t="str">
        <f>IF(C107&gt;0,VLOOKUP(C107,男子登録情報!$A$1:$H$1688,8,0),"")</f>
        <v/>
      </c>
      <c r="G107" s="237" t="e">
        <f>IF(F108&gt;0,VLOOKUP(F108,男子登録情報!$N$2:$O$48,2,0),"")</f>
        <v>#N/A</v>
      </c>
      <c r="H107" s="237" t="str">
        <f>IF(C107&gt;0,TEXT(C107,"100000000"),"")</f>
        <v/>
      </c>
      <c r="I107" s="6" t="s">
        <v>30</v>
      </c>
      <c r="J107" s="7"/>
      <c r="K107" s="8" t="str">
        <f>IF(J107&gt;0,VLOOKUP(J107,男子登録情報!$J$1:$K$21,2,0),"")</f>
        <v/>
      </c>
      <c r="L107" s="6" t="s">
        <v>33</v>
      </c>
      <c r="M107" s="38"/>
      <c r="N107" s="9" t="str">
        <f t="shared" si="2"/>
        <v/>
      </c>
      <c r="O107" s="10"/>
      <c r="P107" s="399"/>
      <c r="Q107" s="400"/>
      <c r="R107" s="401"/>
      <c r="S107" s="371"/>
      <c r="T107" s="371"/>
      <c r="AA107" s="158"/>
      <c r="AB107" s="158"/>
      <c r="AC107" s="158"/>
      <c r="AD107" s="158"/>
      <c r="AE107" s="158"/>
      <c r="AF107" s="158"/>
      <c r="AG107" s="158"/>
    </row>
    <row r="108" spans="1:33" s="21" customFormat="1" ht="18" hidden="1" customHeight="1" thickBot="1">
      <c r="A108" s="255"/>
      <c r="B108" s="396"/>
      <c r="C108" s="386"/>
      <c r="D108" s="386"/>
      <c r="E108" s="386"/>
      <c r="F108" s="43" t="str">
        <f>IF(C107&gt;0,VLOOKUP(C107,男子登録情報!$A$1:$H$1688,5,0),"")</f>
        <v/>
      </c>
      <c r="G108" s="238"/>
      <c r="H108" s="238"/>
      <c r="I108" s="11" t="s">
        <v>34</v>
      </c>
      <c r="J108" s="7"/>
      <c r="K108" s="8" t="str">
        <f>IF(J108&gt;0,VLOOKUP(J108,男子登録情報!$J$2:$K$21,2,0),"")</f>
        <v/>
      </c>
      <c r="L108" s="11" t="s">
        <v>35</v>
      </c>
      <c r="M108" s="39"/>
      <c r="N108" s="9" t="str">
        <f t="shared" si="2"/>
        <v/>
      </c>
      <c r="O108" s="10"/>
      <c r="P108" s="402"/>
      <c r="Q108" s="403"/>
      <c r="R108" s="404"/>
      <c r="S108" s="372"/>
      <c r="T108" s="372"/>
      <c r="AA108" s="158"/>
      <c r="AB108" s="158"/>
      <c r="AC108" s="158"/>
      <c r="AD108" s="158"/>
      <c r="AE108" s="158"/>
      <c r="AF108" s="158"/>
      <c r="AG108" s="158"/>
    </row>
    <row r="109" spans="1:33" s="21" customFormat="1" ht="18" hidden="1" customHeight="1" thickBot="1">
      <c r="A109" s="256"/>
      <c r="B109" s="394" t="s">
        <v>36</v>
      </c>
      <c r="C109" s="392"/>
      <c r="D109" s="44"/>
      <c r="E109" s="44"/>
      <c r="F109" s="45"/>
      <c r="G109" s="239"/>
      <c r="H109" s="239"/>
      <c r="I109" s="12" t="s">
        <v>37</v>
      </c>
      <c r="J109" s="13"/>
      <c r="K109" s="14" t="str">
        <f>IF(J109&gt;0,VLOOKUP(J109,男子登録情報!$J$2:$K$21,2,0),"")</f>
        <v/>
      </c>
      <c r="L109" s="15" t="s">
        <v>38</v>
      </c>
      <c r="M109" s="40"/>
      <c r="N109" s="9" t="str">
        <f t="shared" si="2"/>
        <v/>
      </c>
      <c r="O109" s="16"/>
      <c r="P109" s="405"/>
      <c r="Q109" s="406"/>
      <c r="R109" s="407"/>
      <c r="S109" s="373"/>
      <c r="T109" s="373"/>
      <c r="AA109" s="158"/>
      <c r="AB109" s="158"/>
      <c r="AC109" s="158"/>
      <c r="AD109" s="158"/>
      <c r="AE109" s="158"/>
      <c r="AF109" s="158"/>
      <c r="AG109" s="158"/>
    </row>
    <row r="110" spans="1:33" s="21" customFormat="1" ht="18" hidden="1" customHeight="1" thickTop="1" thickBot="1">
      <c r="A110" s="254">
        <v>33</v>
      </c>
      <c r="B110" s="395" t="s">
        <v>1232</v>
      </c>
      <c r="C110" s="385"/>
      <c r="D110" s="385" t="str">
        <f>IF(C110&gt;0,VLOOKUP(C110,男子登録情報!$A$1:$H$1688,3,0),"")</f>
        <v/>
      </c>
      <c r="E110" s="385" t="str">
        <f>IF(C110&gt;0,VLOOKUP(C110,男子登録情報!$A$1:$H$1688,4,0),"")</f>
        <v/>
      </c>
      <c r="F110" s="42" t="str">
        <f>IF(C110&gt;0,VLOOKUP(C110,男子登録情報!$A$1:$H$1688,8,0),"")</f>
        <v/>
      </c>
      <c r="G110" s="237" t="e">
        <f>IF(F111&gt;0,VLOOKUP(F111,男子登録情報!$N$2:$O$48,2,0),"")</f>
        <v>#N/A</v>
      </c>
      <c r="H110" s="237" t="str">
        <f>IF(C110&gt;0,TEXT(C110,"100000000"),"")</f>
        <v/>
      </c>
      <c r="I110" s="6" t="s">
        <v>30</v>
      </c>
      <c r="J110" s="7"/>
      <c r="K110" s="8" t="str">
        <f>IF(J110&gt;0,VLOOKUP(J110,男子登録情報!$J$1:$K$21,2,0),"")</f>
        <v/>
      </c>
      <c r="L110" s="6" t="s">
        <v>33</v>
      </c>
      <c r="M110" s="38"/>
      <c r="N110" s="9" t="str">
        <f t="shared" si="2"/>
        <v/>
      </c>
      <c r="O110" s="10"/>
      <c r="P110" s="399"/>
      <c r="Q110" s="400"/>
      <c r="R110" s="401"/>
      <c r="S110" s="371"/>
      <c r="T110" s="371"/>
      <c r="AA110" s="158"/>
      <c r="AB110" s="158"/>
      <c r="AC110" s="158"/>
      <c r="AD110" s="158"/>
      <c r="AE110" s="158"/>
      <c r="AF110" s="158"/>
      <c r="AG110" s="158"/>
    </row>
    <row r="111" spans="1:33" s="21" customFormat="1" ht="18" hidden="1" customHeight="1" thickBot="1">
      <c r="A111" s="255"/>
      <c r="B111" s="396"/>
      <c r="C111" s="386"/>
      <c r="D111" s="386"/>
      <c r="E111" s="386"/>
      <c r="F111" s="43" t="str">
        <f>IF(C110&gt;0,VLOOKUP(C110,男子登録情報!$A$1:$H$1688,5,0),"")</f>
        <v/>
      </c>
      <c r="G111" s="238"/>
      <c r="H111" s="238"/>
      <c r="I111" s="11" t="s">
        <v>34</v>
      </c>
      <c r="J111" s="7"/>
      <c r="K111" s="8" t="str">
        <f>IF(J111&gt;0,VLOOKUP(J111,男子登録情報!$J$2:$K$21,2,0),"")</f>
        <v/>
      </c>
      <c r="L111" s="11" t="s">
        <v>35</v>
      </c>
      <c r="M111" s="39"/>
      <c r="N111" s="9" t="str">
        <f t="shared" si="2"/>
        <v/>
      </c>
      <c r="O111" s="10"/>
      <c r="P111" s="402"/>
      <c r="Q111" s="403"/>
      <c r="R111" s="404"/>
      <c r="S111" s="372"/>
      <c r="T111" s="372"/>
      <c r="AA111" s="158"/>
      <c r="AB111" s="158"/>
      <c r="AC111" s="158"/>
      <c r="AD111" s="158"/>
      <c r="AE111" s="158"/>
      <c r="AF111" s="158"/>
      <c r="AG111" s="158"/>
    </row>
    <row r="112" spans="1:33" s="21" customFormat="1" ht="18" hidden="1" customHeight="1" thickBot="1">
      <c r="A112" s="256"/>
      <c r="B112" s="394" t="s">
        <v>36</v>
      </c>
      <c r="C112" s="392"/>
      <c r="D112" s="44"/>
      <c r="E112" s="44"/>
      <c r="F112" s="45"/>
      <c r="G112" s="239"/>
      <c r="H112" s="239"/>
      <c r="I112" s="12" t="s">
        <v>37</v>
      </c>
      <c r="J112" s="13"/>
      <c r="K112" s="14" t="str">
        <f>IF(J112&gt;0,VLOOKUP(J112,男子登録情報!$J$2:$K$21,2,0),"")</f>
        <v/>
      </c>
      <c r="L112" s="15" t="s">
        <v>38</v>
      </c>
      <c r="M112" s="40"/>
      <c r="N112" s="9" t="str">
        <f t="shared" si="2"/>
        <v/>
      </c>
      <c r="O112" s="16"/>
      <c r="P112" s="405"/>
      <c r="Q112" s="406"/>
      <c r="R112" s="407"/>
      <c r="S112" s="373"/>
      <c r="T112" s="373"/>
      <c r="AA112" s="158"/>
      <c r="AB112" s="158"/>
      <c r="AC112" s="158"/>
      <c r="AD112" s="158"/>
      <c r="AE112" s="158"/>
      <c r="AF112" s="158"/>
      <c r="AG112" s="158"/>
    </row>
    <row r="113" spans="1:33" s="21" customFormat="1" ht="18" hidden="1" customHeight="1" thickTop="1" thickBot="1">
      <c r="A113" s="254">
        <v>34</v>
      </c>
      <c r="B113" s="395" t="s">
        <v>1232</v>
      </c>
      <c r="C113" s="385"/>
      <c r="D113" s="385" t="str">
        <f>IF(C113&gt;0,VLOOKUP(C113,男子登録情報!$A$1:$H$1688,3,0),"")</f>
        <v/>
      </c>
      <c r="E113" s="385" t="str">
        <f>IF(C113&gt;0,VLOOKUP(C113,男子登録情報!$A$1:$H$1688,4,0),"")</f>
        <v/>
      </c>
      <c r="F113" s="42" t="str">
        <f>IF(C113&gt;0,VLOOKUP(C113,男子登録情報!$A$1:$H$1688,8,0),"")</f>
        <v/>
      </c>
      <c r="G113" s="237" t="e">
        <f>IF(F114&gt;0,VLOOKUP(F114,男子登録情報!$N$2:$O$48,2,0),"")</f>
        <v>#N/A</v>
      </c>
      <c r="H113" s="237" t="str">
        <f>IF(C113&gt;0,TEXT(C113,"100000000"),"")</f>
        <v/>
      </c>
      <c r="I113" s="6" t="s">
        <v>30</v>
      </c>
      <c r="J113" s="7"/>
      <c r="K113" s="8" t="str">
        <f>IF(J113&gt;0,VLOOKUP(J113,男子登録情報!$J$1:$K$21,2,0),"")</f>
        <v/>
      </c>
      <c r="L113" s="6" t="s">
        <v>33</v>
      </c>
      <c r="M113" s="38"/>
      <c r="N113" s="9" t="str">
        <f t="shared" si="2"/>
        <v/>
      </c>
      <c r="O113" s="10"/>
      <c r="P113" s="399"/>
      <c r="Q113" s="400"/>
      <c r="R113" s="401"/>
      <c r="S113" s="371"/>
      <c r="T113" s="371"/>
      <c r="AA113" s="158"/>
      <c r="AB113" s="158"/>
      <c r="AC113" s="158"/>
      <c r="AD113" s="158"/>
      <c r="AE113" s="158"/>
      <c r="AF113" s="158"/>
      <c r="AG113" s="158"/>
    </row>
    <row r="114" spans="1:33" s="21" customFormat="1" ht="18" hidden="1" customHeight="1" thickBot="1">
      <c r="A114" s="255"/>
      <c r="B114" s="396"/>
      <c r="C114" s="386"/>
      <c r="D114" s="386"/>
      <c r="E114" s="386"/>
      <c r="F114" s="43" t="str">
        <f>IF(C113&gt;0,VLOOKUP(C113,男子登録情報!$A$1:$H$1688,5,0),"")</f>
        <v/>
      </c>
      <c r="G114" s="238"/>
      <c r="H114" s="238"/>
      <c r="I114" s="11" t="s">
        <v>34</v>
      </c>
      <c r="J114" s="7"/>
      <c r="K114" s="8" t="str">
        <f>IF(J114&gt;0,VLOOKUP(J114,男子登録情報!$J$2:$K$21,2,0),"")</f>
        <v/>
      </c>
      <c r="L114" s="11" t="s">
        <v>35</v>
      </c>
      <c r="M114" s="39"/>
      <c r="N114" s="9" t="str">
        <f t="shared" si="2"/>
        <v/>
      </c>
      <c r="O114" s="10"/>
      <c r="P114" s="402"/>
      <c r="Q114" s="403"/>
      <c r="R114" s="404"/>
      <c r="S114" s="372"/>
      <c r="T114" s="372"/>
      <c r="AA114" s="158"/>
      <c r="AB114" s="158"/>
      <c r="AC114" s="158"/>
      <c r="AD114" s="158"/>
      <c r="AE114" s="158"/>
      <c r="AF114" s="158"/>
      <c r="AG114" s="158"/>
    </row>
    <row r="115" spans="1:33" s="21" customFormat="1" ht="18" hidden="1" customHeight="1" thickBot="1">
      <c r="A115" s="256"/>
      <c r="B115" s="394" t="s">
        <v>36</v>
      </c>
      <c r="C115" s="392"/>
      <c r="D115" s="44"/>
      <c r="E115" s="44"/>
      <c r="F115" s="45"/>
      <c r="G115" s="239"/>
      <c r="H115" s="239"/>
      <c r="I115" s="12" t="s">
        <v>37</v>
      </c>
      <c r="J115" s="13"/>
      <c r="K115" s="14" t="str">
        <f>IF(J115&gt;0,VLOOKUP(J115,男子登録情報!$J$2:$K$21,2,0),"")</f>
        <v/>
      </c>
      <c r="L115" s="15" t="s">
        <v>38</v>
      </c>
      <c r="M115" s="40"/>
      <c r="N115" s="9" t="str">
        <f t="shared" si="2"/>
        <v/>
      </c>
      <c r="O115" s="16"/>
      <c r="P115" s="405"/>
      <c r="Q115" s="406"/>
      <c r="R115" s="407"/>
      <c r="S115" s="373"/>
      <c r="T115" s="373"/>
      <c r="AA115" s="158"/>
      <c r="AB115" s="158"/>
      <c r="AC115" s="158"/>
      <c r="AD115" s="158"/>
      <c r="AE115" s="158"/>
      <c r="AF115" s="158"/>
      <c r="AG115" s="158"/>
    </row>
    <row r="116" spans="1:33" s="21" customFormat="1" ht="18" hidden="1" customHeight="1" thickTop="1" thickBot="1">
      <c r="A116" s="254">
        <v>35</v>
      </c>
      <c r="B116" s="395" t="s">
        <v>1232</v>
      </c>
      <c r="C116" s="385"/>
      <c r="D116" s="385" t="str">
        <f>IF(C116&gt;0,VLOOKUP(C116,男子登録情報!$A$1:$H$1688,3,0),"")</f>
        <v/>
      </c>
      <c r="E116" s="385" t="str">
        <f>IF(C116&gt;0,VLOOKUP(C116,男子登録情報!$A$1:$H$1688,4,0),"")</f>
        <v/>
      </c>
      <c r="F116" s="42" t="str">
        <f>IF(C116&gt;0,VLOOKUP(C116,男子登録情報!$A$1:$H$1688,8,0),"")</f>
        <v/>
      </c>
      <c r="G116" s="237" t="e">
        <f>IF(F117&gt;0,VLOOKUP(F117,男子登録情報!$N$2:$O$48,2,0),"")</f>
        <v>#N/A</v>
      </c>
      <c r="H116" s="237" t="str">
        <f>IF(C116&gt;0,TEXT(C116,"100000000"),"")</f>
        <v/>
      </c>
      <c r="I116" s="6" t="s">
        <v>30</v>
      </c>
      <c r="J116" s="7"/>
      <c r="K116" s="8" t="str">
        <f>IF(J116&gt;0,VLOOKUP(J116,男子登録情報!$J$1:$K$21,2,0),"")</f>
        <v/>
      </c>
      <c r="L116" s="6" t="s">
        <v>33</v>
      </c>
      <c r="M116" s="38"/>
      <c r="N116" s="9" t="str">
        <f t="shared" si="2"/>
        <v/>
      </c>
      <c r="O116" s="10"/>
      <c r="P116" s="399"/>
      <c r="Q116" s="400"/>
      <c r="R116" s="401"/>
      <c r="S116" s="371"/>
      <c r="T116" s="371"/>
      <c r="AA116" s="158"/>
      <c r="AB116" s="158"/>
      <c r="AC116" s="158"/>
      <c r="AD116" s="158"/>
      <c r="AE116" s="158"/>
      <c r="AF116" s="158"/>
      <c r="AG116" s="158"/>
    </row>
    <row r="117" spans="1:33" s="21" customFormat="1" ht="18" hidden="1" customHeight="1" thickBot="1">
      <c r="A117" s="255"/>
      <c r="B117" s="396"/>
      <c r="C117" s="386"/>
      <c r="D117" s="386"/>
      <c r="E117" s="386"/>
      <c r="F117" s="43" t="str">
        <f>IF(C116&gt;0,VLOOKUP(C116,男子登録情報!$A$1:$H$1688,5,0),"")</f>
        <v/>
      </c>
      <c r="G117" s="238"/>
      <c r="H117" s="238"/>
      <c r="I117" s="11" t="s">
        <v>34</v>
      </c>
      <c r="J117" s="7"/>
      <c r="K117" s="8" t="str">
        <f>IF(J117&gt;0,VLOOKUP(J117,男子登録情報!$J$2:$K$21,2,0),"")</f>
        <v/>
      </c>
      <c r="L117" s="11" t="s">
        <v>35</v>
      </c>
      <c r="M117" s="39"/>
      <c r="N117" s="9" t="str">
        <f t="shared" si="2"/>
        <v/>
      </c>
      <c r="O117" s="10"/>
      <c r="P117" s="402"/>
      <c r="Q117" s="403"/>
      <c r="R117" s="404"/>
      <c r="S117" s="372"/>
      <c r="T117" s="372"/>
      <c r="AA117" s="158"/>
      <c r="AB117" s="158"/>
      <c r="AC117" s="158"/>
      <c r="AD117" s="158"/>
      <c r="AE117" s="158"/>
      <c r="AF117" s="158"/>
      <c r="AG117" s="158"/>
    </row>
    <row r="118" spans="1:33" s="21" customFormat="1" ht="18" hidden="1" customHeight="1" thickBot="1">
      <c r="A118" s="256"/>
      <c r="B118" s="394" t="s">
        <v>36</v>
      </c>
      <c r="C118" s="392"/>
      <c r="D118" s="44"/>
      <c r="E118" s="44"/>
      <c r="F118" s="45"/>
      <c r="G118" s="239"/>
      <c r="H118" s="239"/>
      <c r="I118" s="12" t="s">
        <v>37</v>
      </c>
      <c r="J118" s="13"/>
      <c r="K118" s="14" t="str">
        <f>IF(J118&gt;0,VLOOKUP(J118,男子登録情報!$J$2:$K$21,2,0),"")</f>
        <v/>
      </c>
      <c r="L118" s="15" t="s">
        <v>38</v>
      </c>
      <c r="M118" s="40"/>
      <c r="N118" s="9" t="str">
        <f t="shared" si="2"/>
        <v/>
      </c>
      <c r="O118" s="16"/>
      <c r="P118" s="405"/>
      <c r="Q118" s="406"/>
      <c r="R118" s="407"/>
      <c r="S118" s="373"/>
      <c r="T118" s="373"/>
      <c r="AA118" s="158"/>
      <c r="AB118" s="158"/>
      <c r="AC118" s="158"/>
      <c r="AD118" s="158"/>
      <c r="AE118" s="158"/>
      <c r="AF118" s="158"/>
      <c r="AG118" s="158"/>
    </row>
    <row r="119" spans="1:33" s="21" customFormat="1" ht="18" hidden="1" customHeight="1" thickTop="1" thickBot="1">
      <c r="A119" s="254">
        <v>36</v>
      </c>
      <c r="B119" s="395" t="s">
        <v>1232</v>
      </c>
      <c r="C119" s="385"/>
      <c r="D119" s="385" t="str">
        <f>IF(C119&gt;0,VLOOKUP(C119,男子登録情報!$A$1:$H$1688,3,0),"")</f>
        <v/>
      </c>
      <c r="E119" s="385" t="str">
        <f>IF(C119&gt;0,VLOOKUP(C119,男子登録情報!$A$1:$H$1688,4,0),"")</f>
        <v/>
      </c>
      <c r="F119" s="42" t="str">
        <f>IF(C119&gt;0,VLOOKUP(C119,男子登録情報!$A$1:$H$1688,8,0),"")</f>
        <v/>
      </c>
      <c r="G119" s="237" t="e">
        <f>IF(F120&gt;0,VLOOKUP(F120,男子登録情報!$N$2:$O$48,2,0),"")</f>
        <v>#N/A</v>
      </c>
      <c r="H119" s="237" t="str">
        <f>IF(C119&gt;0,TEXT(C119,"100000000"),"")</f>
        <v/>
      </c>
      <c r="I119" s="6" t="s">
        <v>30</v>
      </c>
      <c r="J119" s="7"/>
      <c r="K119" s="8" t="str">
        <f>IF(J119&gt;0,VLOOKUP(J119,男子登録情報!$J$1:$K$21,2,0),"")</f>
        <v/>
      </c>
      <c r="L119" s="6" t="s">
        <v>33</v>
      </c>
      <c r="M119" s="38"/>
      <c r="N119" s="9" t="str">
        <f t="shared" si="2"/>
        <v/>
      </c>
      <c r="O119" s="10"/>
      <c r="P119" s="399"/>
      <c r="Q119" s="400"/>
      <c r="R119" s="401"/>
      <c r="S119" s="371"/>
      <c r="T119" s="371"/>
      <c r="AA119" s="158"/>
      <c r="AB119" s="158"/>
      <c r="AC119" s="158"/>
      <c r="AD119" s="158"/>
      <c r="AE119" s="158"/>
      <c r="AF119" s="158"/>
      <c r="AG119" s="158"/>
    </row>
    <row r="120" spans="1:33" s="21" customFormat="1" ht="18" hidden="1" customHeight="1" thickBot="1">
      <c r="A120" s="255"/>
      <c r="B120" s="396"/>
      <c r="C120" s="386"/>
      <c r="D120" s="386"/>
      <c r="E120" s="386"/>
      <c r="F120" s="43" t="str">
        <f>IF(C119&gt;0,VLOOKUP(C119,男子登録情報!$A$1:$H$1688,5,0),"")</f>
        <v/>
      </c>
      <c r="G120" s="238"/>
      <c r="H120" s="238"/>
      <c r="I120" s="11" t="s">
        <v>34</v>
      </c>
      <c r="J120" s="7"/>
      <c r="K120" s="8" t="str">
        <f>IF(J120&gt;0,VLOOKUP(J120,男子登録情報!$J$2:$K$21,2,0),"")</f>
        <v/>
      </c>
      <c r="L120" s="11" t="s">
        <v>35</v>
      </c>
      <c r="M120" s="39"/>
      <c r="N120" s="9" t="str">
        <f t="shared" si="2"/>
        <v/>
      </c>
      <c r="O120" s="10"/>
      <c r="P120" s="402"/>
      <c r="Q120" s="403"/>
      <c r="R120" s="404"/>
      <c r="S120" s="372"/>
      <c r="T120" s="372"/>
      <c r="AA120" s="158"/>
      <c r="AB120" s="158"/>
      <c r="AC120" s="158"/>
      <c r="AD120" s="158"/>
      <c r="AE120" s="158"/>
      <c r="AF120" s="158"/>
      <c r="AG120" s="158"/>
    </row>
    <row r="121" spans="1:33" s="21" customFormat="1" ht="18" hidden="1" customHeight="1" thickBot="1">
      <c r="A121" s="256"/>
      <c r="B121" s="394" t="s">
        <v>36</v>
      </c>
      <c r="C121" s="392"/>
      <c r="D121" s="44"/>
      <c r="E121" s="44"/>
      <c r="F121" s="45"/>
      <c r="G121" s="239"/>
      <c r="H121" s="239"/>
      <c r="I121" s="12" t="s">
        <v>37</v>
      </c>
      <c r="J121" s="13"/>
      <c r="K121" s="14" t="str">
        <f>IF(J121&gt;0,VLOOKUP(J121,男子登録情報!$J$2:$K$21,2,0),"")</f>
        <v/>
      </c>
      <c r="L121" s="15" t="s">
        <v>38</v>
      </c>
      <c r="M121" s="40"/>
      <c r="N121" s="9" t="str">
        <f t="shared" si="2"/>
        <v/>
      </c>
      <c r="O121" s="16"/>
      <c r="P121" s="405"/>
      <c r="Q121" s="406"/>
      <c r="R121" s="407"/>
      <c r="S121" s="373"/>
      <c r="T121" s="373"/>
      <c r="AA121" s="158"/>
      <c r="AB121" s="158"/>
      <c r="AC121" s="158"/>
      <c r="AD121" s="158"/>
      <c r="AE121" s="158"/>
      <c r="AF121" s="158"/>
      <c r="AG121" s="158"/>
    </row>
    <row r="122" spans="1:33" s="21" customFormat="1" ht="18" hidden="1" customHeight="1" thickTop="1" thickBot="1">
      <c r="A122" s="254">
        <v>37</v>
      </c>
      <c r="B122" s="395" t="s">
        <v>1232</v>
      </c>
      <c r="C122" s="385"/>
      <c r="D122" s="385" t="str">
        <f>IF(C122&gt;0,VLOOKUP(C122,男子登録情報!$A$1:$H$1688,3,0),"")</f>
        <v/>
      </c>
      <c r="E122" s="385" t="str">
        <f>IF(C122&gt;0,VLOOKUP(C122,男子登録情報!$A$1:$H$1688,4,0),"")</f>
        <v/>
      </c>
      <c r="F122" s="42" t="str">
        <f>IF(C122&gt;0,VLOOKUP(C122,男子登録情報!$A$1:$H$1688,8,0),"")</f>
        <v/>
      </c>
      <c r="G122" s="237" t="e">
        <f>IF(F123&gt;0,VLOOKUP(F123,男子登録情報!$N$2:$O$48,2,0),"")</f>
        <v>#N/A</v>
      </c>
      <c r="H122" s="237" t="str">
        <f>IF(C122&gt;0,TEXT(C122,"100000000"),"")</f>
        <v/>
      </c>
      <c r="I122" s="6" t="s">
        <v>30</v>
      </c>
      <c r="J122" s="7"/>
      <c r="K122" s="8" t="str">
        <f>IF(J122&gt;0,VLOOKUP(J122,男子登録情報!$J$1:$K$21,2,0),"")</f>
        <v/>
      </c>
      <c r="L122" s="6" t="s">
        <v>33</v>
      </c>
      <c r="M122" s="38"/>
      <c r="N122" s="9" t="str">
        <f t="shared" si="2"/>
        <v/>
      </c>
      <c r="O122" s="10"/>
      <c r="P122" s="399"/>
      <c r="Q122" s="400"/>
      <c r="R122" s="401"/>
      <c r="S122" s="371"/>
      <c r="T122" s="371"/>
      <c r="AA122" s="158"/>
      <c r="AB122" s="158"/>
      <c r="AC122" s="158"/>
      <c r="AD122" s="158"/>
      <c r="AE122" s="158"/>
      <c r="AF122" s="158"/>
      <c r="AG122" s="158"/>
    </row>
    <row r="123" spans="1:33" s="21" customFormat="1" ht="18" hidden="1" customHeight="1" thickBot="1">
      <c r="A123" s="255"/>
      <c r="B123" s="396"/>
      <c r="C123" s="386"/>
      <c r="D123" s="386"/>
      <c r="E123" s="386"/>
      <c r="F123" s="43" t="str">
        <f>IF(C122&gt;0,VLOOKUP(C122,男子登録情報!$A$1:$H$1688,5,0),"")</f>
        <v/>
      </c>
      <c r="G123" s="238"/>
      <c r="H123" s="238"/>
      <c r="I123" s="11" t="s">
        <v>34</v>
      </c>
      <c r="J123" s="7"/>
      <c r="K123" s="8" t="str">
        <f>IF(J123&gt;0,VLOOKUP(J123,男子登録情報!$J$2:$K$21,2,0),"")</f>
        <v/>
      </c>
      <c r="L123" s="11" t="s">
        <v>35</v>
      </c>
      <c r="M123" s="39"/>
      <c r="N123" s="9" t="str">
        <f t="shared" si="2"/>
        <v/>
      </c>
      <c r="O123" s="10"/>
      <c r="P123" s="402"/>
      <c r="Q123" s="403"/>
      <c r="R123" s="404"/>
      <c r="S123" s="372"/>
      <c r="T123" s="372"/>
      <c r="AA123" s="158"/>
      <c r="AB123" s="158"/>
      <c r="AC123" s="158"/>
      <c r="AD123" s="158"/>
      <c r="AE123" s="158"/>
      <c r="AF123" s="158"/>
      <c r="AG123" s="158"/>
    </row>
    <row r="124" spans="1:33" s="21" customFormat="1" ht="18" hidden="1" customHeight="1" thickBot="1">
      <c r="A124" s="256"/>
      <c r="B124" s="394" t="s">
        <v>36</v>
      </c>
      <c r="C124" s="392"/>
      <c r="D124" s="44"/>
      <c r="E124" s="44"/>
      <c r="F124" s="45"/>
      <c r="G124" s="239"/>
      <c r="H124" s="239"/>
      <c r="I124" s="12" t="s">
        <v>37</v>
      </c>
      <c r="J124" s="13"/>
      <c r="K124" s="14" t="str">
        <f>IF(J124&gt;0,VLOOKUP(J124,男子登録情報!$J$2:$K$21,2,0),"")</f>
        <v/>
      </c>
      <c r="L124" s="15" t="s">
        <v>38</v>
      </c>
      <c r="M124" s="40"/>
      <c r="N124" s="9" t="str">
        <f t="shared" si="2"/>
        <v/>
      </c>
      <c r="O124" s="16"/>
      <c r="P124" s="405"/>
      <c r="Q124" s="406"/>
      <c r="R124" s="407"/>
      <c r="S124" s="373"/>
      <c r="T124" s="373"/>
      <c r="AA124" s="158"/>
      <c r="AB124" s="158"/>
      <c r="AC124" s="158"/>
      <c r="AD124" s="158"/>
      <c r="AE124" s="158"/>
      <c r="AF124" s="158"/>
      <c r="AG124" s="158"/>
    </row>
    <row r="125" spans="1:33" s="21" customFormat="1" ht="18" hidden="1" customHeight="1" thickTop="1" thickBot="1">
      <c r="A125" s="254">
        <v>38</v>
      </c>
      <c r="B125" s="395" t="s">
        <v>1232</v>
      </c>
      <c r="C125" s="385"/>
      <c r="D125" s="385" t="str">
        <f>IF(C125&gt;0,VLOOKUP(C125,男子登録情報!$A$1:$H$1688,3,0),"")</f>
        <v/>
      </c>
      <c r="E125" s="385" t="str">
        <f>IF(C125&gt;0,VLOOKUP(C125,男子登録情報!$A$1:$H$1688,4,0),"")</f>
        <v/>
      </c>
      <c r="F125" s="42" t="str">
        <f>IF(C125&gt;0,VLOOKUP(C125,男子登録情報!$A$1:$H$1688,8,0),"")</f>
        <v/>
      </c>
      <c r="G125" s="237" t="e">
        <f>IF(F126&gt;0,VLOOKUP(F126,男子登録情報!$N$2:$O$48,2,0),"")</f>
        <v>#N/A</v>
      </c>
      <c r="H125" s="237" t="str">
        <f>IF(C125&gt;0,TEXT(C125,"100000000"),"")</f>
        <v/>
      </c>
      <c r="I125" s="6" t="s">
        <v>30</v>
      </c>
      <c r="J125" s="7"/>
      <c r="K125" s="8" t="str">
        <f>IF(J125&gt;0,VLOOKUP(J125,男子登録情報!$J$1:$K$21,2,0),"")</f>
        <v/>
      </c>
      <c r="L125" s="6" t="s">
        <v>33</v>
      </c>
      <c r="M125" s="38"/>
      <c r="N125" s="9" t="str">
        <f t="shared" si="2"/>
        <v/>
      </c>
      <c r="O125" s="10"/>
      <c r="P125" s="399"/>
      <c r="Q125" s="400"/>
      <c r="R125" s="401"/>
      <c r="S125" s="371"/>
      <c r="T125" s="371"/>
      <c r="AA125" s="158"/>
      <c r="AB125" s="158"/>
      <c r="AC125" s="158"/>
      <c r="AD125" s="158"/>
      <c r="AE125" s="158"/>
      <c r="AF125" s="158"/>
      <c r="AG125" s="158"/>
    </row>
    <row r="126" spans="1:33" s="21" customFormat="1" ht="18" hidden="1" customHeight="1" thickBot="1">
      <c r="A126" s="255"/>
      <c r="B126" s="396"/>
      <c r="C126" s="386"/>
      <c r="D126" s="386"/>
      <c r="E126" s="386"/>
      <c r="F126" s="43" t="str">
        <f>IF(C125&gt;0,VLOOKUP(C125,男子登録情報!$A$1:$H$1688,5,0),"")</f>
        <v/>
      </c>
      <c r="G126" s="238"/>
      <c r="H126" s="238"/>
      <c r="I126" s="11" t="s">
        <v>34</v>
      </c>
      <c r="J126" s="7"/>
      <c r="K126" s="8" t="str">
        <f>IF(J126&gt;0,VLOOKUP(J126,男子登録情報!$J$2:$K$21,2,0),"")</f>
        <v/>
      </c>
      <c r="L126" s="11" t="s">
        <v>35</v>
      </c>
      <c r="M126" s="39"/>
      <c r="N126" s="9" t="str">
        <f t="shared" si="2"/>
        <v/>
      </c>
      <c r="O126" s="10"/>
      <c r="P126" s="402"/>
      <c r="Q126" s="403"/>
      <c r="R126" s="404"/>
      <c r="S126" s="372"/>
      <c r="T126" s="372"/>
      <c r="AA126" s="158"/>
      <c r="AB126" s="158"/>
      <c r="AC126" s="158"/>
      <c r="AD126" s="158"/>
      <c r="AE126" s="158"/>
      <c r="AF126" s="158"/>
      <c r="AG126" s="158"/>
    </row>
    <row r="127" spans="1:33" s="21" customFormat="1" ht="18" hidden="1" customHeight="1" thickBot="1">
      <c r="A127" s="256"/>
      <c r="B127" s="394" t="s">
        <v>36</v>
      </c>
      <c r="C127" s="392"/>
      <c r="D127" s="44"/>
      <c r="E127" s="44"/>
      <c r="F127" s="45"/>
      <c r="G127" s="239"/>
      <c r="H127" s="239"/>
      <c r="I127" s="12" t="s">
        <v>37</v>
      </c>
      <c r="J127" s="13"/>
      <c r="K127" s="14" t="str">
        <f>IF(J127&gt;0,VLOOKUP(J127,男子登録情報!$J$2:$K$21,2,0),"")</f>
        <v/>
      </c>
      <c r="L127" s="15" t="s">
        <v>38</v>
      </c>
      <c r="M127" s="40"/>
      <c r="N127" s="9" t="str">
        <f t="shared" si="2"/>
        <v/>
      </c>
      <c r="O127" s="16"/>
      <c r="P127" s="405"/>
      <c r="Q127" s="406"/>
      <c r="R127" s="407"/>
      <c r="S127" s="373"/>
      <c r="T127" s="373"/>
      <c r="AA127" s="158"/>
      <c r="AB127" s="158"/>
      <c r="AC127" s="158"/>
      <c r="AD127" s="158"/>
      <c r="AE127" s="158"/>
      <c r="AF127" s="158"/>
      <c r="AG127" s="158"/>
    </row>
    <row r="128" spans="1:33" s="21" customFormat="1" ht="18" hidden="1" customHeight="1" thickTop="1" thickBot="1">
      <c r="A128" s="254">
        <v>39</v>
      </c>
      <c r="B128" s="395" t="s">
        <v>1232</v>
      </c>
      <c r="C128" s="385"/>
      <c r="D128" s="385" t="str">
        <f>IF(C128&gt;0,VLOOKUP(C128,男子登録情報!$A$1:$H$1688,3,0),"")</f>
        <v/>
      </c>
      <c r="E128" s="385" t="str">
        <f>IF(C128&gt;0,VLOOKUP(C128,男子登録情報!$A$1:$H$1688,4,0),"")</f>
        <v/>
      </c>
      <c r="F128" s="42" t="str">
        <f>IF(C128&gt;0,VLOOKUP(C128,男子登録情報!$A$1:$H$1688,8,0),"")</f>
        <v/>
      </c>
      <c r="G128" s="237" t="e">
        <f>IF(F129&gt;0,VLOOKUP(F129,男子登録情報!$N$2:$O$48,2,0),"")</f>
        <v>#N/A</v>
      </c>
      <c r="H128" s="237" t="str">
        <f>IF(C128&gt;0,TEXT(C128,"100000000"),"")</f>
        <v/>
      </c>
      <c r="I128" s="6" t="s">
        <v>30</v>
      </c>
      <c r="J128" s="7"/>
      <c r="K128" s="8" t="str">
        <f>IF(J128&gt;0,VLOOKUP(J128,男子登録情報!$J$1:$K$21,2,0),"")</f>
        <v/>
      </c>
      <c r="L128" s="6" t="s">
        <v>33</v>
      </c>
      <c r="M128" s="38"/>
      <c r="N128" s="9" t="str">
        <f t="shared" si="2"/>
        <v/>
      </c>
      <c r="O128" s="10"/>
      <c r="P128" s="399"/>
      <c r="Q128" s="400"/>
      <c r="R128" s="401"/>
      <c r="S128" s="371"/>
      <c r="T128" s="371"/>
      <c r="AA128" s="158"/>
      <c r="AB128" s="158"/>
      <c r="AC128" s="158"/>
      <c r="AD128" s="158"/>
      <c r="AE128" s="158"/>
      <c r="AF128" s="158"/>
      <c r="AG128" s="158"/>
    </row>
    <row r="129" spans="1:33" s="21" customFormat="1" ht="18" hidden="1" customHeight="1" thickBot="1">
      <c r="A129" s="255"/>
      <c r="B129" s="396"/>
      <c r="C129" s="386"/>
      <c r="D129" s="386"/>
      <c r="E129" s="386"/>
      <c r="F129" s="43" t="str">
        <f>IF(C128&gt;0,VLOOKUP(C128,男子登録情報!$A$1:$H$1688,5,0),"")</f>
        <v/>
      </c>
      <c r="G129" s="238"/>
      <c r="H129" s="238"/>
      <c r="I129" s="11" t="s">
        <v>34</v>
      </c>
      <c r="J129" s="7"/>
      <c r="K129" s="8" t="str">
        <f>IF(J129&gt;0,VLOOKUP(J129,男子登録情報!$J$2:$K$21,2,0),"")</f>
        <v/>
      </c>
      <c r="L129" s="11" t="s">
        <v>35</v>
      </c>
      <c r="M129" s="39"/>
      <c r="N129" s="9" t="str">
        <f t="shared" si="2"/>
        <v/>
      </c>
      <c r="O129" s="10"/>
      <c r="P129" s="402"/>
      <c r="Q129" s="403"/>
      <c r="R129" s="404"/>
      <c r="S129" s="372"/>
      <c r="T129" s="372"/>
      <c r="AA129" s="158"/>
      <c r="AB129" s="158"/>
      <c r="AC129" s="158"/>
      <c r="AD129" s="158"/>
      <c r="AE129" s="158"/>
      <c r="AF129" s="158"/>
      <c r="AG129" s="158"/>
    </row>
    <row r="130" spans="1:33" s="21" customFormat="1" ht="18" hidden="1" customHeight="1" thickBot="1">
      <c r="A130" s="256"/>
      <c r="B130" s="394" t="s">
        <v>36</v>
      </c>
      <c r="C130" s="392"/>
      <c r="D130" s="44"/>
      <c r="E130" s="44"/>
      <c r="F130" s="45"/>
      <c r="G130" s="239"/>
      <c r="H130" s="239"/>
      <c r="I130" s="12" t="s">
        <v>37</v>
      </c>
      <c r="J130" s="13"/>
      <c r="K130" s="14" t="str">
        <f>IF(J130&gt;0,VLOOKUP(J130,男子登録情報!$J$2:$K$21,2,0),"")</f>
        <v/>
      </c>
      <c r="L130" s="15" t="s">
        <v>38</v>
      </c>
      <c r="M130" s="40"/>
      <c r="N130" s="9" t="str">
        <f t="shared" si="2"/>
        <v/>
      </c>
      <c r="O130" s="16"/>
      <c r="P130" s="405"/>
      <c r="Q130" s="406"/>
      <c r="R130" s="407"/>
      <c r="S130" s="373"/>
      <c r="T130" s="373"/>
      <c r="AA130" s="158"/>
      <c r="AB130" s="158"/>
      <c r="AC130" s="158"/>
      <c r="AD130" s="158"/>
      <c r="AE130" s="158"/>
      <c r="AF130" s="158"/>
      <c r="AG130" s="158"/>
    </row>
    <row r="131" spans="1:33" s="21" customFormat="1" ht="18" hidden="1" customHeight="1" thickTop="1" thickBot="1">
      <c r="A131" s="254">
        <v>40</v>
      </c>
      <c r="B131" s="395" t="s">
        <v>1232</v>
      </c>
      <c r="C131" s="385"/>
      <c r="D131" s="385" t="str">
        <f>IF(C131&gt;0,VLOOKUP(C131,男子登録情報!$A$1:$H$1688,3,0),"")</f>
        <v/>
      </c>
      <c r="E131" s="385" t="str">
        <f>IF(C131&gt;0,VLOOKUP(C131,男子登録情報!$A$1:$H$1688,4,0),"")</f>
        <v/>
      </c>
      <c r="F131" s="42" t="str">
        <f>IF(C131&gt;0,VLOOKUP(C131,男子登録情報!$A$1:$H$1688,8,0),"")</f>
        <v/>
      </c>
      <c r="G131" s="237" t="e">
        <f>IF(F132&gt;0,VLOOKUP(F132,男子登録情報!$N$2:$O$48,2,0),"")</f>
        <v>#N/A</v>
      </c>
      <c r="H131" s="237" t="str">
        <f>IF(C131&gt;0,TEXT(C131,"100000000"),"")</f>
        <v/>
      </c>
      <c r="I131" s="6" t="s">
        <v>30</v>
      </c>
      <c r="J131" s="7"/>
      <c r="K131" s="8" t="str">
        <f>IF(J131&gt;0,VLOOKUP(J131,男子登録情報!$J$1:$K$21,2,0),"")</f>
        <v/>
      </c>
      <c r="L131" s="6" t="s">
        <v>33</v>
      </c>
      <c r="M131" s="38"/>
      <c r="N131" s="9" t="str">
        <f t="shared" si="2"/>
        <v/>
      </c>
      <c r="O131" s="10"/>
      <c r="P131" s="399"/>
      <c r="Q131" s="400"/>
      <c r="R131" s="401"/>
      <c r="S131" s="371"/>
      <c r="T131" s="371"/>
      <c r="AA131" s="158"/>
      <c r="AB131" s="158"/>
      <c r="AC131" s="158"/>
      <c r="AD131" s="158"/>
      <c r="AE131" s="158"/>
      <c r="AF131" s="158"/>
      <c r="AG131" s="158"/>
    </row>
    <row r="132" spans="1:33" s="21" customFormat="1" ht="18" hidden="1" customHeight="1" thickBot="1">
      <c r="A132" s="255"/>
      <c r="B132" s="396"/>
      <c r="C132" s="386"/>
      <c r="D132" s="386"/>
      <c r="E132" s="386"/>
      <c r="F132" s="43" t="str">
        <f>IF(C131&gt;0,VLOOKUP(C131,男子登録情報!$A$1:$H$1688,5,0),"")</f>
        <v/>
      </c>
      <c r="G132" s="238"/>
      <c r="H132" s="238"/>
      <c r="I132" s="11" t="s">
        <v>34</v>
      </c>
      <c r="J132" s="7"/>
      <c r="K132" s="8" t="str">
        <f>IF(J132&gt;0,VLOOKUP(J132,男子登録情報!$J$2:$K$21,2,0),"")</f>
        <v/>
      </c>
      <c r="L132" s="11" t="s">
        <v>35</v>
      </c>
      <c r="M132" s="39"/>
      <c r="N132" s="9" t="str">
        <f t="shared" si="2"/>
        <v/>
      </c>
      <c r="O132" s="10"/>
      <c r="P132" s="402"/>
      <c r="Q132" s="403"/>
      <c r="R132" s="404"/>
      <c r="S132" s="372"/>
      <c r="T132" s="372"/>
      <c r="AA132" s="158"/>
      <c r="AB132" s="158"/>
      <c r="AC132" s="158"/>
      <c r="AD132" s="158"/>
      <c r="AE132" s="158"/>
      <c r="AF132" s="158"/>
      <c r="AG132" s="158"/>
    </row>
    <row r="133" spans="1:33" s="21" customFormat="1" ht="18" hidden="1" customHeight="1" thickBot="1">
      <c r="A133" s="256"/>
      <c r="B133" s="394" t="s">
        <v>36</v>
      </c>
      <c r="C133" s="392"/>
      <c r="D133" s="44"/>
      <c r="E133" s="44"/>
      <c r="F133" s="45"/>
      <c r="G133" s="239"/>
      <c r="H133" s="239"/>
      <c r="I133" s="12" t="s">
        <v>37</v>
      </c>
      <c r="J133" s="13"/>
      <c r="K133" s="14" t="str">
        <f>IF(J133&gt;0,VLOOKUP(J133,男子登録情報!$J$2:$K$21,2,0),"")</f>
        <v/>
      </c>
      <c r="L133" s="15" t="s">
        <v>38</v>
      </c>
      <c r="M133" s="40"/>
      <c r="N133" s="9" t="str">
        <f t="shared" si="2"/>
        <v/>
      </c>
      <c r="O133" s="16"/>
      <c r="P133" s="405"/>
      <c r="Q133" s="406"/>
      <c r="R133" s="407"/>
      <c r="S133" s="373"/>
      <c r="T133" s="373"/>
      <c r="AA133" s="158"/>
      <c r="AB133" s="158"/>
      <c r="AC133" s="158"/>
      <c r="AD133" s="158"/>
      <c r="AE133" s="158"/>
      <c r="AF133" s="158"/>
      <c r="AG133" s="158"/>
    </row>
    <row r="134" spans="1:33" s="21" customFormat="1" ht="18" hidden="1" customHeight="1" thickTop="1" thickBot="1">
      <c r="A134" s="254">
        <v>41</v>
      </c>
      <c r="B134" s="395" t="s">
        <v>1232</v>
      </c>
      <c r="C134" s="385"/>
      <c r="D134" s="385" t="str">
        <f>IF(C134&gt;0,VLOOKUP(C134,男子登録情報!$A$1:$H$1688,3,0),"")</f>
        <v/>
      </c>
      <c r="E134" s="385" t="str">
        <f>IF(C134&gt;0,VLOOKUP(C134,男子登録情報!$A$1:$H$1688,4,0),"")</f>
        <v/>
      </c>
      <c r="F134" s="42" t="str">
        <f>IF(C134&gt;0,VLOOKUP(C134,男子登録情報!$A$1:$H$1688,8,0),"")</f>
        <v/>
      </c>
      <c r="G134" s="237" t="e">
        <f>IF(F135&gt;0,VLOOKUP(F135,男子登録情報!$N$2:$O$48,2,0),"")</f>
        <v>#N/A</v>
      </c>
      <c r="H134" s="237" t="str">
        <f>IF(C134&gt;0,TEXT(C134,"100000000"),"")</f>
        <v/>
      </c>
      <c r="I134" s="6" t="s">
        <v>30</v>
      </c>
      <c r="J134" s="7"/>
      <c r="K134" s="8" t="str">
        <f>IF(J134&gt;0,VLOOKUP(J134,男子登録情報!$J$1:$K$21,2,0),"")</f>
        <v/>
      </c>
      <c r="L134" s="6" t="s">
        <v>33</v>
      </c>
      <c r="M134" s="38"/>
      <c r="N134" s="9" t="str">
        <f t="shared" si="2"/>
        <v/>
      </c>
      <c r="O134" s="10"/>
      <c r="P134" s="399"/>
      <c r="Q134" s="400"/>
      <c r="R134" s="401"/>
      <c r="S134" s="371"/>
      <c r="T134" s="371"/>
      <c r="AA134" s="158"/>
      <c r="AB134" s="158"/>
      <c r="AC134" s="158"/>
      <c r="AD134" s="158"/>
      <c r="AE134" s="158"/>
      <c r="AF134" s="158"/>
      <c r="AG134" s="158"/>
    </row>
    <row r="135" spans="1:33" s="21" customFormat="1" ht="18" hidden="1" customHeight="1" thickBot="1">
      <c r="A135" s="255"/>
      <c r="B135" s="396"/>
      <c r="C135" s="386"/>
      <c r="D135" s="386"/>
      <c r="E135" s="386"/>
      <c r="F135" s="43" t="str">
        <f>IF(C134&gt;0,VLOOKUP(C134,男子登録情報!$A$1:$H$1688,5,0),"")</f>
        <v/>
      </c>
      <c r="G135" s="238"/>
      <c r="H135" s="238"/>
      <c r="I135" s="11" t="s">
        <v>34</v>
      </c>
      <c r="J135" s="7"/>
      <c r="K135" s="8" t="str">
        <f>IF(J135&gt;0,VLOOKUP(J135,男子登録情報!$J$2:$K$21,2,0),"")</f>
        <v/>
      </c>
      <c r="L135" s="11" t="s">
        <v>35</v>
      </c>
      <c r="M135" s="39"/>
      <c r="N135" s="9" t="str">
        <f t="shared" si="2"/>
        <v/>
      </c>
      <c r="O135" s="10"/>
      <c r="P135" s="402"/>
      <c r="Q135" s="403"/>
      <c r="R135" s="404"/>
      <c r="S135" s="372"/>
      <c r="T135" s="372"/>
      <c r="AA135" s="158"/>
      <c r="AB135" s="158"/>
      <c r="AC135" s="158"/>
      <c r="AD135" s="158"/>
      <c r="AE135" s="158"/>
      <c r="AF135" s="158"/>
      <c r="AG135" s="158"/>
    </row>
    <row r="136" spans="1:33" s="21" customFormat="1" ht="18" hidden="1" customHeight="1" thickBot="1">
      <c r="A136" s="256"/>
      <c r="B136" s="394" t="s">
        <v>36</v>
      </c>
      <c r="C136" s="392"/>
      <c r="D136" s="44"/>
      <c r="E136" s="44"/>
      <c r="F136" s="45"/>
      <c r="G136" s="239"/>
      <c r="H136" s="239"/>
      <c r="I136" s="12" t="s">
        <v>37</v>
      </c>
      <c r="J136" s="13"/>
      <c r="K136" s="14" t="str">
        <f>IF(J136&gt;0,VLOOKUP(J136,男子登録情報!$J$2:$K$21,2,0),"")</f>
        <v/>
      </c>
      <c r="L136" s="15" t="s">
        <v>38</v>
      </c>
      <c r="M136" s="40"/>
      <c r="N136" s="9" t="str">
        <f t="shared" si="2"/>
        <v/>
      </c>
      <c r="O136" s="16"/>
      <c r="P136" s="405"/>
      <c r="Q136" s="406"/>
      <c r="R136" s="407"/>
      <c r="S136" s="373"/>
      <c r="T136" s="373"/>
      <c r="AA136" s="158"/>
      <c r="AB136" s="158"/>
      <c r="AC136" s="158"/>
      <c r="AD136" s="158"/>
      <c r="AE136" s="158"/>
      <c r="AF136" s="158"/>
      <c r="AG136" s="158"/>
    </row>
    <row r="137" spans="1:33" s="21" customFormat="1" ht="18" hidden="1" customHeight="1" thickTop="1" thickBot="1">
      <c r="A137" s="254">
        <v>42</v>
      </c>
      <c r="B137" s="395" t="s">
        <v>1232</v>
      </c>
      <c r="C137" s="385"/>
      <c r="D137" s="385" t="str">
        <f>IF(C137&gt;0,VLOOKUP(C137,男子登録情報!$A$1:$H$1688,3,0),"")</f>
        <v/>
      </c>
      <c r="E137" s="385" t="str">
        <f>IF(C137&gt;0,VLOOKUP(C137,男子登録情報!$A$1:$H$1688,4,0),"")</f>
        <v/>
      </c>
      <c r="F137" s="42" t="str">
        <f>IF(C137&gt;0,VLOOKUP(C137,男子登録情報!$A$1:$H$1688,8,0),"")</f>
        <v/>
      </c>
      <c r="G137" s="237" t="e">
        <f>IF(F138&gt;0,VLOOKUP(F138,男子登録情報!$N$2:$O$48,2,0),"")</f>
        <v>#N/A</v>
      </c>
      <c r="H137" s="237" t="str">
        <f>IF(C137&gt;0,TEXT(C137,"100000000"),"")</f>
        <v/>
      </c>
      <c r="I137" s="6" t="s">
        <v>30</v>
      </c>
      <c r="J137" s="7"/>
      <c r="K137" s="8" t="str">
        <f>IF(J137&gt;0,VLOOKUP(J137,男子登録情報!$J$1:$K$21,2,0),"")</f>
        <v/>
      </c>
      <c r="L137" s="6" t="s">
        <v>33</v>
      </c>
      <c r="M137" s="38"/>
      <c r="N137" s="9" t="str">
        <f t="shared" si="2"/>
        <v/>
      </c>
      <c r="O137" s="10"/>
      <c r="P137" s="399"/>
      <c r="Q137" s="400"/>
      <c r="R137" s="401"/>
      <c r="S137" s="371"/>
      <c r="T137" s="371"/>
      <c r="AA137" s="158"/>
      <c r="AB137" s="158"/>
      <c r="AC137" s="158"/>
      <c r="AD137" s="158"/>
      <c r="AE137" s="158"/>
      <c r="AF137" s="158"/>
      <c r="AG137" s="158"/>
    </row>
    <row r="138" spans="1:33" s="21" customFormat="1" ht="18" hidden="1" customHeight="1" thickBot="1">
      <c r="A138" s="255"/>
      <c r="B138" s="396"/>
      <c r="C138" s="386"/>
      <c r="D138" s="386"/>
      <c r="E138" s="386"/>
      <c r="F138" s="43" t="str">
        <f>IF(C137&gt;0,VLOOKUP(C137,男子登録情報!$A$1:$H$1688,5,0),"")</f>
        <v/>
      </c>
      <c r="G138" s="238"/>
      <c r="H138" s="238"/>
      <c r="I138" s="11" t="s">
        <v>34</v>
      </c>
      <c r="J138" s="7"/>
      <c r="K138" s="8" t="str">
        <f>IF(J138&gt;0,VLOOKUP(J138,男子登録情報!$J$2:$K$21,2,0),"")</f>
        <v/>
      </c>
      <c r="L138" s="11" t="s">
        <v>35</v>
      </c>
      <c r="M138" s="39"/>
      <c r="N138" s="9" t="str">
        <f t="shared" si="2"/>
        <v/>
      </c>
      <c r="O138" s="10"/>
      <c r="P138" s="402"/>
      <c r="Q138" s="403"/>
      <c r="R138" s="404"/>
      <c r="S138" s="372"/>
      <c r="T138" s="372"/>
      <c r="AA138" s="158"/>
      <c r="AB138" s="158"/>
      <c r="AC138" s="158"/>
      <c r="AD138" s="158"/>
      <c r="AE138" s="158"/>
      <c r="AF138" s="158"/>
      <c r="AG138" s="158"/>
    </row>
    <row r="139" spans="1:33" s="21" customFormat="1" ht="18" hidden="1" customHeight="1" thickBot="1">
      <c r="A139" s="256"/>
      <c r="B139" s="394" t="s">
        <v>36</v>
      </c>
      <c r="C139" s="392"/>
      <c r="D139" s="44"/>
      <c r="E139" s="44"/>
      <c r="F139" s="45"/>
      <c r="G139" s="239"/>
      <c r="H139" s="239"/>
      <c r="I139" s="12" t="s">
        <v>37</v>
      </c>
      <c r="J139" s="13"/>
      <c r="K139" s="14" t="str">
        <f>IF(J139&gt;0,VLOOKUP(J139,男子登録情報!$J$2:$K$21,2,0),"")</f>
        <v/>
      </c>
      <c r="L139" s="15" t="s">
        <v>38</v>
      </c>
      <c r="M139" s="40"/>
      <c r="N139" s="9" t="str">
        <f t="shared" si="2"/>
        <v/>
      </c>
      <c r="O139" s="16"/>
      <c r="P139" s="405"/>
      <c r="Q139" s="406"/>
      <c r="R139" s="407"/>
      <c r="S139" s="373"/>
      <c r="T139" s="373"/>
      <c r="AA139" s="158"/>
      <c r="AB139" s="158"/>
      <c r="AC139" s="158"/>
      <c r="AD139" s="158"/>
      <c r="AE139" s="158"/>
      <c r="AF139" s="158"/>
      <c r="AG139" s="158"/>
    </row>
    <row r="140" spans="1:33" s="21" customFormat="1" ht="18" hidden="1" customHeight="1" thickTop="1" thickBot="1">
      <c r="A140" s="254">
        <v>43</v>
      </c>
      <c r="B140" s="395" t="s">
        <v>1232</v>
      </c>
      <c r="C140" s="385"/>
      <c r="D140" s="385" t="str">
        <f>IF(C140&gt;0,VLOOKUP(C140,男子登録情報!$A$1:$H$1688,3,0),"")</f>
        <v/>
      </c>
      <c r="E140" s="385" t="str">
        <f>IF(C140&gt;0,VLOOKUP(C140,男子登録情報!$A$1:$H$1688,4,0),"")</f>
        <v/>
      </c>
      <c r="F140" s="42" t="str">
        <f>IF(C140&gt;0,VLOOKUP(C140,男子登録情報!$A$1:$H$1688,8,0),"")</f>
        <v/>
      </c>
      <c r="G140" s="237" t="e">
        <f>IF(F141&gt;0,VLOOKUP(F141,男子登録情報!$N$2:$O$48,2,0),"")</f>
        <v>#N/A</v>
      </c>
      <c r="H140" s="237" t="str">
        <f>IF(C140&gt;0,TEXT(C140,"100000000"),"")</f>
        <v/>
      </c>
      <c r="I140" s="6" t="s">
        <v>30</v>
      </c>
      <c r="J140" s="7"/>
      <c r="K140" s="8" t="str">
        <f>IF(J140&gt;0,VLOOKUP(J140,男子登録情報!$J$1:$K$21,2,0),"")</f>
        <v/>
      </c>
      <c r="L140" s="6" t="s">
        <v>33</v>
      </c>
      <c r="M140" s="38"/>
      <c r="N140" s="9" t="str">
        <f t="shared" si="2"/>
        <v/>
      </c>
      <c r="O140" s="10"/>
      <c r="P140" s="399"/>
      <c r="Q140" s="400"/>
      <c r="R140" s="401"/>
      <c r="S140" s="371"/>
      <c r="T140" s="371"/>
      <c r="AA140" s="158"/>
      <c r="AB140" s="158"/>
      <c r="AC140" s="158"/>
      <c r="AD140" s="158"/>
      <c r="AE140" s="158"/>
      <c r="AF140" s="158"/>
      <c r="AG140" s="158"/>
    </row>
    <row r="141" spans="1:33" s="21" customFormat="1" ht="18" hidden="1" customHeight="1" thickBot="1">
      <c r="A141" s="255"/>
      <c r="B141" s="396"/>
      <c r="C141" s="386"/>
      <c r="D141" s="386"/>
      <c r="E141" s="386"/>
      <c r="F141" s="43" t="str">
        <f>IF(C140&gt;0,VLOOKUP(C140,男子登録情報!$A$1:$H$1688,5,0),"")</f>
        <v/>
      </c>
      <c r="G141" s="238"/>
      <c r="H141" s="238"/>
      <c r="I141" s="11" t="s">
        <v>34</v>
      </c>
      <c r="J141" s="7"/>
      <c r="K141" s="8" t="str">
        <f>IF(J141&gt;0,VLOOKUP(J141,男子登録情報!$J$2:$K$21,2,0),"")</f>
        <v/>
      </c>
      <c r="L141" s="11" t="s">
        <v>35</v>
      </c>
      <c r="M141" s="39"/>
      <c r="N141" s="9" t="str">
        <f t="shared" si="2"/>
        <v/>
      </c>
      <c r="O141" s="10"/>
      <c r="P141" s="402"/>
      <c r="Q141" s="403"/>
      <c r="R141" s="404"/>
      <c r="S141" s="372"/>
      <c r="T141" s="372"/>
      <c r="AA141" s="158"/>
      <c r="AB141" s="158"/>
      <c r="AC141" s="158"/>
      <c r="AD141" s="158"/>
      <c r="AE141" s="158"/>
      <c r="AF141" s="158"/>
      <c r="AG141" s="158"/>
    </row>
    <row r="142" spans="1:33" s="21" customFormat="1" ht="18" hidden="1" customHeight="1" thickBot="1">
      <c r="A142" s="256"/>
      <c r="B142" s="394" t="s">
        <v>36</v>
      </c>
      <c r="C142" s="392"/>
      <c r="D142" s="44"/>
      <c r="E142" s="44"/>
      <c r="F142" s="45"/>
      <c r="G142" s="239"/>
      <c r="H142" s="239"/>
      <c r="I142" s="12" t="s">
        <v>37</v>
      </c>
      <c r="J142" s="13"/>
      <c r="K142" s="14" t="str">
        <f>IF(J142&gt;0,VLOOKUP(J142,男子登録情報!$J$2:$K$21,2,0),"")</f>
        <v/>
      </c>
      <c r="L142" s="15" t="s">
        <v>38</v>
      </c>
      <c r="M142" s="40"/>
      <c r="N142" s="9" t="str">
        <f t="shared" ref="N142:N205" si="3">IF(K142="","",LEFT(K142,5)&amp;" "&amp;IF(OR(LEFT(K142,3)*1&lt;70,LEFT(K142,3)*1&gt;100),REPT(0,7-LEN(M142)),REPT(0,5-LEN(M142)))&amp;M142)</f>
        <v/>
      </c>
      <c r="O142" s="16"/>
      <c r="P142" s="405"/>
      <c r="Q142" s="406"/>
      <c r="R142" s="407"/>
      <c r="S142" s="373"/>
      <c r="T142" s="373"/>
      <c r="AA142" s="158"/>
      <c r="AB142" s="158"/>
      <c r="AC142" s="158"/>
      <c r="AD142" s="158"/>
      <c r="AE142" s="158"/>
      <c r="AF142" s="158"/>
      <c r="AG142" s="158"/>
    </row>
    <row r="143" spans="1:33" s="21" customFormat="1" ht="18" hidden="1" customHeight="1" thickTop="1" thickBot="1">
      <c r="A143" s="254">
        <v>44</v>
      </c>
      <c r="B143" s="395" t="s">
        <v>1232</v>
      </c>
      <c r="C143" s="385"/>
      <c r="D143" s="385" t="str">
        <f>IF(C143&gt;0,VLOOKUP(C143,男子登録情報!$A$1:$H$1688,3,0),"")</f>
        <v/>
      </c>
      <c r="E143" s="385" t="str">
        <f>IF(C143&gt;0,VLOOKUP(C143,男子登録情報!$A$1:$H$1688,4,0),"")</f>
        <v/>
      </c>
      <c r="F143" s="42" t="str">
        <f>IF(C143&gt;0,VLOOKUP(C143,男子登録情報!$A$1:$H$1688,8,0),"")</f>
        <v/>
      </c>
      <c r="G143" s="237" t="e">
        <f>IF(F144&gt;0,VLOOKUP(F144,男子登録情報!$N$2:$O$48,2,0),"")</f>
        <v>#N/A</v>
      </c>
      <c r="H143" s="237" t="str">
        <f>IF(C143&gt;0,TEXT(C143,"100000000"),"")</f>
        <v/>
      </c>
      <c r="I143" s="6" t="s">
        <v>30</v>
      </c>
      <c r="J143" s="7"/>
      <c r="K143" s="8" t="str">
        <f>IF(J143&gt;0,VLOOKUP(J143,男子登録情報!$J$1:$K$21,2,0),"")</f>
        <v/>
      </c>
      <c r="L143" s="6" t="s">
        <v>33</v>
      </c>
      <c r="M143" s="38"/>
      <c r="N143" s="9" t="str">
        <f t="shared" si="3"/>
        <v/>
      </c>
      <c r="O143" s="10"/>
      <c r="P143" s="399"/>
      <c r="Q143" s="400"/>
      <c r="R143" s="401"/>
      <c r="S143" s="371"/>
      <c r="T143" s="371"/>
      <c r="AA143" s="158"/>
      <c r="AB143" s="158"/>
      <c r="AC143" s="158"/>
      <c r="AD143" s="158"/>
      <c r="AE143" s="158"/>
      <c r="AF143" s="158"/>
      <c r="AG143" s="158"/>
    </row>
    <row r="144" spans="1:33" s="21" customFormat="1" ht="18" hidden="1" customHeight="1" thickBot="1">
      <c r="A144" s="255"/>
      <c r="B144" s="396"/>
      <c r="C144" s="386"/>
      <c r="D144" s="386"/>
      <c r="E144" s="386"/>
      <c r="F144" s="43" t="str">
        <f>IF(C143&gt;0,VLOOKUP(C143,男子登録情報!$A$1:$H$1688,5,0),"")</f>
        <v/>
      </c>
      <c r="G144" s="238"/>
      <c r="H144" s="238"/>
      <c r="I144" s="11" t="s">
        <v>34</v>
      </c>
      <c r="J144" s="7"/>
      <c r="K144" s="8" t="str">
        <f>IF(J144&gt;0,VLOOKUP(J144,男子登録情報!$J$2:$K$21,2,0),"")</f>
        <v/>
      </c>
      <c r="L144" s="11" t="s">
        <v>35</v>
      </c>
      <c r="M144" s="39"/>
      <c r="N144" s="9" t="str">
        <f t="shared" si="3"/>
        <v/>
      </c>
      <c r="O144" s="10"/>
      <c r="P144" s="402"/>
      <c r="Q144" s="403"/>
      <c r="R144" s="404"/>
      <c r="S144" s="372"/>
      <c r="T144" s="372"/>
      <c r="AA144" s="158"/>
      <c r="AB144" s="158"/>
      <c r="AC144" s="158"/>
      <c r="AD144" s="158"/>
      <c r="AE144" s="158"/>
      <c r="AF144" s="158"/>
      <c r="AG144" s="158"/>
    </row>
    <row r="145" spans="1:33" s="21" customFormat="1" ht="18" hidden="1" customHeight="1" thickBot="1">
      <c r="A145" s="256"/>
      <c r="B145" s="394" t="s">
        <v>36</v>
      </c>
      <c r="C145" s="392"/>
      <c r="D145" s="44"/>
      <c r="E145" s="44"/>
      <c r="F145" s="45"/>
      <c r="G145" s="239"/>
      <c r="H145" s="239"/>
      <c r="I145" s="12" t="s">
        <v>37</v>
      </c>
      <c r="J145" s="13"/>
      <c r="K145" s="14" t="str">
        <f>IF(J145&gt;0,VLOOKUP(J145,男子登録情報!$J$2:$K$21,2,0),"")</f>
        <v/>
      </c>
      <c r="L145" s="15" t="s">
        <v>38</v>
      </c>
      <c r="M145" s="40"/>
      <c r="N145" s="9" t="str">
        <f t="shared" si="3"/>
        <v/>
      </c>
      <c r="O145" s="16"/>
      <c r="P145" s="405"/>
      <c r="Q145" s="406"/>
      <c r="R145" s="407"/>
      <c r="S145" s="373"/>
      <c r="T145" s="373"/>
      <c r="AA145" s="158"/>
      <c r="AB145" s="158"/>
      <c r="AC145" s="158"/>
      <c r="AD145" s="158"/>
      <c r="AE145" s="158"/>
      <c r="AF145" s="158"/>
      <c r="AG145" s="158"/>
    </row>
    <row r="146" spans="1:33" s="21" customFormat="1" ht="18" hidden="1" customHeight="1" thickTop="1" thickBot="1">
      <c r="A146" s="254">
        <v>45</v>
      </c>
      <c r="B146" s="395" t="s">
        <v>1232</v>
      </c>
      <c r="C146" s="385"/>
      <c r="D146" s="385" t="str">
        <f>IF(C146&gt;0,VLOOKUP(C146,男子登録情報!$A$1:$H$1688,3,0),"")</f>
        <v/>
      </c>
      <c r="E146" s="385" t="str">
        <f>IF(C146&gt;0,VLOOKUP(C146,男子登録情報!$A$1:$H$1688,4,0),"")</f>
        <v/>
      </c>
      <c r="F146" s="42" t="str">
        <f>IF(C146&gt;0,VLOOKUP(C146,男子登録情報!$A$1:$H$1688,8,0),"")</f>
        <v/>
      </c>
      <c r="G146" s="237" t="e">
        <f>IF(F147&gt;0,VLOOKUP(F147,男子登録情報!$N$2:$O$48,2,0),"")</f>
        <v>#N/A</v>
      </c>
      <c r="H146" s="237" t="str">
        <f>IF(C146&gt;0,TEXT(C146,"100000000"),"")</f>
        <v/>
      </c>
      <c r="I146" s="6" t="s">
        <v>30</v>
      </c>
      <c r="J146" s="7"/>
      <c r="K146" s="8" t="str">
        <f>IF(J146&gt;0,VLOOKUP(J146,男子登録情報!$J$1:$K$21,2,0),"")</f>
        <v/>
      </c>
      <c r="L146" s="6" t="s">
        <v>33</v>
      </c>
      <c r="M146" s="38"/>
      <c r="N146" s="9" t="str">
        <f t="shared" si="3"/>
        <v/>
      </c>
      <c r="O146" s="10"/>
      <c r="P146" s="399"/>
      <c r="Q146" s="400"/>
      <c r="R146" s="401"/>
      <c r="S146" s="371"/>
      <c r="T146" s="371"/>
      <c r="AA146" s="158"/>
      <c r="AB146" s="158"/>
      <c r="AC146" s="158"/>
      <c r="AD146" s="158"/>
      <c r="AE146" s="158"/>
      <c r="AF146" s="158"/>
      <c r="AG146" s="158"/>
    </row>
    <row r="147" spans="1:33" s="21" customFormat="1" ht="18" hidden="1" customHeight="1" thickBot="1">
      <c r="A147" s="255"/>
      <c r="B147" s="396"/>
      <c r="C147" s="386"/>
      <c r="D147" s="386"/>
      <c r="E147" s="386"/>
      <c r="F147" s="43" t="str">
        <f>IF(C146&gt;0,VLOOKUP(C146,男子登録情報!$A$1:$H$1688,5,0),"")</f>
        <v/>
      </c>
      <c r="G147" s="238"/>
      <c r="H147" s="238"/>
      <c r="I147" s="11" t="s">
        <v>34</v>
      </c>
      <c r="J147" s="7"/>
      <c r="K147" s="8" t="str">
        <f>IF(J147&gt;0,VLOOKUP(J147,男子登録情報!$J$2:$K$21,2,0),"")</f>
        <v/>
      </c>
      <c r="L147" s="11" t="s">
        <v>35</v>
      </c>
      <c r="M147" s="39"/>
      <c r="N147" s="9" t="str">
        <f t="shared" si="3"/>
        <v/>
      </c>
      <c r="O147" s="10"/>
      <c r="P147" s="402"/>
      <c r="Q147" s="403"/>
      <c r="R147" s="404"/>
      <c r="S147" s="372"/>
      <c r="T147" s="372"/>
      <c r="AA147" s="158"/>
      <c r="AB147" s="158"/>
      <c r="AC147" s="158"/>
      <c r="AD147" s="158"/>
      <c r="AE147" s="158"/>
      <c r="AF147" s="158"/>
      <c r="AG147" s="158"/>
    </row>
    <row r="148" spans="1:33" s="21" customFormat="1" ht="18" hidden="1" customHeight="1" thickBot="1">
      <c r="A148" s="256"/>
      <c r="B148" s="394" t="s">
        <v>36</v>
      </c>
      <c r="C148" s="392"/>
      <c r="D148" s="44"/>
      <c r="E148" s="44"/>
      <c r="F148" s="45"/>
      <c r="G148" s="239"/>
      <c r="H148" s="239"/>
      <c r="I148" s="12" t="s">
        <v>37</v>
      </c>
      <c r="J148" s="13"/>
      <c r="K148" s="14" t="str">
        <f>IF(J148&gt;0,VLOOKUP(J148,男子登録情報!$J$2:$K$21,2,0),"")</f>
        <v/>
      </c>
      <c r="L148" s="15" t="s">
        <v>38</v>
      </c>
      <c r="M148" s="40"/>
      <c r="N148" s="9" t="str">
        <f t="shared" si="3"/>
        <v/>
      </c>
      <c r="O148" s="16"/>
      <c r="P148" s="405"/>
      <c r="Q148" s="406"/>
      <c r="R148" s="407"/>
      <c r="S148" s="373"/>
      <c r="T148" s="373"/>
      <c r="AA148" s="158"/>
      <c r="AB148" s="158"/>
      <c r="AC148" s="158"/>
      <c r="AD148" s="158"/>
      <c r="AE148" s="158"/>
      <c r="AF148" s="158"/>
      <c r="AG148" s="158"/>
    </row>
    <row r="149" spans="1:33" s="21" customFormat="1" ht="18" hidden="1" customHeight="1" thickTop="1" thickBot="1">
      <c r="A149" s="254">
        <v>46</v>
      </c>
      <c r="B149" s="395" t="s">
        <v>1232</v>
      </c>
      <c r="C149" s="385"/>
      <c r="D149" s="385" t="str">
        <f>IF(C149&gt;0,VLOOKUP(C149,男子登録情報!$A$1:$H$1688,3,0),"")</f>
        <v/>
      </c>
      <c r="E149" s="385" t="str">
        <f>IF(C149&gt;0,VLOOKUP(C149,男子登録情報!$A$1:$H$1688,4,0),"")</f>
        <v/>
      </c>
      <c r="F149" s="42" t="str">
        <f>IF(C149&gt;0,VLOOKUP(C149,男子登録情報!$A$1:$H$1688,8,0),"")</f>
        <v/>
      </c>
      <c r="G149" s="237" t="e">
        <f>IF(F150&gt;0,VLOOKUP(F150,男子登録情報!$N$2:$O$48,2,0),"")</f>
        <v>#N/A</v>
      </c>
      <c r="H149" s="237" t="str">
        <f>IF(C149&gt;0,TEXT(C149,"100000000"),"")</f>
        <v/>
      </c>
      <c r="I149" s="6" t="s">
        <v>30</v>
      </c>
      <c r="J149" s="7"/>
      <c r="K149" s="8" t="str">
        <f>IF(J149&gt;0,VLOOKUP(J149,男子登録情報!$J$1:$K$21,2,0),"")</f>
        <v/>
      </c>
      <c r="L149" s="6" t="s">
        <v>33</v>
      </c>
      <c r="M149" s="38"/>
      <c r="N149" s="9" t="str">
        <f t="shared" si="3"/>
        <v/>
      </c>
      <c r="O149" s="10"/>
      <c r="P149" s="399"/>
      <c r="Q149" s="400"/>
      <c r="R149" s="401"/>
      <c r="S149" s="371"/>
      <c r="T149" s="371"/>
      <c r="AA149" s="158"/>
      <c r="AB149" s="158"/>
      <c r="AC149" s="158"/>
      <c r="AD149" s="158"/>
      <c r="AE149" s="158"/>
      <c r="AF149" s="158"/>
      <c r="AG149" s="158"/>
    </row>
    <row r="150" spans="1:33" s="21" customFormat="1" ht="18" hidden="1" customHeight="1" thickBot="1">
      <c r="A150" s="255"/>
      <c r="B150" s="396"/>
      <c r="C150" s="386"/>
      <c r="D150" s="386"/>
      <c r="E150" s="386"/>
      <c r="F150" s="43" t="str">
        <f>IF(C149&gt;0,VLOOKUP(C149,男子登録情報!$A$1:$H$1688,5,0),"")</f>
        <v/>
      </c>
      <c r="G150" s="238"/>
      <c r="H150" s="238"/>
      <c r="I150" s="11" t="s">
        <v>34</v>
      </c>
      <c r="J150" s="7"/>
      <c r="K150" s="8" t="str">
        <f>IF(J150&gt;0,VLOOKUP(J150,男子登録情報!$J$2:$K$21,2,0),"")</f>
        <v/>
      </c>
      <c r="L150" s="11" t="s">
        <v>35</v>
      </c>
      <c r="M150" s="39"/>
      <c r="N150" s="9" t="str">
        <f t="shared" si="3"/>
        <v/>
      </c>
      <c r="O150" s="10"/>
      <c r="P150" s="402"/>
      <c r="Q150" s="403"/>
      <c r="R150" s="404"/>
      <c r="S150" s="372"/>
      <c r="T150" s="372"/>
      <c r="AA150" s="158"/>
      <c r="AB150" s="158"/>
      <c r="AC150" s="158"/>
      <c r="AD150" s="158"/>
      <c r="AE150" s="158"/>
      <c r="AF150" s="158"/>
      <c r="AG150" s="158"/>
    </row>
    <row r="151" spans="1:33" s="21" customFormat="1" ht="18" hidden="1" customHeight="1" thickBot="1">
      <c r="A151" s="256"/>
      <c r="B151" s="394" t="s">
        <v>36</v>
      </c>
      <c r="C151" s="392"/>
      <c r="D151" s="44"/>
      <c r="E151" s="44"/>
      <c r="F151" s="45"/>
      <c r="G151" s="239"/>
      <c r="H151" s="239"/>
      <c r="I151" s="12" t="s">
        <v>37</v>
      </c>
      <c r="J151" s="13"/>
      <c r="K151" s="14" t="str">
        <f>IF(J151&gt;0,VLOOKUP(J151,男子登録情報!$J$2:$K$21,2,0),"")</f>
        <v/>
      </c>
      <c r="L151" s="15" t="s">
        <v>38</v>
      </c>
      <c r="M151" s="40"/>
      <c r="N151" s="9" t="str">
        <f t="shared" si="3"/>
        <v/>
      </c>
      <c r="O151" s="16"/>
      <c r="P151" s="405"/>
      <c r="Q151" s="406"/>
      <c r="R151" s="407"/>
      <c r="S151" s="373"/>
      <c r="T151" s="373"/>
      <c r="AA151" s="158"/>
      <c r="AB151" s="158"/>
      <c r="AC151" s="158"/>
      <c r="AD151" s="158"/>
      <c r="AE151" s="158"/>
      <c r="AF151" s="158"/>
      <c r="AG151" s="158"/>
    </row>
    <row r="152" spans="1:33" s="21" customFormat="1" ht="18" hidden="1" customHeight="1" thickTop="1" thickBot="1">
      <c r="A152" s="254">
        <v>47</v>
      </c>
      <c r="B152" s="395" t="s">
        <v>1232</v>
      </c>
      <c r="C152" s="385"/>
      <c r="D152" s="385" t="str">
        <f>IF(C152&gt;0,VLOOKUP(C152,男子登録情報!$A$1:$H$1688,3,0),"")</f>
        <v/>
      </c>
      <c r="E152" s="385" t="str">
        <f>IF(C152&gt;0,VLOOKUP(C152,男子登録情報!$A$1:$H$1688,4,0),"")</f>
        <v/>
      </c>
      <c r="F152" s="42" t="str">
        <f>IF(C152&gt;0,VLOOKUP(C152,男子登録情報!$A$1:$H$1688,8,0),"")</f>
        <v/>
      </c>
      <c r="G152" s="237" t="e">
        <f>IF(F153&gt;0,VLOOKUP(F153,男子登録情報!$N$2:$O$48,2,0),"")</f>
        <v>#N/A</v>
      </c>
      <c r="H152" s="237" t="str">
        <f>IF(C152&gt;0,TEXT(C152,"100000000"),"")</f>
        <v/>
      </c>
      <c r="I152" s="6" t="s">
        <v>30</v>
      </c>
      <c r="J152" s="7"/>
      <c r="K152" s="8" t="str">
        <f>IF(J152&gt;0,VLOOKUP(J152,男子登録情報!$J$1:$K$21,2,0),"")</f>
        <v/>
      </c>
      <c r="L152" s="6" t="s">
        <v>33</v>
      </c>
      <c r="M152" s="38"/>
      <c r="N152" s="9" t="str">
        <f t="shared" si="3"/>
        <v/>
      </c>
      <c r="O152" s="10"/>
      <c r="P152" s="399"/>
      <c r="Q152" s="400"/>
      <c r="R152" s="401"/>
      <c r="S152" s="371"/>
      <c r="T152" s="371"/>
      <c r="AA152" s="158"/>
      <c r="AB152" s="158"/>
      <c r="AC152" s="158"/>
      <c r="AD152" s="158"/>
      <c r="AE152" s="158"/>
      <c r="AF152" s="158"/>
      <c r="AG152" s="158"/>
    </row>
    <row r="153" spans="1:33" s="21" customFormat="1" ht="18" hidden="1" customHeight="1" thickBot="1">
      <c r="A153" s="255"/>
      <c r="B153" s="396"/>
      <c r="C153" s="386"/>
      <c r="D153" s="386"/>
      <c r="E153" s="386"/>
      <c r="F153" s="43" t="str">
        <f>IF(C152&gt;0,VLOOKUP(C152,男子登録情報!$A$1:$H$1688,5,0),"")</f>
        <v/>
      </c>
      <c r="G153" s="238"/>
      <c r="H153" s="238"/>
      <c r="I153" s="11" t="s">
        <v>34</v>
      </c>
      <c r="J153" s="7"/>
      <c r="K153" s="8" t="str">
        <f>IF(J153&gt;0,VLOOKUP(J153,男子登録情報!$J$2:$K$21,2,0),"")</f>
        <v/>
      </c>
      <c r="L153" s="11" t="s">
        <v>35</v>
      </c>
      <c r="M153" s="39"/>
      <c r="N153" s="9" t="str">
        <f t="shared" si="3"/>
        <v/>
      </c>
      <c r="O153" s="10"/>
      <c r="P153" s="402"/>
      <c r="Q153" s="403"/>
      <c r="R153" s="404"/>
      <c r="S153" s="372"/>
      <c r="T153" s="372"/>
      <c r="AA153" s="158"/>
      <c r="AB153" s="158"/>
      <c r="AC153" s="158"/>
      <c r="AD153" s="158"/>
      <c r="AE153" s="158"/>
      <c r="AF153" s="158"/>
      <c r="AG153" s="158"/>
    </row>
    <row r="154" spans="1:33" s="21" customFormat="1" ht="18" hidden="1" customHeight="1" thickBot="1">
      <c r="A154" s="256"/>
      <c r="B154" s="394" t="s">
        <v>36</v>
      </c>
      <c r="C154" s="392"/>
      <c r="D154" s="44"/>
      <c r="E154" s="44"/>
      <c r="F154" s="45"/>
      <c r="G154" s="239"/>
      <c r="H154" s="239"/>
      <c r="I154" s="12" t="s">
        <v>37</v>
      </c>
      <c r="J154" s="13"/>
      <c r="K154" s="14" t="str">
        <f>IF(J154&gt;0,VLOOKUP(J154,男子登録情報!$J$2:$K$21,2,0),"")</f>
        <v/>
      </c>
      <c r="L154" s="15" t="s">
        <v>38</v>
      </c>
      <c r="M154" s="40"/>
      <c r="N154" s="9" t="str">
        <f t="shared" si="3"/>
        <v/>
      </c>
      <c r="O154" s="16"/>
      <c r="P154" s="405"/>
      <c r="Q154" s="406"/>
      <c r="R154" s="407"/>
      <c r="S154" s="373"/>
      <c r="T154" s="373"/>
      <c r="AA154" s="158"/>
      <c r="AB154" s="158"/>
      <c r="AC154" s="158"/>
      <c r="AD154" s="158"/>
      <c r="AE154" s="158"/>
      <c r="AF154" s="158"/>
      <c r="AG154" s="158"/>
    </row>
    <row r="155" spans="1:33" s="21" customFormat="1" ht="18" hidden="1" customHeight="1" thickTop="1" thickBot="1">
      <c r="A155" s="254">
        <v>48</v>
      </c>
      <c r="B155" s="395" t="s">
        <v>1232</v>
      </c>
      <c r="C155" s="385"/>
      <c r="D155" s="385" t="str">
        <f>IF(C155&gt;0,VLOOKUP(C155,男子登録情報!$A$1:$H$1688,3,0),"")</f>
        <v/>
      </c>
      <c r="E155" s="385" t="str">
        <f>IF(C155&gt;0,VLOOKUP(C155,男子登録情報!$A$1:$H$1688,4,0),"")</f>
        <v/>
      </c>
      <c r="F155" s="42" t="str">
        <f>IF(C155&gt;0,VLOOKUP(C155,男子登録情報!$A$1:$H$1688,8,0),"")</f>
        <v/>
      </c>
      <c r="G155" s="237" t="e">
        <f>IF(F156&gt;0,VLOOKUP(F156,男子登録情報!$N$2:$O$48,2,0),"")</f>
        <v>#N/A</v>
      </c>
      <c r="H155" s="237" t="str">
        <f>IF(C155&gt;0,TEXT(C155,"100000000"),"")</f>
        <v/>
      </c>
      <c r="I155" s="6" t="s">
        <v>30</v>
      </c>
      <c r="J155" s="7"/>
      <c r="K155" s="8" t="str">
        <f>IF(J155&gt;0,VLOOKUP(J155,男子登録情報!$J$1:$K$21,2,0),"")</f>
        <v/>
      </c>
      <c r="L155" s="6" t="s">
        <v>33</v>
      </c>
      <c r="M155" s="38"/>
      <c r="N155" s="9" t="str">
        <f t="shared" si="3"/>
        <v/>
      </c>
      <c r="O155" s="10"/>
      <c r="P155" s="399"/>
      <c r="Q155" s="400"/>
      <c r="R155" s="401"/>
      <c r="S155" s="371"/>
      <c r="T155" s="371"/>
      <c r="AA155" s="158"/>
      <c r="AB155" s="158"/>
      <c r="AC155" s="158"/>
      <c r="AD155" s="158"/>
      <c r="AE155" s="158"/>
      <c r="AF155" s="158"/>
      <c r="AG155" s="158"/>
    </row>
    <row r="156" spans="1:33" s="21" customFormat="1" ht="18" hidden="1" customHeight="1" thickBot="1">
      <c r="A156" s="255"/>
      <c r="B156" s="396"/>
      <c r="C156" s="386"/>
      <c r="D156" s="386"/>
      <c r="E156" s="386"/>
      <c r="F156" s="43" t="str">
        <f>IF(C155&gt;0,VLOOKUP(C155,男子登録情報!$A$1:$H$1688,5,0),"")</f>
        <v/>
      </c>
      <c r="G156" s="238"/>
      <c r="H156" s="238"/>
      <c r="I156" s="11" t="s">
        <v>34</v>
      </c>
      <c r="J156" s="7"/>
      <c r="K156" s="8" t="str">
        <f>IF(J156&gt;0,VLOOKUP(J156,男子登録情報!$J$2:$K$21,2,0),"")</f>
        <v/>
      </c>
      <c r="L156" s="11" t="s">
        <v>35</v>
      </c>
      <c r="M156" s="39"/>
      <c r="N156" s="9" t="str">
        <f t="shared" si="3"/>
        <v/>
      </c>
      <c r="O156" s="10"/>
      <c r="P156" s="402"/>
      <c r="Q156" s="403"/>
      <c r="R156" s="404"/>
      <c r="S156" s="372"/>
      <c r="T156" s="372"/>
      <c r="AA156" s="158"/>
      <c r="AB156" s="158"/>
      <c r="AC156" s="158"/>
      <c r="AD156" s="158"/>
      <c r="AE156" s="158"/>
      <c r="AF156" s="158"/>
      <c r="AG156" s="158"/>
    </row>
    <row r="157" spans="1:33" s="21" customFormat="1" ht="18" hidden="1" customHeight="1" thickBot="1">
      <c r="A157" s="256"/>
      <c r="B157" s="394" t="s">
        <v>36</v>
      </c>
      <c r="C157" s="392"/>
      <c r="D157" s="46"/>
      <c r="E157" s="44"/>
      <c r="F157" s="45"/>
      <c r="G157" s="239"/>
      <c r="H157" s="239"/>
      <c r="I157" s="12" t="s">
        <v>37</v>
      </c>
      <c r="J157" s="13"/>
      <c r="K157" s="14" t="str">
        <f>IF(J157&gt;0,VLOOKUP(J157,男子登録情報!$J$2:$K$21,2,0),"")</f>
        <v/>
      </c>
      <c r="L157" s="15" t="s">
        <v>38</v>
      </c>
      <c r="M157" s="40"/>
      <c r="N157" s="9" t="str">
        <f t="shared" si="3"/>
        <v/>
      </c>
      <c r="O157" s="16"/>
      <c r="P157" s="405"/>
      <c r="Q157" s="406"/>
      <c r="R157" s="407"/>
      <c r="S157" s="373"/>
      <c r="T157" s="373"/>
      <c r="AA157" s="158"/>
      <c r="AB157" s="158"/>
      <c r="AC157" s="158"/>
      <c r="AD157" s="158"/>
      <c r="AE157" s="158"/>
      <c r="AF157" s="158"/>
      <c r="AG157" s="158"/>
    </row>
    <row r="158" spans="1:33" s="21" customFormat="1" ht="18" hidden="1" customHeight="1" thickTop="1" thickBot="1">
      <c r="A158" s="254">
        <v>49</v>
      </c>
      <c r="B158" s="395" t="s">
        <v>1232</v>
      </c>
      <c r="C158" s="385"/>
      <c r="D158" s="385" t="str">
        <f>IF(C158&gt;0,VLOOKUP(C158,男子登録情報!$A$1:$H$1688,3,0),"")</f>
        <v/>
      </c>
      <c r="E158" s="385" t="str">
        <f>IF(C158&gt;0,VLOOKUP(C158,男子登録情報!$A$1:$H$1688,4,0),"")</f>
        <v/>
      </c>
      <c r="F158" s="42" t="str">
        <f>IF(C158&gt;0,VLOOKUP(C158,男子登録情報!$A$1:$H$1688,8,0),"")</f>
        <v/>
      </c>
      <c r="G158" s="237" t="e">
        <f>IF(F159&gt;0,VLOOKUP(F159,男子登録情報!$N$2:$O$48,2,0),"")</f>
        <v>#N/A</v>
      </c>
      <c r="H158" s="237" t="str">
        <f>IF(C158&gt;0,TEXT(C158,"100000000"),"")</f>
        <v/>
      </c>
      <c r="I158" s="6" t="s">
        <v>30</v>
      </c>
      <c r="J158" s="7"/>
      <c r="K158" s="8" t="str">
        <f>IF(J158&gt;0,VLOOKUP(J158,男子登録情報!$J$1:$K$21,2,0),"")</f>
        <v/>
      </c>
      <c r="L158" s="6" t="s">
        <v>33</v>
      </c>
      <c r="M158" s="38"/>
      <c r="N158" s="9" t="str">
        <f t="shared" si="3"/>
        <v/>
      </c>
      <c r="O158" s="10"/>
      <c r="P158" s="399"/>
      <c r="Q158" s="400"/>
      <c r="R158" s="401"/>
      <c r="S158" s="371"/>
      <c r="T158" s="371"/>
      <c r="AA158" s="158"/>
      <c r="AB158" s="158"/>
      <c r="AC158" s="158"/>
      <c r="AD158" s="158"/>
      <c r="AE158" s="158"/>
      <c r="AF158" s="158"/>
      <c r="AG158" s="158"/>
    </row>
    <row r="159" spans="1:33" s="21" customFormat="1" ht="18" hidden="1" customHeight="1" thickBot="1">
      <c r="A159" s="255"/>
      <c r="B159" s="396"/>
      <c r="C159" s="386"/>
      <c r="D159" s="386"/>
      <c r="E159" s="386"/>
      <c r="F159" s="43" t="str">
        <f>IF(C158&gt;0,VLOOKUP(C158,男子登録情報!$A$1:$H$1688,5,0),"")</f>
        <v/>
      </c>
      <c r="G159" s="238"/>
      <c r="H159" s="238"/>
      <c r="I159" s="11" t="s">
        <v>34</v>
      </c>
      <c r="J159" s="7"/>
      <c r="K159" s="8" t="str">
        <f>IF(J159&gt;0,VLOOKUP(J159,男子登録情報!$J$2:$K$21,2,0),"")</f>
        <v/>
      </c>
      <c r="L159" s="11" t="s">
        <v>35</v>
      </c>
      <c r="M159" s="39"/>
      <c r="N159" s="9" t="str">
        <f t="shared" si="3"/>
        <v/>
      </c>
      <c r="O159" s="10"/>
      <c r="P159" s="402"/>
      <c r="Q159" s="403"/>
      <c r="R159" s="404"/>
      <c r="S159" s="372"/>
      <c r="T159" s="372"/>
      <c r="AA159" s="158"/>
      <c r="AB159" s="158"/>
      <c r="AC159" s="158"/>
      <c r="AD159" s="158"/>
      <c r="AE159" s="158"/>
      <c r="AF159" s="158"/>
      <c r="AG159" s="158"/>
    </row>
    <row r="160" spans="1:33" s="21" customFormat="1" ht="18" hidden="1" customHeight="1" thickBot="1">
      <c r="A160" s="256"/>
      <c r="B160" s="394" t="s">
        <v>36</v>
      </c>
      <c r="C160" s="392"/>
      <c r="D160" s="44"/>
      <c r="E160" s="44"/>
      <c r="F160" s="45"/>
      <c r="G160" s="239"/>
      <c r="H160" s="239"/>
      <c r="I160" s="12" t="s">
        <v>37</v>
      </c>
      <c r="J160" s="13"/>
      <c r="K160" s="14" t="str">
        <f>IF(J160&gt;0,VLOOKUP(J160,男子登録情報!$J$2:$K$21,2,0),"")</f>
        <v/>
      </c>
      <c r="L160" s="15" t="s">
        <v>38</v>
      </c>
      <c r="M160" s="40"/>
      <c r="N160" s="9" t="str">
        <f t="shared" si="3"/>
        <v/>
      </c>
      <c r="O160" s="16"/>
      <c r="P160" s="405"/>
      <c r="Q160" s="406"/>
      <c r="R160" s="407"/>
      <c r="S160" s="373"/>
      <c r="T160" s="373"/>
      <c r="AA160" s="158"/>
      <c r="AB160" s="158"/>
      <c r="AC160" s="158"/>
      <c r="AD160" s="158"/>
      <c r="AE160" s="158"/>
      <c r="AF160" s="158"/>
      <c r="AG160" s="158"/>
    </row>
    <row r="161" spans="1:33" s="21" customFormat="1" ht="18" hidden="1" customHeight="1" thickTop="1" thickBot="1">
      <c r="A161" s="254">
        <v>50</v>
      </c>
      <c r="B161" s="395" t="s">
        <v>1232</v>
      </c>
      <c r="C161" s="385"/>
      <c r="D161" s="385" t="str">
        <f>IF(C161&gt;0,VLOOKUP(C161,男子登録情報!$A$1:$H$1688,3,0),"")</f>
        <v/>
      </c>
      <c r="E161" s="385" t="str">
        <f>IF(C161&gt;0,VLOOKUP(C161,男子登録情報!$A$1:$H$1688,4,0),"")</f>
        <v/>
      </c>
      <c r="F161" s="42" t="str">
        <f>IF(C161&gt;0,VLOOKUP(C161,男子登録情報!$A$1:$H$1688,8,0),"")</f>
        <v/>
      </c>
      <c r="G161" s="237" t="e">
        <f>IF(F162&gt;0,VLOOKUP(F162,男子登録情報!$N$2:$O$48,2,0),"")</f>
        <v>#N/A</v>
      </c>
      <c r="H161" s="237" t="str">
        <f>IF(C161&gt;0,TEXT(C161,"100000000"),"")</f>
        <v/>
      </c>
      <c r="I161" s="6" t="s">
        <v>30</v>
      </c>
      <c r="J161" s="7"/>
      <c r="K161" s="8" t="str">
        <f>IF(J161&gt;0,VLOOKUP(J161,男子登録情報!$J$1:$K$21,2,0),"")</f>
        <v/>
      </c>
      <c r="L161" s="6" t="s">
        <v>33</v>
      </c>
      <c r="M161" s="38"/>
      <c r="N161" s="9" t="str">
        <f t="shared" si="3"/>
        <v/>
      </c>
      <c r="O161" s="10"/>
      <c r="P161" s="399"/>
      <c r="Q161" s="400"/>
      <c r="R161" s="401"/>
      <c r="S161" s="371"/>
      <c r="T161" s="371"/>
      <c r="AA161" s="158"/>
      <c r="AB161" s="158"/>
      <c r="AC161" s="158"/>
      <c r="AD161" s="158"/>
      <c r="AE161" s="158"/>
      <c r="AF161" s="158"/>
      <c r="AG161" s="158"/>
    </row>
    <row r="162" spans="1:33" s="21" customFormat="1" ht="18" hidden="1" customHeight="1" thickBot="1">
      <c r="A162" s="255"/>
      <c r="B162" s="396"/>
      <c r="C162" s="386"/>
      <c r="D162" s="386"/>
      <c r="E162" s="386"/>
      <c r="F162" s="43" t="str">
        <f>IF(C161&gt;0,VLOOKUP(C161,男子登録情報!$A$1:$H$1688,5,0),"")</f>
        <v/>
      </c>
      <c r="G162" s="238"/>
      <c r="H162" s="238"/>
      <c r="I162" s="11" t="s">
        <v>34</v>
      </c>
      <c r="J162" s="7"/>
      <c r="K162" s="8" t="str">
        <f>IF(J162&gt;0,VLOOKUP(J162,男子登録情報!$J$2:$K$21,2,0),"")</f>
        <v/>
      </c>
      <c r="L162" s="11" t="s">
        <v>35</v>
      </c>
      <c r="M162" s="39"/>
      <c r="N162" s="9" t="str">
        <f t="shared" si="3"/>
        <v/>
      </c>
      <c r="O162" s="10"/>
      <c r="P162" s="402"/>
      <c r="Q162" s="403"/>
      <c r="R162" s="404"/>
      <c r="S162" s="372"/>
      <c r="T162" s="372"/>
      <c r="AA162" s="158"/>
      <c r="AB162" s="158"/>
      <c r="AC162" s="158"/>
      <c r="AD162" s="158"/>
      <c r="AE162" s="158"/>
      <c r="AF162" s="158"/>
      <c r="AG162" s="158"/>
    </row>
    <row r="163" spans="1:33" s="21" customFormat="1" ht="18" hidden="1" customHeight="1" thickBot="1">
      <c r="A163" s="256"/>
      <c r="B163" s="394" t="s">
        <v>36</v>
      </c>
      <c r="C163" s="392"/>
      <c r="D163" s="44"/>
      <c r="E163" s="44"/>
      <c r="F163" s="45"/>
      <c r="G163" s="239"/>
      <c r="H163" s="239"/>
      <c r="I163" s="12" t="s">
        <v>37</v>
      </c>
      <c r="J163" s="13"/>
      <c r="K163" s="14" t="str">
        <f>IF(J163&gt;0,VLOOKUP(J163,男子登録情報!$J$2:$K$21,2,0),"")</f>
        <v/>
      </c>
      <c r="L163" s="15" t="s">
        <v>38</v>
      </c>
      <c r="M163" s="40"/>
      <c r="N163" s="9" t="str">
        <f t="shared" si="3"/>
        <v/>
      </c>
      <c r="O163" s="16"/>
      <c r="P163" s="405"/>
      <c r="Q163" s="406"/>
      <c r="R163" s="407"/>
      <c r="S163" s="373"/>
      <c r="T163" s="373"/>
      <c r="AA163" s="158"/>
      <c r="AB163" s="158"/>
      <c r="AC163" s="158"/>
      <c r="AD163" s="158"/>
      <c r="AE163" s="158"/>
      <c r="AF163" s="158"/>
      <c r="AG163" s="158"/>
    </row>
    <row r="164" spans="1:33" s="21" customFormat="1" ht="18" hidden="1" customHeight="1" thickTop="1" thickBot="1">
      <c r="A164" s="254">
        <v>51</v>
      </c>
      <c r="B164" s="395" t="s">
        <v>1232</v>
      </c>
      <c r="C164" s="385"/>
      <c r="D164" s="385" t="str">
        <f>IF(C164&gt;0,VLOOKUP(C164,男子登録情報!$A$1:$H$1688,3,0),"")</f>
        <v/>
      </c>
      <c r="E164" s="385" t="str">
        <f>IF(C164&gt;0,VLOOKUP(C164,男子登録情報!$A$1:$H$1688,4,0),"")</f>
        <v/>
      </c>
      <c r="F164" s="42" t="str">
        <f>IF(C164&gt;0,VLOOKUP(C164,男子登録情報!$A$1:$H$1688,8,0),"")</f>
        <v/>
      </c>
      <c r="G164" s="237" t="e">
        <f>IF(F165&gt;0,VLOOKUP(F165,男子登録情報!$N$2:$O$48,2,0),"")</f>
        <v>#N/A</v>
      </c>
      <c r="H164" s="237" t="str">
        <f>IF(C164&gt;0,TEXT(C164,"100000000"),"")</f>
        <v/>
      </c>
      <c r="I164" s="6" t="s">
        <v>30</v>
      </c>
      <c r="J164" s="7"/>
      <c r="K164" s="8" t="str">
        <f>IF(J164&gt;0,VLOOKUP(J164,男子登録情報!$J$1:$K$21,2,0),"")</f>
        <v/>
      </c>
      <c r="L164" s="6" t="s">
        <v>33</v>
      </c>
      <c r="M164" s="38"/>
      <c r="N164" s="9" t="str">
        <f t="shared" si="3"/>
        <v/>
      </c>
      <c r="O164" s="10"/>
      <c r="P164" s="399"/>
      <c r="Q164" s="400"/>
      <c r="R164" s="401"/>
      <c r="S164" s="371"/>
      <c r="T164" s="371"/>
      <c r="AA164" s="158"/>
      <c r="AB164" s="158"/>
      <c r="AC164" s="158"/>
      <c r="AD164" s="158"/>
      <c r="AE164" s="158"/>
      <c r="AF164" s="158"/>
      <c r="AG164" s="158"/>
    </row>
    <row r="165" spans="1:33" s="21" customFormat="1" ht="18" hidden="1" customHeight="1" thickBot="1">
      <c r="A165" s="255"/>
      <c r="B165" s="396"/>
      <c r="C165" s="386"/>
      <c r="D165" s="386"/>
      <c r="E165" s="386"/>
      <c r="F165" s="43" t="str">
        <f>IF(C164&gt;0,VLOOKUP(C164,男子登録情報!$A$1:$H$1688,5,0),"")</f>
        <v/>
      </c>
      <c r="G165" s="238"/>
      <c r="H165" s="238"/>
      <c r="I165" s="11" t="s">
        <v>34</v>
      </c>
      <c r="J165" s="7"/>
      <c r="K165" s="8" t="str">
        <f>IF(J165&gt;0,VLOOKUP(J165,男子登録情報!$J$2:$K$21,2,0),"")</f>
        <v/>
      </c>
      <c r="L165" s="11" t="s">
        <v>35</v>
      </c>
      <c r="M165" s="39"/>
      <c r="N165" s="9" t="str">
        <f t="shared" si="3"/>
        <v/>
      </c>
      <c r="O165" s="10"/>
      <c r="P165" s="402"/>
      <c r="Q165" s="403"/>
      <c r="R165" s="404"/>
      <c r="S165" s="372"/>
      <c r="T165" s="372"/>
      <c r="AA165" s="158"/>
      <c r="AB165" s="158"/>
      <c r="AC165" s="158"/>
      <c r="AD165" s="158"/>
      <c r="AE165" s="158"/>
      <c r="AF165" s="158"/>
      <c r="AG165" s="158"/>
    </row>
    <row r="166" spans="1:33" s="21" customFormat="1" ht="18" hidden="1" customHeight="1" thickBot="1">
      <c r="A166" s="256"/>
      <c r="B166" s="394" t="s">
        <v>36</v>
      </c>
      <c r="C166" s="392"/>
      <c r="D166" s="44"/>
      <c r="E166" s="44"/>
      <c r="F166" s="45"/>
      <c r="G166" s="239"/>
      <c r="H166" s="239"/>
      <c r="I166" s="12" t="s">
        <v>37</v>
      </c>
      <c r="J166" s="13"/>
      <c r="K166" s="14" t="str">
        <f>IF(J166&gt;0,VLOOKUP(J166,男子登録情報!$J$2:$K$21,2,0),"")</f>
        <v/>
      </c>
      <c r="L166" s="15" t="s">
        <v>38</v>
      </c>
      <c r="M166" s="40"/>
      <c r="N166" s="9" t="str">
        <f t="shared" si="3"/>
        <v/>
      </c>
      <c r="O166" s="16"/>
      <c r="P166" s="405"/>
      <c r="Q166" s="406"/>
      <c r="R166" s="407"/>
      <c r="S166" s="373"/>
      <c r="T166" s="373"/>
      <c r="AA166" s="158"/>
      <c r="AB166" s="158"/>
      <c r="AC166" s="158"/>
      <c r="AD166" s="158"/>
      <c r="AE166" s="158"/>
      <c r="AF166" s="158"/>
      <c r="AG166" s="158"/>
    </row>
    <row r="167" spans="1:33" s="21" customFormat="1" ht="18" hidden="1" customHeight="1" thickTop="1" thickBot="1">
      <c r="A167" s="254">
        <v>52</v>
      </c>
      <c r="B167" s="395" t="s">
        <v>1232</v>
      </c>
      <c r="C167" s="385"/>
      <c r="D167" s="385" t="str">
        <f>IF(C167&gt;0,VLOOKUP(C167,男子登録情報!$A$1:$H$1688,3,0),"")</f>
        <v/>
      </c>
      <c r="E167" s="385" t="str">
        <f>IF(C167&gt;0,VLOOKUP(C167,男子登録情報!$A$1:$H$1688,4,0),"")</f>
        <v/>
      </c>
      <c r="F167" s="42" t="str">
        <f>IF(C167&gt;0,VLOOKUP(C167,男子登録情報!$A$1:$H$1688,8,0),"")</f>
        <v/>
      </c>
      <c r="G167" s="237" t="e">
        <f>IF(F168&gt;0,VLOOKUP(F168,男子登録情報!$N$2:$O$48,2,0),"")</f>
        <v>#N/A</v>
      </c>
      <c r="H167" s="237" t="str">
        <f>IF(C167&gt;0,TEXT(C167,"100000000"),"")</f>
        <v/>
      </c>
      <c r="I167" s="6" t="s">
        <v>30</v>
      </c>
      <c r="J167" s="7"/>
      <c r="K167" s="8" t="str">
        <f>IF(J167&gt;0,VLOOKUP(J167,男子登録情報!$J$1:$K$21,2,0),"")</f>
        <v/>
      </c>
      <c r="L167" s="6" t="s">
        <v>33</v>
      </c>
      <c r="M167" s="38"/>
      <c r="N167" s="9" t="str">
        <f t="shared" si="3"/>
        <v/>
      </c>
      <c r="O167" s="10"/>
      <c r="P167" s="399"/>
      <c r="Q167" s="400"/>
      <c r="R167" s="401"/>
      <c r="S167" s="371"/>
      <c r="T167" s="371"/>
      <c r="AA167" s="158"/>
      <c r="AB167" s="158"/>
      <c r="AC167" s="158"/>
      <c r="AD167" s="158"/>
      <c r="AE167" s="158"/>
      <c r="AF167" s="158"/>
      <c r="AG167" s="158"/>
    </row>
    <row r="168" spans="1:33" s="21" customFormat="1" ht="18" hidden="1" customHeight="1" thickBot="1">
      <c r="A168" s="255"/>
      <c r="B168" s="396"/>
      <c r="C168" s="386"/>
      <c r="D168" s="386"/>
      <c r="E168" s="386"/>
      <c r="F168" s="43" t="str">
        <f>IF(C167&gt;0,VLOOKUP(C167,男子登録情報!$A$1:$H$1688,5,0),"")</f>
        <v/>
      </c>
      <c r="G168" s="238"/>
      <c r="H168" s="238"/>
      <c r="I168" s="11" t="s">
        <v>34</v>
      </c>
      <c r="J168" s="7"/>
      <c r="K168" s="8" t="str">
        <f>IF(J168&gt;0,VLOOKUP(J168,男子登録情報!$J$2:$K$21,2,0),"")</f>
        <v/>
      </c>
      <c r="L168" s="11" t="s">
        <v>35</v>
      </c>
      <c r="M168" s="39"/>
      <c r="N168" s="9" t="str">
        <f t="shared" si="3"/>
        <v/>
      </c>
      <c r="O168" s="10"/>
      <c r="P168" s="402"/>
      <c r="Q168" s="403"/>
      <c r="R168" s="404"/>
      <c r="S168" s="372"/>
      <c r="T168" s="372"/>
      <c r="AA168" s="158"/>
      <c r="AB168" s="158"/>
      <c r="AC168" s="158"/>
      <c r="AD168" s="158"/>
      <c r="AE168" s="158"/>
      <c r="AF168" s="158"/>
      <c r="AG168" s="158"/>
    </row>
    <row r="169" spans="1:33" s="21" customFormat="1" ht="18" hidden="1" customHeight="1" thickBot="1">
      <c r="A169" s="256"/>
      <c r="B169" s="394" t="s">
        <v>36</v>
      </c>
      <c r="C169" s="392"/>
      <c r="D169" s="44"/>
      <c r="E169" s="44"/>
      <c r="F169" s="45"/>
      <c r="G169" s="239"/>
      <c r="H169" s="239"/>
      <c r="I169" s="12" t="s">
        <v>37</v>
      </c>
      <c r="J169" s="13"/>
      <c r="K169" s="14" t="str">
        <f>IF(J169&gt;0,VLOOKUP(J169,男子登録情報!$J$2:$K$21,2,0),"")</f>
        <v/>
      </c>
      <c r="L169" s="15" t="s">
        <v>38</v>
      </c>
      <c r="M169" s="40"/>
      <c r="N169" s="9" t="str">
        <f t="shared" si="3"/>
        <v/>
      </c>
      <c r="O169" s="16"/>
      <c r="P169" s="405"/>
      <c r="Q169" s="406"/>
      <c r="R169" s="407"/>
      <c r="S169" s="373"/>
      <c r="T169" s="373"/>
      <c r="AA169" s="158"/>
      <c r="AB169" s="158"/>
      <c r="AC169" s="158"/>
      <c r="AD169" s="158"/>
      <c r="AE169" s="158"/>
      <c r="AF169" s="158"/>
      <c r="AG169" s="158"/>
    </row>
    <row r="170" spans="1:33" s="21" customFormat="1" ht="18" hidden="1" customHeight="1" thickTop="1" thickBot="1">
      <c r="A170" s="254">
        <v>53</v>
      </c>
      <c r="B170" s="395" t="s">
        <v>1232</v>
      </c>
      <c r="C170" s="385"/>
      <c r="D170" s="385" t="str">
        <f>IF(C170&gt;0,VLOOKUP(C170,男子登録情報!$A$1:$H$1688,3,0),"")</f>
        <v/>
      </c>
      <c r="E170" s="385" t="str">
        <f>IF(C170&gt;0,VLOOKUP(C170,男子登録情報!$A$1:$H$1688,4,0),"")</f>
        <v/>
      </c>
      <c r="F170" s="42" t="str">
        <f>IF(C170&gt;0,VLOOKUP(C170,男子登録情報!$A$1:$H$1688,8,0),"")</f>
        <v/>
      </c>
      <c r="G170" s="237" t="e">
        <f>IF(F171&gt;0,VLOOKUP(F171,男子登録情報!$N$2:$O$48,2,0),"")</f>
        <v>#N/A</v>
      </c>
      <c r="H170" s="237" t="str">
        <f>IF(C170&gt;0,TEXT(C170,"100000000"),"")</f>
        <v/>
      </c>
      <c r="I170" s="6" t="s">
        <v>30</v>
      </c>
      <c r="J170" s="7"/>
      <c r="K170" s="8" t="str">
        <f>IF(J170&gt;0,VLOOKUP(J170,男子登録情報!$J$1:$K$21,2,0),"")</f>
        <v/>
      </c>
      <c r="L170" s="6" t="s">
        <v>33</v>
      </c>
      <c r="M170" s="38"/>
      <c r="N170" s="9" t="str">
        <f t="shared" si="3"/>
        <v/>
      </c>
      <c r="O170" s="10"/>
      <c r="P170" s="399"/>
      <c r="Q170" s="400"/>
      <c r="R170" s="401"/>
      <c r="S170" s="371"/>
      <c r="T170" s="371"/>
      <c r="AA170" s="158"/>
      <c r="AB170" s="158"/>
      <c r="AC170" s="158"/>
      <c r="AD170" s="158"/>
      <c r="AE170" s="158"/>
      <c r="AF170" s="158"/>
      <c r="AG170" s="158"/>
    </row>
    <row r="171" spans="1:33" s="21" customFormat="1" ht="18" hidden="1" customHeight="1" thickBot="1">
      <c r="A171" s="255"/>
      <c r="B171" s="396"/>
      <c r="C171" s="386"/>
      <c r="D171" s="386"/>
      <c r="E171" s="386"/>
      <c r="F171" s="43" t="str">
        <f>IF(C170&gt;0,VLOOKUP(C170,男子登録情報!$A$1:$H$1688,5,0),"")</f>
        <v/>
      </c>
      <c r="G171" s="238"/>
      <c r="H171" s="238"/>
      <c r="I171" s="11" t="s">
        <v>34</v>
      </c>
      <c r="J171" s="7"/>
      <c r="K171" s="8" t="str">
        <f>IF(J171&gt;0,VLOOKUP(J171,男子登録情報!$J$2:$K$21,2,0),"")</f>
        <v/>
      </c>
      <c r="L171" s="11" t="s">
        <v>35</v>
      </c>
      <c r="M171" s="39"/>
      <c r="N171" s="9" t="str">
        <f t="shared" si="3"/>
        <v/>
      </c>
      <c r="O171" s="10"/>
      <c r="P171" s="402"/>
      <c r="Q171" s="403"/>
      <c r="R171" s="404"/>
      <c r="S171" s="372"/>
      <c r="T171" s="372"/>
      <c r="AA171" s="158"/>
      <c r="AB171" s="158"/>
      <c r="AC171" s="158"/>
      <c r="AD171" s="158"/>
      <c r="AE171" s="158"/>
      <c r="AF171" s="158"/>
      <c r="AG171" s="158"/>
    </row>
    <row r="172" spans="1:33" s="21" customFormat="1" ht="18" hidden="1" customHeight="1" thickBot="1">
      <c r="A172" s="256"/>
      <c r="B172" s="394" t="s">
        <v>36</v>
      </c>
      <c r="C172" s="392"/>
      <c r="D172" s="44"/>
      <c r="E172" s="44"/>
      <c r="F172" s="45"/>
      <c r="G172" s="239"/>
      <c r="H172" s="239"/>
      <c r="I172" s="12" t="s">
        <v>37</v>
      </c>
      <c r="J172" s="13"/>
      <c r="K172" s="14" t="str">
        <f>IF(J172&gt;0,VLOOKUP(J172,男子登録情報!$J$2:$K$21,2,0),"")</f>
        <v/>
      </c>
      <c r="L172" s="15" t="s">
        <v>38</v>
      </c>
      <c r="M172" s="40"/>
      <c r="N172" s="9" t="str">
        <f t="shared" si="3"/>
        <v/>
      </c>
      <c r="O172" s="16"/>
      <c r="P172" s="405"/>
      <c r="Q172" s="406"/>
      <c r="R172" s="407"/>
      <c r="S172" s="373"/>
      <c r="T172" s="373"/>
      <c r="AA172" s="158"/>
      <c r="AB172" s="158"/>
      <c r="AC172" s="158"/>
      <c r="AD172" s="158"/>
      <c r="AE172" s="158"/>
      <c r="AF172" s="158"/>
      <c r="AG172" s="158"/>
    </row>
    <row r="173" spans="1:33" s="21" customFormat="1" ht="18" hidden="1" customHeight="1" thickTop="1" thickBot="1">
      <c r="A173" s="254">
        <v>54</v>
      </c>
      <c r="B173" s="395" t="s">
        <v>1232</v>
      </c>
      <c r="C173" s="385"/>
      <c r="D173" s="385" t="str">
        <f>IF(C173&gt;0,VLOOKUP(C173,男子登録情報!$A$1:$H$1688,3,0),"")</f>
        <v/>
      </c>
      <c r="E173" s="385" t="str">
        <f>IF(C173&gt;0,VLOOKUP(C173,男子登録情報!$A$1:$H$1688,4,0),"")</f>
        <v/>
      </c>
      <c r="F173" s="42" t="str">
        <f>IF(C173&gt;0,VLOOKUP(C173,男子登録情報!$A$1:$H$1688,8,0),"")</f>
        <v/>
      </c>
      <c r="G173" s="237" t="e">
        <f>IF(F174&gt;0,VLOOKUP(F174,男子登録情報!$N$2:$O$48,2,0),"")</f>
        <v>#N/A</v>
      </c>
      <c r="H173" s="237" t="str">
        <f>IF(C173&gt;0,TEXT(C173,"100000000"),"")</f>
        <v/>
      </c>
      <c r="I173" s="6" t="s">
        <v>30</v>
      </c>
      <c r="J173" s="7"/>
      <c r="K173" s="8" t="str">
        <f>IF(J173&gt;0,VLOOKUP(J173,男子登録情報!$J$1:$K$21,2,0),"")</f>
        <v/>
      </c>
      <c r="L173" s="6" t="s">
        <v>33</v>
      </c>
      <c r="M173" s="38"/>
      <c r="N173" s="9" t="str">
        <f t="shared" si="3"/>
        <v/>
      </c>
      <c r="O173" s="10"/>
      <c r="P173" s="399"/>
      <c r="Q173" s="400"/>
      <c r="R173" s="401"/>
      <c r="S173" s="371"/>
      <c r="T173" s="371"/>
      <c r="AA173" s="158"/>
      <c r="AB173" s="158"/>
      <c r="AC173" s="158"/>
      <c r="AD173" s="158"/>
      <c r="AE173" s="158"/>
      <c r="AF173" s="158"/>
      <c r="AG173" s="158"/>
    </row>
    <row r="174" spans="1:33" s="21" customFormat="1" ht="18" hidden="1" customHeight="1" thickBot="1">
      <c r="A174" s="255"/>
      <c r="B174" s="396"/>
      <c r="C174" s="386"/>
      <c r="D174" s="386"/>
      <c r="E174" s="386"/>
      <c r="F174" s="43" t="str">
        <f>IF(C173&gt;0,VLOOKUP(C173,男子登録情報!$A$1:$H$1688,5,0),"")</f>
        <v/>
      </c>
      <c r="G174" s="238"/>
      <c r="H174" s="238"/>
      <c r="I174" s="11" t="s">
        <v>34</v>
      </c>
      <c r="J174" s="7"/>
      <c r="K174" s="8" t="str">
        <f>IF(J174&gt;0,VLOOKUP(J174,男子登録情報!$J$2:$K$21,2,0),"")</f>
        <v/>
      </c>
      <c r="L174" s="11" t="s">
        <v>35</v>
      </c>
      <c r="M174" s="39"/>
      <c r="N174" s="9" t="str">
        <f t="shared" si="3"/>
        <v/>
      </c>
      <c r="O174" s="10"/>
      <c r="P174" s="402"/>
      <c r="Q174" s="403"/>
      <c r="R174" s="404"/>
      <c r="S174" s="372"/>
      <c r="T174" s="372"/>
      <c r="AA174" s="158"/>
      <c r="AB174" s="158"/>
      <c r="AC174" s="158"/>
      <c r="AD174" s="158"/>
      <c r="AE174" s="158"/>
      <c r="AF174" s="158"/>
      <c r="AG174" s="158"/>
    </row>
    <row r="175" spans="1:33" s="21" customFormat="1" ht="18" hidden="1" customHeight="1" thickBot="1">
      <c r="A175" s="256"/>
      <c r="B175" s="394" t="s">
        <v>36</v>
      </c>
      <c r="C175" s="392"/>
      <c r="D175" s="44"/>
      <c r="E175" s="44"/>
      <c r="F175" s="45"/>
      <c r="G175" s="239"/>
      <c r="H175" s="239"/>
      <c r="I175" s="12" t="s">
        <v>37</v>
      </c>
      <c r="J175" s="13"/>
      <c r="K175" s="14" t="str">
        <f>IF(J175&gt;0,VLOOKUP(J175,男子登録情報!$J$2:$K$21,2,0),"")</f>
        <v/>
      </c>
      <c r="L175" s="15" t="s">
        <v>38</v>
      </c>
      <c r="M175" s="40"/>
      <c r="N175" s="9" t="str">
        <f t="shared" si="3"/>
        <v/>
      </c>
      <c r="O175" s="16"/>
      <c r="P175" s="405"/>
      <c r="Q175" s="406"/>
      <c r="R175" s="407"/>
      <c r="S175" s="373"/>
      <c r="T175" s="373"/>
      <c r="AA175" s="158"/>
      <c r="AB175" s="158"/>
      <c r="AC175" s="158"/>
      <c r="AD175" s="158"/>
      <c r="AE175" s="158"/>
      <c r="AF175" s="158"/>
      <c r="AG175" s="158"/>
    </row>
    <row r="176" spans="1:33" s="21" customFormat="1" ht="18" hidden="1" customHeight="1" thickTop="1" thickBot="1">
      <c r="A176" s="254">
        <v>55</v>
      </c>
      <c r="B176" s="395" t="s">
        <v>1232</v>
      </c>
      <c r="C176" s="385"/>
      <c r="D176" s="385" t="str">
        <f>IF(C176&gt;0,VLOOKUP(C176,男子登録情報!$A$1:$H$1688,3,0),"")</f>
        <v/>
      </c>
      <c r="E176" s="385" t="str">
        <f>IF(C176&gt;0,VLOOKUP(C176,男子登録情報!$A$1:$H$1688,4,0),"")</f>
        <v/>
      </c>
      <c r="F176" s="42" t="str">
        <f>IF(C176&gt;0,VLOOKUP(C176,男子登録情報!$A$1:$H$1688,8,0),"")</f>
        <v/>
      </c>
      <c r="G176" s="237" t="e">
        <f>IF(F177&gt;0,VLOOKUP(F177,男子登録情報!$N$2:$O$48,2,0),"")</f>
        <v>#N/A</v>
      </c>
      <c r="H176" s="237" t="str">
        <f>IF(C176&gt;0,TEXT(C176,"100000000"),"")</f>
        <v/>
      </c>
      <c r="I176" s="6" t="s">
        <v>30</v>
      </c>
      <c r="J176" s="7"/>
      <c r="K176" s="8" t="str">
        <f>IF(J176&gt;0,VLOOKUP(J176,男子登録情報!$J$1:$K$21,2,0),"")</f>
        <v/>
      </c>
      <c r="L176" s="6" t="s">
        <v>33</v>
      </c>
      <c r="M176" s="38"/>
      <c r="N176" s="9" t="str">
        <f t="shared" si="3"/>
        <v/>
      </c>
      <c r="O176" s="10"/>
      <c r="P176" s="399"/>
      <c r="Q176" s="400"/>
      <c r="R176" s="401"/>
      <c r="S176" s="371"/>
      <c r="T176" s="371"/>
      <c r="AA176" s="158"/>
      <c r="AB176" s="158"/>
      <c r="AC176" s="158"/>
      <c r="AD176" s="158"/>
      <c r="AE176" s="158"/>
      <c r="AF176" s="158"/>
      <c r="AG176" s="158"/>
    </row>
    <row r="177" spans="1:33" s="21" customFormat="1" ht="18" hidden="1" customHeight="1" thickBot="1">
      <c r="A177" s="255"/>
      <c r="B177" s="396"/>
      <c r="C177" s="386"/>
      <c r="D177" s="386"/>
      <c r="E177" s="386"/>
      <c r="F177" s="43" t="str">
        <f>IF(C176&gt;0,VLOOKUP(C176,男子登録情報!$A$1:$H$1688,5,0),"")</f>
        <v/>
      </c>
      <c r="G177" s="238"/>
      <c r="H177" s="238"/>
      <c r="I177" s="11" t="s">
        <v>34</v>
      </c>
      <c r="J177" s="7"/>
      <c r="K177" s="8" t="str">
        <f>IF(J177&gt;0,VLOOKUP(J177,男子登録情報!$J$2:$K$21,2,0),"")</f>
        <v/>
      </c>
      <c r="L177" s="11" t="s">
        <v>35</v>
      </c>
      <c r="M177" s="39"/>
      <c r="N177" s="9" t="str">
        <f t="shared" si="3"/>
        <v/>
      </c>
      <c r="O177" s="10"/>
      <c r="P177" s="402"/>
      <c r="Q177" s="403"/>
      <c r="R177" s="404"/>
      <c r="S177" s="372"/>
      <c r="T177" s="372"/>
      <c r="AA177" s="158"/>
      <c r="AB177" s="158"/>
      <c r="AC177" s="158"/>
      <c r="AD177" s="158"/>
      <c r="AE177" s="158"/>
      <c r="AF177" s="158"/>
      <c r="AG177" s="158"/>
    </row>
    <row r="178" spans="1:33" s="21" customFormat="1" ht="18" hidden="1" customHeight="1" thickBot="1">
      <c r="A178" s="256"/>
      <c r="B178" s="394" t="s">
        <v>36</v>
      </c>
      <c r="C178" s="392"/>
      <c r="D178" s="44"/>
      <c r="E178" s="44"/>
      <c r="F178" s="45"/>
      <c r="G178" s="239"/>
      <c r="H178" s="239"/>
      <c r="I178" s="12" t="s">
        <v>37</v>
      </c>
      <c r="J178" s="13"/>
      <c r="K178" s="14" t="str">
        <f>IF(J178&gt;0,VLOOKUP(J178,男子登録情報!$J$2:$K$21,2,0),"")</f>
        <v/>
      </c>
      <c r="L178" s="15" t="s">
        <v>38</v>
      </c>
      <c r="M178" s="40"/>
      <c r="N178" s="9" t="str">
        <f t="shared" si="3"/>
        <v/>
      </c>
      <c r="O178" s="16"/>
      <c r="P178" s="405"/>
      <c r="Q178" s="406"/>
      <c r="R178" s="407"/>
      <c r="S178" s="373"/>
      <c r="T178" s="373"/>
      <c r="AA178" s="158"/>
      <c r="AB178" s="158"/>
      <c r="AC178" s="158"/>
      <c r="AD178" s="158"/>
      <c r="AE178" s="158"/>
      <c r="AF178" s="158"/>
      <c r="AG178" s="158"/>
    </row>
    <row r="179" spans="1:33" s="21" customFormat="1" ht="18" hidden="1" customHeight="1" thickTop="1" thickBot="1">
      <c r="A179" s="254">
        <v>56</v>
      </c>
      <c r="B179" s="395" t="s">
        <v>1232</v>
      </c>
      <c r="C179" s="385"/>
      <c r="D179" s="385" t="str">
        <f>IF(C179&gt;0,VLOOKUP(C179,男子登録情報!$A$1:$H$1688,3,0),"")</f>
        <v/>
      </c>
      <c r="E179" s="385" t="str">
        <f>IF(C179&gt;0,VLOOKUP(C179,男子登録情報!$A$1:$H$1688,4,0),"")</f>
        <v/>
      </c>
      <c r="F179" s="42" t="str">
        <f>IF(C179&gt;0,VLOOKUP(C179,男子登録情報!$A$1:$H$1688,8,0),"")</f>
        <v/>
      </c>
      <c r="G179" s="237" t="e">
        <f>IF(F180&gt;0,VLOOKUP(F180,男子登録情報!$N$2:$O$48,2,0),"")</f>
        <v>#N/A</v>
      </c>
      <c r="H179" s="237" t="str">
        <f>IF(C179&gt;0,TEXT(C179,"100000000"),"")</f>
        <v/>
      </c>
      <c r="I179" s="6" t="s">
        <v>30</v>
      </c>
      <c r="J179" s="7"/>
      <c r="K179" s="8" t="str">
        <f>IF(J179&gt;0,VLOOKUP(J179,男子登録情報!$J$1:$K$21,2,0),"")</f>
        <v/>
      </c>
      <c r="L179" s="6" t="s">
        <v>33</v>
      </c>
      <c r="M179" s="38"/>
      <c r="N179" s="9" t="str">
        <f t="shared" si="3"/>
        <v/>
      </c>
      <c r="O179" s="10"/>
      <c r="P179" s="399"/>
      <c r="Q179" s="400"/>
      <c r="R179" s="401"/>
      <c r="S179" s="371"/>
      <c r="T179" s="371"/>
      <c r="AA179" s="158"/>
      <c r="AB179" s="158"/>
      <c r="AC179" s="158"/>
      <c r="AD179" s="158"/>
      <c r="AE179" s="158"/>
      <c r="AF179" s="158"/>
      <c r="AG179" s="158"/>
    </row>
    <row r="180" spans="1:33" s="21" customFormat="1" ht="18" hidden="1" customHeight="1" thickBot="1">
      <c r="A180" s="255"/>
      <c r="B180" s="396"/>
      <c r="C180" s="386"/>
      <c r="D180" s="386"/>
      <c r="E180" s="386"/>
      <c r="F180" s="43" t="str">
        <f>IF(C179&gt;0,VLOOKUP(C179,男子登録情報!$A$1:$H$1688,5,0),"")</f>
        <v/>
      </c>
      <c r="G180" s="238"/>
      <c r="H180" s="238"/>
      <c r="I180" s="11" t="s">
        <v>34</v>
      </c>
      <c r="J180" s="7"/>
      <c r="K180" s="8" t="str">
        <f>IF(J180&gt;0,VLOOKUP(J180,男子登録情報!$J$2:$K$21,2,0),"")</f>
        <v/>
      </c>
      <c r="L180" s="11" t="s">
        <v>35</v>
      </c>
      <c r="M180" s="39"/>
      <c r="N180" s="9" t="str">
        <f t="shared" si="3"/>
        <v/>
      </c>
      <c r="O180" s="10"/>
      <c r="P180" s="402"/>
      <c r="Q180" s="403"/>
      <c r="R180" s="404"/>
      <c r="S180" s="372"/>
      <c r="T180" s="372"/>
      <c r="AA180" s="158"/>
      <c r="AB180" s="158"/>
      <c r="AC180" s="158"/>
      <c r="AD180" s="158"/>
      <c r="AE180" s="158"/>
      <c r="AF180" s="158"/>
      <c r="AG180" s="158"/>
    </row>
    <row r="181" spans="1:33" s="21" customFormat="1" ht="18" hidden="1" customHeight="1" thickBot="1">
      <c r="A181" s="256"/>
      <c r="B181" s="394" t="s">
        <v>36</v>
      </c>
      <c r="C181" s="392"/>
      <c r="D181" s="44"/>
      <c r="E181" s="44"/>
      <c r="F181" s="45"/>
      <c r="G181" s="239"/>
      <c r="H181" s="239"/>
      <c r="I181" s="12" t="s">
        <v>37</v>
      </c>
      <c r="J181" s="13"/>
      <c r="K181" s="14" t="str">
        <f>IF(J181&gt;0,VLOOKUP(J181,男子登録情報!$J$2:$K$21,2,0),"")</f>
        <v/>
      </c>
      <c r="L181" s="15" t="s">
        <v>38</v>
      </c>
      <c r="M181" s="40"/>
      <c r="N181" s="9" t="str">
        <f t="shared" si="3"/>
        <v/>
      </c>
      <c r="O181" s="16"/>
      <c r="P181" s="405"/>
      <c r="Q181" s="406"/>
      <c r="R181" s="407"/>
      <c r="S181" s="373"/>
      <c r="T181" s="373"/>
      <c r="AA181" s="158"/>
      <c r="AB181" s="158"/>
      <c r="AC181" s="158"/>
      <c r="AD181" s="158"/>
      <c r="AE181" s="158"/>
      <c r="AF181" s="158"/>
      <c r="AG181" s="158"/>
    </row>
    <row r="182" spans="1:33" s="21" customFormat="1" ht="18" hidden="1" customHeight="1" thickTop="1" thickBot="1">
      <c r="A182" s="254">
        <v>57</v>
      </c>
      <c r="B182" s="395" t="s">
        <v>1232</v>
      </c>
      <c r="C182" s="385"/>
      <c r="D182" s="385" t="str">
        <f>IF(C182&gt;0,VLOOKUP(C182,男子登録情報!$A$1:$H$1688,3,0),"")</f>
        <v/>
      </c>
      <c r="E182" s="385" t="str">
        <f>IF(C182&gt;0,VLOOKUP(C182,男子登録情報!$A$1:$H$1688,4,0),"")</f>
        <v/>
      </c>
      <c r="F182" s="42" t="str">
        <f>IF(C182&gt;0,VLOOKUP(C182,男子登録情報!$A$1:$H$1688,8,0),"")</f>
        <v/>
      </c>
      <c r="G182" s="237" t="e">
        <f>IF(F183&gt;0,VLOOKUP(F183,男子登録情報!$N$2:$O$48,2,0),"")</f>
        <v>#N/A</v>
      </c>
      <c r="H182" s="237" t="str">
        <f>IF(C182&gt;0,TEXT(C182,"100000000"),"")</f>
        <v/>
      </c>
      <c r="I182" s="6" t="s">
        <v>30</v>
      </c>
      <c r="J182" s="7"/>
      <c r="K182" s="8" t="str">
        <f>IF(J182&gt;0,VLOOKUP(J182,男子登録情報!$J$1:$K$21,2,0),"")</f>
        <v/>
      </c>
      <c r="L182" s="6" t="s">
        <v>33</v>
      </c>
      <c r="M182" s="38"/>
      <c r="N182" s="9" t="str">
        <f t="shared" si="3"/>
        <v/>
      </c>
      <c r="O182" s="10"/>
      <c r="P182" s="399"/>
      <c r="Q182" s="400"/>
      <c r="R182" s="401"/>
      <c r="S182" s="371"/>
      <c r="T182" s="371"/>
      <c r="AA182" s="158"/>
      <c r="AB182" s="158"/>
      <c r="AC182" s="158"/>
      <c r="AD182" s="158"/>
      <c r="AE182" s="158"/>
      <c r="AF182" s="158"/>
      <c r="AG182" s="158"/>
    </row>
    <row r="183" spans="1:33" s="21" customFormat="1" ht="18" hidden="1" customHeight="1" thickBot="1">
      <c r="A183" s="255"/>
      <c r="B183" s="396"/>
      <c r="C183" s="386"/>
      <c r="D183" s="386"/>
      <c r="E183" s="386"/>
      <c r="F183" s="43" t="str">
        <f>IF(C182&gt;0,VLOOKUP(C182,男子登録情報!$A$1:$H$1688,5,0),"")</f>
        <v/>
      </c>
      <c r="G183" s="238"/>
      <c r="H183" s="238"/>
      <c r="I183" s="11" t="s">
        <v>34</v>
      </c>
      <c r="J183" s="7"/>
      <c r="K183" s="8" t="str">
        <f>IF(J183&gt;0,VLOOKUP(J183,男子登録情報!$J$2:$K$21,2,0),"")</f>
        <v/>
      </c>
      <c r="L183" s="11" t="s">
        <v>35</v>
      </c>
      <c r="M183" s="39"/>
      <c r="N183" s="9" t="str">
        <f t="shared" si="3"/>
        <v/>
      </c>
      <c r="O183" s="10"/>
      <c r="P183" s="402"/>
      <c r="Q183" s="403"/>
      <c r="R183" s="404"/>
      <c r="S183" s="372"/>
      <c r="T183" s="372"/>
      <c r="AA183" s="158"/>
      <c r="AB183" s="158"/>
      <c r="AC183" s="158"/>
      <c r="AD183" s="158"/>
      <c r="AE183" s="158"/>
      <c r="AF183" s="158"/>
      <c r="AG183" s="158"/>
    </row>
    <row r="184" spans="1:33" s="21" customFormat="1" ht="18" hidden="1" customHeight="1" thickBot="1">
      <c r="A184" s="256"/>
      <c r="B184" s="394" t="s">
        <v>36</v>
      </c>
      <c r="C184" s="392"/>
      <c r="D184" s="46"/>
      <c r="E184" s="44"/>
      <c r="F184" s="45"/>
      <c r="G184" s="239"/>
      <c r="H184" s="239"/>
      <c r="I184" s="12" t="s">
        <v>37</v>
      </c>
      <c r="J184" s="13"/>
      <c r="K184" s="14" t="str">
        <f>IF(J184&gt;0,VLOOKUP(J184,男子登録情報!$J$2:$K$21,2,0),"")</f>
        <v/>
      </c>
      <c r="L184" s="15" t="s">
        <v>38</v>
      </c>
      <c r="M184" s="40"/>
      <c r="N184" s="9" t="str">
        <f t="shared" si="3"/>
        <v/>
      </c>
      <c r="O184" s="16"/>
      <c r="P184" s="405"/>
      <c r="Q184" s="406"/>
      <c r="R184" s="407"/>
      <c r="S184" s="373"/>
      <c r="T184" s="373"/>
      <c r="AA184" s="158"/>
      <c r="AB184" s="158"/>
      <c r="AC184" s="158"/>
      <c r="AD184" s="158"/>
      <c r="AE184" s="158"/>
      <c r="AF184" s="158"/>
      <c r="AG184" s="158"/>
    </row>
    <row r="185" spans="1:33" s="21" customFormat="1" ht="18" hidden="1" customHeight="1" thickTop="1" thickBot="1">
      <c r="A185" s="254">
        <v>58</v>
      </c>
      <c r="B185" s="395" t="s">
        <v>1232</v>
      </c>
      <c r="C185" s="385"/>
      <c r="D185" s="385" t="str">
        <f>IF(C185&gt;0,VLOOKUP(C185,男子登録情報!$A$1:$H$1688,3,0),"")</f>
        <v/>
      </c>
      <c r="E185" s="385" t="str">
        <f>IF(C185&gt;0,VLOOKUP(C185,男子登録情報!$A$1:$H$1688,4,0),"")</f>
        <v/>
      </c>
      <c r="F185" s="42" t="str">
        <f>IF(C185&gt;0,VLOOKUP(C185,男子登録情報!$A$1:$H$1688,8,0),"")</f>
        <v/>
      </c>
      <c r="G185" s="237" t="e">
        <f>IF(F186&gt;0,VLOOKUP(F186,男子登録情報!$N$2:$O$48,2,0),"")</f>
        <v>#N/A</v>
      </c>
      <c r="H185" s="237" t="str">
        <f>IF(C185&gt;0,TEXT(C185,"100000000"),"")</f>
        <v/>
      </c>
      <c r="I185" s="6" t="s">
        <v>30</v>
      </c>
      <c r="J185" s="7"/>
      <c r="K185" s="8" t="str">
        <f>IF(J185&gt;0,VLOOKUP(J185,男子登録情報!$J$1:$K$21,2,0),"")</f>
        <v/>
      </c>
      <c r="L185" s="6" t="s">
        <v>33</v>
      </c>
      <c r="M185" s="38"/>
      <c r="N185" s="9" t="str">
        <f t="shared" si="3"/>
        <v/>
      </c>
      <c r="O185" s="10"/>
      <c r="P185" s="399"/>
      <c r="Q185" s="400"/>
      <c r="R185" s="401"/>
      <c r="S185" s="371"/>
      <c r="T185" s="371"/>
      <c r="AA185" s="158"/>
      <c r="AB185" s="158"/>
      <c r="AC185" s="158"/>
      <c r="AD185" s="158"/>
      <c r="AE185" s="158"/>
      <c r="AF185" s="158"/>
      <c r="AG185" s="158"/>
    </row>
    <row r="186" spans="1:33" s="21" customFormat="1" ht="18" hidden="1" customHeight="1" thickBot="1">
      <c r="A186" s="255"/>
      <c r="B186" s="396"/>
      <c r="C186" s="386"/>
      <c r="D186" s="386"/>
      <c r="E186" s="386"/>
      <c r="F186" s="43" t="str">
        <f>IF(C185&gt;0,VLOOKUP(C185,男子登録情報!$A$1:$H$1688,5,0),"")</f>
        <v/>
      </c>
      <c r="G186" s="238"/>
      <c r="H186" s="238"/>
      <c r="I186" s="11" t="s">
        <v>34</v>
      </c>
      <c r="J186" s="7"/>
      <c r="K186" s="8" t="str">
        <f>IF(J186&gt;0,VLOOKUP(J186,男子登録情報!$J$2:$K$21,2,0),"")</f>
        <v/>
      </c>
      <c r="L186" s="11" t="s">
        <v>35</v>
      </c>
      <c r="M186" s="39"/>
      <c r="N186" s="9" t="str">
        <f t="shared" si="3"/>
        <v/>
      </c>
      <c r="O186" s="10"/>
      <c r="P186" s="402"/>
      <c r="Q186" s="403"/>
      <c r="R186" s="404"/>
      <c r="S186" s="372"/>
      <c r="T186" s="372"/>
      <c r="AA186" s="158"/>
      <c r="AB186" s="158"/>
      <c r="AC186" s="158"/>
      <c r="AD186" s="158"/>
      <c r="AE186" s="158"/>
      <c r="AF186" s="158"/>
      <c r="AG186" s="158"/>
    </row>
    <row r="187" spans="1:33" s="21" customFormat="1" ht="18" hidden="1" customHeight="1" thickBot="1">
      <c r="A187" s="256"/>
      <c r="B187" s="394" t="s">
        <v>36</v>
      </c>
      <c r="C187" s="392"/>
      <c r="D187" s="44"/>
      <c r="E187" s="44"/>
      <c r="F187" s="45"/>
      <c r="G187" s="239"/>
      <c r="H187" s="239"/>
      <c r="I187" s="12" t="s">
        <v>37</v>
      </c>
      <c r="J187" s="13"/>
      <c r="K187" s="14" t="str">
        <f>IF(J187&gt;0,VLOOKUP(J187,男子登録情報!$J$2:$K$21,2,0),"")</f>
        <v/>
      </c>
      <c r="L187" s="15" t="s">
        <v>38</v>
      </c>
      <c r="M187" s="40"/>
      <c r="N187" s="9" t="str">
        <f t="shared" si="3"/>
        <v/>
      </c>
      <c r="O187" s="16"/>
      <c r="P187" s="405"/>
      <c r="Q187" s="406"/>
      <c r="R187" s="407"/>
      <c r="S187" s="373"/>
      <c r="T187" s="373"/>
      <c r="AA187" s="158"/>
      <c r="AB187" s="158"/>
      <c r="AC187" s="158"/>
      <c r="AD187" s="158"/>
      <c r="AE187" s="158"/>
      <c r="AF187" s="158"/>
      <c r="AG187" s="158"/>
    </row>
    <row r="188" spans="1:33" s="21" customFormat="1" ht="18" hidden="1" customHeight="1" thickTop="1" thickBot="1">
      <c r="A188" s="254">
        <v>59</v>
      </c>
      <c r="B188" s="395" t="s">
        <v>1232</v>
      </c>
      <c r="C188" s="385"/>
      <c r="D188" s="385" t="str">
        <f>IF(C188&gt;0,VLOOKUP(C188,男子登録情報!$A$1:$H$1688,3,0),"")</f>
        <v/>
      </c>
      <c r="E188" s="385" t="str">
        <f>IF(C188&gt;0,VLOOKUP(C188,男子登録情報!$A$1:$H$1688,4,0),"")</f>
        <v/>
      </c>
      <c r="F188" s="42" t="str">
        <f>IF(C188&gt;0,VLOOKUP(C188,男子登録情報!$A$1:$H$1688,8,0),"")</f>
        <v/>
      </c>
      <c r="G188" s="237" t="e">
        <f>IF(F189&gt;0,VLOOKUP(F189,男子登録情報!$N$2:$O$48,2,0),"")</f>
        <v>#N/A</v>
      </c>
      <c r="H188" s="237" t="str">
        <f>IF(C188&gt;0,TEXT(C188,"100000000"),"")</f>
        <v/>
      </c>
      <c r="I188" s="6" t="s">
        <v>30</v>
      </c>
      <c r="J188" s="7"/>
      <c r="K188" s="8" t="str">
        <f>IF(J188&gt;0,VLOOKUP(J188,男子登録情報!$J$1:$K$21,2,0),"")</f>
        <v/>
      </c>
      <c r="L188" s="6" t="s">
        <v>33</v>
      </c>
      <c r="M188" s="38"/>
      <c r="N188" s="9" t="str">
        <f t="shared" si="3"/>
        <v/>
      </c>
      <c r="O188" s="10"/>
      <c r="P188" s="399"/>
      <c r="Q188" s="400"/>
      <c r="R188" s="401"/>
      <c r="S188" s="371"/>
      <c r="T188" s="371"/>
      <c r="AA188" s="158"/>
      <c r="AB188" s="158"/>
      <c r="AC188" s="158"/>
      <c r="AD188" s="158"/>
      <c r="AE188" s="158"/>
      <c r="AF188" s="158"/>
      <c r="AG188" s="158"/>
    </row>
    <row r="189" spans="1:33" s="21" customFormat="1" ht="18" hidden="1" customHeight="1" thickBot="1">
      <c r="A189" s="255"/>
      <c r="B189" s="396"/>
      <c r="C189" s="386"/>
      <c r="D189" s="386"/>
      <c r="E189" s="386"/>
      <c r="F189" s="43" t="str">
        <f>IF(C188&gt;0,VLOOKUP(C188,男子登録情報!$A$1:$H$1688,5,0),"")</f>
        <v/>
      </c>
      <c r="G189" s="238"/>
      <c r="H189" s="238"/>
      <c r="I189" s="11" t="s">
        <v>34</v>
      </c>
      <c r="J189" s="7"/>
      <c r="K189" s="8" t="str">
        <f>IF(J189&gt;0,VLOOKUP(J189,男子登録情報!$J$2:$K$21,2,0),"")</f>
        <v/>
      </c>
      <c r="L189" s="11" t="s">
        <v>35</v>
      </c>
      <c r="M189" s="39"/>
      <c r="N189" s="9" t="str">
        <f t="shared" si="3"/>
        <v/>
      </c>
      <c r="O189" s="10"/>
      <c r="P189" s="402"/>
      <c r="Q189" s="403"/>
      <c r="R189" s="404"/>
      <c r="S189" s="372"/>
      <c r="T189" s="372"/>
      <c r="AA189" s="158"/>
      <c r="AB189" s="158"/>
      <c r="AC189" s="158"/>
      <c r="AD189" s="158"/>
      <c r="AE189" s="158"/>
      <c r="AF189" s="158"/>
      <c r="AG189" s="158"/>
    </row>
    <row r="190" spans="1:33" s="21" customFormat="1" ht="18" hidden="1" customHeight="1" thickBot="1">
      <c r="A190" s="256"/>
      <c r="B190" s="394" t="s">
        <v>36</v>
      </c>
      <c r="C190" s="392"/>
      <c r="D190" s="44"/>
      <c r="E190" s="44"/>
      <c r="F190" s="45"/>
      <c r="G190" s="239"/>
      <c r="H190" s="239"/>
      <c r="I190" s="12" t="s">
        <v>37</v>
      </c>
      <c r="J190" s="13"/>
      <c r="K190" s="14" t="str">
        <f>IF(J190&gt;0,VLOOKUP(J190,男子登録情報!$J$2:$K$21,2,0),"")</f>
        <v/>
      </c>
      <c r="L190" s="15" t="s">
        <v>38</v>
      </c>
      <c r="M190" s="40"/>
      <c r="N190" s="9" t="str">
        <f t="shared" si="3"/>
        <v/>
      </c>
      <c r="O190" s="16"/>
      <c r="P190" s="405"/>
      <c r="Q190" s="406"/>
      <c r="R190" s="407"/>
      <c r="S190" s="373"/>
      <c r="T190" s="373"/>
      <c r="AA190" s="158"/>
      <c r="AB190" s="158"/>
      <c r="AC190" s="158"/>
      <c r="AD190" s="158"/>
      <c r="AE190" s="158"/>
      <c r="AF190" s="158"/>
      <c r="AG190" s="158"/>
    </row>
    <row r="191" spans="1:33" s="21" customFormat="1" ht="18" hidden="1" customHeight="1" thickTop="1" thickBot="1">
      <c r="A191" s="254">
        <v>60</v>
      </c>
      <c r="B191" s="395" t="s">
        <v>1232</v>
      </c>
      <c r="C191" s="385"/>
      <c r="D191" s="385" t="str">
        <f>IF(C191&gt;0,VLOOKUP(C191,男子登録情報!$A$1:$H$1688,3,0),"")</f>
        <v/>
      </c>
      <c r="E191" s="385" t="str">
        <f>IF(C191&gt;0,VLOOKUP(C191,男子登録情報!$A$1:$H$1688,4,0),"")</f>
        <v/>
      </c>
      <c r="F191" s="42" t="str">
        <f>IF(C191&gt;0,VLOOKUP(C191,男子登録情報!$A$1:$H$1688,8,0),"")</f>
        <v/>
      </c>
      <c r="G191" s="237" t="e">
        <f>IF(F192&gt;0,VLOOKUP(F192,男子登録情報!$N$2:$O$48,2,0),"")</f>
        <v>#N/A</v>
      </c>
      <c r="H191" s="237" t="str">
        <f>IF(C191&gt;0,TEXT(C191,"100000000"),"")</f>
        <v/>
      </c>
      <c r="I191" s="6" t="s">
        <v>30</v>
      </c>
      <c r="J191" s="7"/>
      <c r="K191" s="8" t="str">
        <f>IF(J191&gt;0,VLOOKUP(J191,男子登録情報!$J$1:$K$21,2,0),"")</f>
        <v/>
      </c>
      <c r="L191" s="6" t="s">
        <v>33</v>
      </c>
      <c r="M191" s="38"/>
      <c r="N191" s="9" t="str">
        <f t="shared" si="3"/>
        <v/>
      </c>
      <c r="O191" s="10"/>
      <c r="P191" s="399"/>
      <c r="Q191" s="400"/>
      <c r="R191" s="401"/>
      <c r="S191" s="371"/>
      <c r="T191" s="371"/>
      <c r="AA191" s="158"/>
      <c r="AB191" s="158"/>
      <c r="AC191" s="158"/>
      <c r="AD191" s="158"/>
      <c r="AE191" s="158"/>
      <c r="AF191" s="158"/>
      <c r="AG191" s="158"/>
    </row>
    <row r="192" spans="1:33" s="21" customFormat="1" ht="18" hidden="1" customHeight="1" thickBot="1">
      <c r="A192" s="255"/>
      <c r="B192" s="396"/>
      <c r="C192" s="386"/>
      <c r="D192" s="386"/>
      <c r="E192" s="386"/>
      <c r="F192" s="43" t="str">
        <f>IF(C191&gt;0,VLOOKUP(C191,男子登録情報!$A$1:$H$1688,5,0),"")</f>
        <v/>
      </c>
      <c r="G192" s="238"/>
      <c r="H192" s="238"/>
      <c r="I192" s="11" t="s">
        <v>34</v>
      </c>
      <c r="J192" s="7"/>
      <c r="K192" s="8" t="str">
        <f>IF(J192&gt;0,VLOOKUP(J192,男子登録情報!$J$2:$K$21,2,0),"")</f>
        <v/>
      </c>
      <c r="L192" s="11" t="s">
        <v>35</v>
      </c>
      <c r="M192" s="39"/>
      <c r="N192" s="9" t="str">
        <f t="shared" si="3"/>
        <v/>
      </c>
      <c r="O192" s="10"/>
      <c r="P192" s="402"/>
      <c r="Q192" s="403"/>
      <c r="R192" s="404"/>
      <c r="S192" s="372"/>
      <c r="T192" s="372"/>
      <c r="AA192" s="158"/>
      <c r="AB192" s="158"/>
      <c r="AC192" s="158"/>
      <c r="AD192" s="158"/>
      <c r="AE192" s="158"/>
      <c r="AF192" s="158"/>
      <c r="AG192" s="158"/>
    </row>
    <row r="193" spans="1:33" s="21" customFormat="1" ht="18" hidden="1" customHeight="1" thickBot="1">
      <c r="A193" s="256"/>
      <c r="B193" s="394" t="s">
        <v>36</v>
      </c>
      <c r="C193" s="392"/>
      <c r="D193" s="44"/>
      <c r="E193" s="44"/>
      <c r="F193" s="45"/>
      <c r="G193" s="239"/>
      <c r="H193" s="239"/>
      <c r="I193" s="12" t="s">
        <v>37</v>
      </c>
      <c r="J193" s="13"/>
      <c r="K193" s="14" t="str">
        <f>IF(J193&gt;0,VLOOKUP(J193,男子登録情報!$J$2:$K$21,2,0),"")</f>
        <v/>
      </c>
      <c r="L193" s="15" t="s">
        <v>38</v>
      </c>
      <c r="M193" s="40"/>
      <c r="N193" s="9" t="str">
        <f t="shared" si="3"/>
        <v/>
      </c>
      <c r="O193" s="16"/>
      <c r="P193" s="405"/>
      <c r="Q193" s="406"/>
      <c r="R193" s="407"/>
      <c r="S193" s="373"/>
      <c r="T193" s="373"/>
      <c r="AA193" s="158"/>
      <c r="AB193" s="158"/>
      <c r="AC193" s="158"/>
      <c r="AD193" s="158"/>
      <c r="AE193" s="158"/>
      <c r="AF193" s="158"/>
      <c r="AG193" s="158"/>
    </row>
    <row r="194" spans="1:33" s="21" customFormat="1" ht="18" hidden="1" customHeight="1" thickTop="1" thickBot="1">
      <c r="A194" s="254">
        <v>61</v>
      </c>
      <c r="B194" s="395" t="s">
        <v>1232</v>
      </c>
      <c r="C194" s="385"/>
      <c r="D194" s="385" t="str">
        <f>IF(C194&gt;0,VLOOKUP(C194,男子登録情報!$A$1:$H$1688,3,0),"")</f>
        <v/>
      </c>
      <c r="E194" s="385" t="str">
        <f>IF(C194&gt;0,VLOOKUP(C194,男子登録情報!$A$1:$H$1688,4,0),"")</f>
        <v/>
      </c>
      <c r="F194" s="42" t="str">
        <f>IF(C194&gt;0,VLOOKUP(C194,男子登録情報!$A$1:$H$1688,8,0),"")</f>
        <v/>
      </c>
      <c r="G194" s="237" t="e">
        <f>IF(F195&gt;0,VLOOKUP(F195,男子登録情報!$N$2:$O$48,2,0),"")</f>
        <v>#N/A</v>
      </c>
      <c r="H194" s="237" t="str">
        <f>IF(C194&gt;0,TEXT(C194,"100000000"),"")</f>
        <v/>
      </c>
      <c r="I194" s="6" t="s">
        <v>30</v>
      </c>
      <c r="J194" s="7"/>
      <c r="K194" s="8" t="str">
        <f>IF(J194&gt;0,VLOOKUP(J194,男子登録情報!$J$1:$K$21,2,0),"")</f>
        <v/>
      </c>
      <c r="L194" s="6" t="s">
        <v>33</v>
      </c>
      <c r="M194" s="38"/>
      <c r="N194" s="9" t="str">
        <f t="shared" si="3"/>
        <v/>
      </c>
      <c r="O194" s="10"/>
      <c r="P194" s="399"/>
      <c r="Q194" s="400"/>
      <c r="R194" s="401"/>
      <c r="S194" s="371"/>
      <c r="T194" s="371"/>
      <c r="AA194" s="158"/>
      <c r="AB194" s="158"/>
      <c r="AC194" s="158"/>
      <c r="AD194" s="158"/>
      <c r="AE194" s="158"/>
      <c r="AF194" s="158"/>
      <c r="AG194" s="158"/>
    </row>
    <row r="195" spans="1:33" s="21" customFormat="1" ht="18" hidden="1" customHeight="1" thickBot="1">
      <c r="A195" s="255"/>
      <c r="B195" s="396"/>
      <c r="C195" s="386"/>
      <c r="D195" s="386"/>
      <c r="E195" s="386"/>
      <c r="F195" s="43" t="str">
        <f>IF(C194&gt;0,VLOOKUP(C194,男子登録情報!$A$1:$H$1688,5,0),"")</f>
        <v/>
      </c>
      <c r="G195" s="238"/>
      <c r="H195" s="238"/>
      <c r="I195" s="11" t="s">
        <v>34</v>
      </c>
      <c r="J195" s="7"/>
      <c r="K195" s="8" t="str">
        <f>IF(J195&gt;0,VLOOKUP(J195,男子登録情報!$J$2:$K$21,2,0),"")</f>
        <v/>
      </c>
      <c r="L195" s="11" t="s">
        <v>35</v>
      </c>
      <c r="M195" s="39"/>
      <c r="N195" s="9" t="str">
        <f t="shared" si="3"/>
        <v/>
      </c>
      <c r="O195" s="10"/>
      <c r="P195" s="402"/>
      <c r="Q195" s="403"/>
      <c r="R195" s="404"/>
      <c r="S195" s="372"/>
      <c r="T195" s="372"/>
      <c r="AA195" s="158"/>
      <c r="AB195" s="158"/>
      <c r="AC195" s="158"/>
      <c r="AD195" s="158"/>
      <c r="AE195" s="158"/>
      <c r="AF195" s="158"/>
      <c r="AG195" s="158"/>
    </row>
    <row r="196" spans="1:33" s="21" customFormat="1" ht="18" hidden="1" customHeight="1" thickBot="1">
      <c r="A196" s="256"/>
      <c r="B196" s="394" t="s">
        <v>36</v>
      </c>
      <c r="C196" s="392"/>
      <c r="D196" s="44"/>
      <c r="E196" s="44"/>
      <c r="F196" s="45"/>
      <c r="G196" s="239"/>
      <c r="H196" s="239"/>
      <c r="I196" s="12" t="s">
        <v>37</v>
      </c>
      <c r="J196" s="13"/>
      <c r="K196" s="14" t="str">
        <f>IF(J196&gt;0,VLOOKUP(J196,男子登録情報!$J$2:$K$21,2,0),"")</f>
        <v/>
      </c>
      <c r="L196" s="15" t="s">
        <v>38</v>
      </c>
      <c r="M196" s="40"/>
      <c r="N196" s="9" t="str">
        <f t="shared" si="3"/>
        <v/>
      </c>
      <c r="O196" s="16"/>
      <c r="P196" s="405"/>
      <c r="Q196" s="406"/>
      <c r="R196" s="407"/>
      <c r="S196" s="373"/>
      <c r="T196" s="373"/>
      <c r="AA196" s="158"/>
      <c r="AB196" s="158"/>
      <c r="AC196" s="158"/>
      <c r="AD196" s="158"/>
      <c r="AE196" s="158"/>
      <c r="AF196" s="158"/>
      <c r="AG196" s="158"/>
    </row>
    <row r="197" spans="1:33" s="21" customFormat="1" ht="18" hidden="1" customHeight="1" thickTop="1" thickBot="1">
      <c r="A197" s="254">
        <v>62</v>
      </c>
      <c r="B197" s="395" t="s">
        <v>1232</v>
      </c>
      <c r="C197" s="385"/>
      <c r="D197" s="385" t="str">
        <f>IF(C197&gt;0,VLOOKUP(C197,男子登録情報!$A$1:$H$1688,3,0),"")</f>
        <v/>
      </c>
      <c r="E197" s="385" t="str">
        <f>IF(C197&gt;0,VLOOKUP(C197,男子登録情報!$A$1:$H$1688,4,0),"")</f>
        <v/>
      </c>
      <c r="F197" s="42" t="str">
        <f>IF(C197&gt;0,VLOOKUP(C197,男子登録情報!$A$1:$H$1688,8,0),"")</f>
        <v/>
      </c>
      <c r="G197" s="237" t="e">
        <f>IF(F198&gt;0,VLOOKUP(F198,男子登録情報!$N$2:$O$48,2,0),"")</f>
        <v>#N/A</v>
      </c>
      <c r="H197" s="237" t="str">
        <f>IF(C197&gt;0,TEXT(C197,"100000000"),"")</f>
        <v/>
      </c>
      <c r="I197" s="6" t="s">
        <v>30</v>
      </c>
      <c r="J197" s="7"/>
      <c r="K197" s="8" t="str">
        <f>IF(J197&gt;0,VLOOKUP(J197,男子登録情報!$J$1:$K$21,2,0),"")</f>
        <v/>
      </c>
      <c r="L197" s="6" t="s">
        <v>33</v>
      </c>
      <c r="M197" s="38"/>
      <c r="N197" s="9" t="str">
        <f t="shared" si="3"/>
        <v/>
      </c>
      <c r="O197" s="10"/>
      <c r="P197" s="399"/>
      <c r="Q197" s="400"/>
      <c r="R197" s="401"/>
      <c r="S197" s="371"/>
      <c r="T197" s="371"/>
      <c r="AA197" s="158"/>
      <c r="AB197" s="158"/>
      <c r="AC197" s="158"/>
      <c r="AD197" s="158"/>
      <c r="AE197" s="158"/>
      <c r="AF197" s="158"/>
      <c r="AG197" s="158"/>
    </row>
    <row r="198" spans="1:33" s="21" customFormat="1" ht="18" hidden="1" customHeight="1" thickBot="1">
      <c r="A198" s="255"/>
      <c r="B198" s="396"/>
      <c r="C198" s="386"/>
      <c r="D198" s="386"/>
      <c r="E198" s="386"/>
      <c r="F198" s="43" t="str">
        <f>IF(C197&gt;0,VLOOKUP(C197,男子登録情報!$A$1:$H$1688,5,0),"")</f>
        <v/>
      </c>
      <c r="G198" s="238"/>
      <c r="H198" s="238"/>
      <c r="I198" s="11" t="s">
        <v>34</v>
      </c>
      <c r="J198" s="7"/>
      <c r="K198" s="8" t="str">
        <f>IF(J198&gt;0,VLOOKUP(J198,男子登録情報!$J$2:$K$21,2,0),"")</f>
        <v/>
      </c>
      <c r="L198" s="11" t="s">
        <v>35</v>
      </c>
      <c r="M198" s="39"/>
      <c r="N198" s="9" t="str">
        <f t="shared" si="3"/>
        <v/>
      </c>
      <c r="O198" s="10"/>
      <c r="P198" s="402"/>
      <c r="Q198" s="403"/>
      <c r="R198" s="404"/>
      <c r="S198" s="372"/>
      <c r="T198" s="372"/>
      <c r="AA198" s="158"/>
      <c r="AB198" s="158"/>
      <c r="AC198" s="158"/>
      <c r="AD198" s="158"/>
      <c r="AE198" s="158"/>
      <c r="AF198" s="158"/>
      <c r="AG198" s="158"/>
    </row>
    <row r="199" spans="1:33" s="21" customFormat="1" ht="18" hidden="1" customHeight="1" thickBot="1">
      <c r="A199" s="256"/>
      <c r="B199" s="394" t="s">
        <v>36</v>
      </c>
      <c r="C199" s="392"/>
      <c r="D199" s="44"/>
      <c r="E199" s="44"/>
      <c r="F199" s="45"/>
      <c r="G199" s="239"/>
      <c r="H199" s="239"/>
      <c r="I199" s="12" t="s">
        <v>37</v>
      </c>
      <c r="J199" s="13"/>
      <c r="K199" s="14" t="str">
        <f>IF(J199&gt;0,VLOOKUP(J199,男子登録情報!$J$2:$K$21,2,0),"")</f>
        <v/>
      </c>
      <c r="L199" s="15" t="s">
        <v>38</v>
      </c>
      <c r="M199" s="40"/>
      <c r="N199" s="9" t="str">
        <f t="shared" si="3"/>
        <v/>
      </c>
      <c r="O199" s="16"/>
      <c r="P199" s="405"/>
      <c r="Q199" s="406"/>
      <c r="R199" s="407"/>
      <c r="S199" s="373"/>
      <c r="T199" s="373"/>
      <c r="AA199" s="158"/>
      <c r="AB199" s="158"/>
      <c r="AC199" s="158"/>
      <c r="AD199" s="158"/>
      <c r="AE199" s="158"/>
      <c r="AF199" s="158"/>
      <c r="AG199" s="158"/>
    </row>
    <row r="200" spans="1:33" s="21" customFormat="1" ht="18" hidden="1" customHeight="1" thickTop="1" thickBot="1">
      <c r="A200" s="254">
        <v>63</v>
      </c>
      <c r="B200" s="395" t="s">
        <v>1232</v>
      </c>
      <c r="C200" s="385"/>
      <c r="D200" s="385" t="str">
        <f>IF(C200&gt;0,VLOOKUP(C200,男子登録情報!$A$1:$H$1688,3,0),"")</f>
        <v/>
      </c>
      <c r="E200" s="385" t="str">
        <f>IF(C200&gt;0,VLOOKUP(C200,男子登録情報!$A$1:$H$1688,4,0),"")</f>
        <v/>
      </c>
      <c r="F200" s="42" t="str">
        <f>IF(C200&gt;0,VLOOKUP(C200,男子登録情報!$A$1:$H$1688,8,0),"")</f>
        <v/>
      </c>
      <c r="G200" s="237" t="e">
        <f>IF(F201&gt;0,VLOOKUP(F201,男子登録情報!$N$2:$O$48,2,0),"")</f>
        <v>#N/A</v>
      </c>
      <c r="H200" s="237" t="str">
        <f>IF(C200&gt;0,TEXT(C200,"100000000"),"")</f>
        <v/>
      </c>
      <c r="I200" s="6" t="s">
        <v>30</v>
      </c>
      <c r="J200" s="7"/>
      <c r="K200" s="8" t="str">
        <f>IF(J200&gt;0,VLOOKUP(J200,男子登録情報!$J$1:$K$21,2,0),"")</f>
        <v/>
      </c>
      <c r="L200" s="6" t="s">
        <v>33</v>
      </c>
      <c r="M200" s="38"/>
      <c r="N200" s="9" t="str">
        <f t="shared" si="3"/>
        <v/>
      </c>
      <c r="O200" s="10"/>
      <c r="P200" s="399"/>
      <c r="Q200" s="400"/>
      <c r="R200" s="401"/>
      <c r="S200" s="371"/>
      <c r="T200" s="371"/>
      <c r="AA200" s="158"/>
      <c r="AB200" s="158"/>
      <c r="AC200" s="158"/>
      <c r="AD200" s="158"/>
      <c r="AE200" s="158"/>
      <c r="AF200" s="158"/>
      <c r="AG200" s="158"/>
    </row>
    <row r="201" spans="1:33" s="21" customFormat="1" ht="18" hidden="1" customHeight="1" thickBot="1">
      <c r="A201" s="255"/>
      <c r="B201" s="396"/>
      <c r="C201" s="386"/>
      <c r="D201" s="386"/>
      <c r="E201" s="386"/>
      <c r="F201" s="43" t="str">
        <f>IF(C200&gt;0,VLOOKUP(C200,男子登録情報!$A$1:$H$1688,5,0),"")</f>
        <v/>
      </c>
      <c r="G201" s="238"/>
      <c r="H201" s="238"/>
      <c r="I201" s="11" t="s">
        <v>34</v>
      </c>
      <c r="J201" s="7"/>
      <c r="K201" s="8" t="str">
        <f>IF(J201&gt;0,VLOOKUP(J201,男子登録情報!$J$2:$K$21,2,0),"")</f>
        <v/>
      </c>
      <c r="L201" s="11" t="s">
        <v>35</v>
      </c>
      <c r="M201" s="39"/>
      <c r="N201" s="9" t="str">
        <f t="shared" si="3"/>
        <v/>
      </c>
      <c r="O201" s="10"/>
      <c r="P201" s="402"/>
      <c r="Q201" s="403"/>
      <c r="R201" s="404"/>
      <c r="S201" s="372"/>
      <c r="T201" s="372"/>
      <c r="AA201" s="158"/>
      <c r="AB201" s="158"/>
      <c r="AC201" s="158"/>
      <c r="AD201" s="158"/>
      <c r="AE201" s="158"/>
      <c r="AF201" s="158"/>
      <c r="AG201" s="158"/>
    </row>
    <row r="202" spans="1:33" s="21" customFormat="1" ht="18" hidden="1" customHeight="1" thickBot="1">
      <c r="A202" s="256"/>
      <c r="B202" s="394" t="s">
        <v>36</v>
      </c>
      <c r="C202" s="392"/>
      <c r="D202" s="44"/>
      <c r="E202" s="44"/>
      <c r="F202" s="45"/>
      <c r="G202" s="239"/>
      <c r="H202" s="239"/>
      <c r="I202" s="12" t="s">
        <v>37</v>
      </c>
      <c r="J202" s="13"/>
      <c r="K202" s="14" t="str">
        <f>IF(J202&gt;0,VLOOKUP(J202,男子登録情報!$J$2:$K$21,2,0),"")</f>
        <v/>
      </c>
      <c r="L202" s="15" t="s">
        <v>38</v>
      </c>
      <c r="M202" s="40"/>
      <c r="N202" s="9" t="str">
        <f t="shared" si="3"/>
        <v/>
      </c>
      <c r="O202" s="16"/>
      <c r="P202" s="405"/>
      <c r="Q202" s="406"/>
      <c r="R202" s="407"/>
      <c r="S202" s="373"/>
      <c r="T202" s="373"/>
      <c r="AA202" s="158"/>
      <c r="AB202" s="158"/>
      <c r="AC202" s="158"/>
      <c r="AD202" s="158"/>
      <c r="AE202" s="158"/>
      <c r="AF202" s="158"/>
      <c r="AG202" s="158"/>
    </row>
    <row r="203" spans="1:33" s="21" customFormat="1" ht="18" hidden="1" customHeight="1" thickTop="1" thickBot="1">
      <c r="A203" s="254">
        <v>64</v>
      </c>
      <c r="B203" s="395" t="s">
        <v>1232</v>
      </c>
      <c r="C203" s="385"/>
      <c r="D203" s="385" t="str">
        <f>IF(C203&gt;0,VLOOKUP(C203,男子登録情報!$A$1:$H$1688,3,0),"")</f>
        <v/>
      </c>
      <c r="E203" s="385" t="str">
        <f>IF(C203&gt;0,VLOOKUP(C203,男子登録情報!$A$1:$H$1688,4,0),"")</f>
        <v/>
      </c>
      <c r="F203" s="42" t="str">
        <f>IF(C203&gt;0,VLOOKUP(C203,男子登録情報!$A$1:$H$1688,8,0),"")</f>
        <v/>
      </c>
      <c r="G203" s="237" t="e">
        <f>IF(F204&gt;0,VLOOKUP(F204,男子登録情報!$N$2:$O$48,2,0),"")</f>
        <v>#N/A</v>
      </c>
      <c r="H203" s="237" t="str">
        <f>IF(C203&gt;0,TEXT(C203,"100000000"),"")</f>
        <v/>
      </c>
      <c r="I203" s="6" t="s">
        <v>30</v>
      </c>
      <c r="J203" s="7"/>
      <c r="K203" s="8" t="str">
        <f>IF(J203&gt;0,VLOOKUP(J203,男子登録情報!$J$1:$K$21,2,0),"")</f>
        <v/>
      </c>
      <c r="L203" s="6" t="s">
        <v>33</v>
      </c>
      <c r="M203" s="38"/>
      <c r="N203" s="9" t="str">
        <f t="shared" si="3"/>
        <v/>
      </c>
      <c r="O203" s="10"/>
      <c r="P203" s="399"/>
      <c r="Q203" s="400"/>
      <c r="R203" s="401"/>
      <c r="S203" s="371"/>
      <c r="T203" s="371"/>
      <c r="AA203" s="158"/>
      <c r="AB203" s="158"/>
      <c r="AC203" s="158"/>
      <c r="AD203" s="158"/>
      <c r="AE203" s="158"/>
      <c r="AF203" s="158"/>
      <c r="AG203" s="158"/>
    </row>
    <row r="204" spans="1:33" s="21" customFormat="1" ht="18" hidden="1" customHeight="1" thickBot="1">
      <c r="A204" s="255"/>
      <c r="B204" s="396"/>
      <c r="C204" s="386"/>
      <c r="D204" s="386"/>
      <c r="E204" s="386"/>
      <c r="F204" s="43" t="str">
        <f>IF(C203&gt;0,VLOOKUP(C203,男子登録情報!$A$1:$H$1688,5,0),"")</f>
        <v/>
      </c>
      <c r="G204" s="238"/>
      <c r="H204" s="238"/>
      <c r="I204" s="11" t="s">
        <v>34</v>
      </c>
      <c r="J204" s="7"/>
      <c r="K204" s="8" t="str">
        <f>IF(J204&gt;0,VLOOKUP(J204,男子登録情報!$J$2:$K$21,2,0),"")</f>
        <v/>
      </c>
      <c r="L204" s="11" t="s">
        <v>35</v>
      </c>
      <c r="M204" s="39"/>
      <c r="N204" s="9" t="str">
        <f t="shared" si="3"/>
        <v/>
      </c>
      <c r="O204" s="10"/>
      <c r="P204" s="402"/>
      <c r="Q204" s="403"/>
      <c r="R204" s="404"/>
      <c r="S204" s="372"/>
      <c r="T204" s="372"/>
      <c r="AA204" s="158"/>
      <c r="AB204" s="158"/>
      <c r="AC204" s="158"/>
      <c r="AD204" s="158"/>
      <c r="AE204" s="158"/>
      <c r="AF204" s="158"/>
      <c r="AG204" s="158"/>
    </row>
    <row r="205" spans="1:33" s="21" customFormat="1" ht="18" hidden="1" customHeight="1" thickBot="1">
      <c r="A205" s="256"/>
      <c r="B205" s="394" t="s">
        <v>36</v>
      </c>
      <c r="C205" s="392"/>
      <c r="D205" s="44"/>
      <c r="E205" s="44"/>
      <c r="F205" s="45"/>
      <c r="G205" s="239"/>
      <c r="H205" s="239"/>
      <c r="I205" s="12" t="s">
        <v>37</v>
      </c>
      <c r="J205" s="13"/>
      <c r="K205" s="14" t="str">
        <f>IF(J205&gt;0,VLOOKUP(J205,男子登録情報!$J$2:$K$21,2,0),"")</f>
        <v/>
      </c>
      <c r="L205" s="15" t="s">
        <v>38</v>
      </c>
      <c r="M205" s="40"/>
      <c r="N205" s="9" t="str">
        <f t="shared" si="3"/>
        <v/>
      </c>
      <c r="O205" s="16"/>
      <c r="P205" s="405"/>
      <c r="Q205" s="406"/>
      <c r="R205" s="407"/>
      <c r="S205" s="373"/>
      <c r="T205" s="373"/>
      <c r="AA205" s="158"/>
      <c r="AB205" s="158"/>
      <c r="AC205" s="158"/>
      <c r="AD205" s="158"/>
      <c r="AE205" s="158"/>
      <c r="AF205" s="158"/>
      <c r="AG205" s="158"/>
    </row>
    <row r="206" spans="1:33" s="21" customFormat="1" ht="18" hidden="1" customHeight="1" thickTop="1" thickBot="1">
      <c r="A206" s="254">
        <v>65</v>
      </c>
      <c r="B206" s="395" t="s">
        <v>1232</v>
      </c>
      <c r="C206" s="385"/>
      <c r="D206" s="385" t="str">
        <f>IF(C206&gt;0,VLOOKUP(C206,男子登録情報!$A$1:$H$1688,3,0),"")</f>
        <v/>
      </c>
      <c r="E206" s="385" t="str">
        <f>IF(C206&gt;0,VLOOKUP(C206,男子登録情報!$A$1:$H$1688,4,0),"")</f>
        <v/>
      </c>
      <c r="F206" s="42" t="str">
        <f>IF(C206&gt;0,VLOOKUP(C206,男子登録情報!$A$1:$H$1688,8,0),"")</f>
        <v/>
      </c>
      <c r="G206" s="237" t="e">
        <f>IF(F207&gt;0,VLOOKUP(F207,男子登録情報!$N$2:$O$48,2,0),"")</f>
        <v>#N/A</v>
      </c>
      <c r="H206" s="237" t="str">
        <f>IF(C206&gt;0,TEXT(C206,"100000000"),"")</f>
        <v/>
      </c>
      <c r="I206" s="6" t="s">
        <v>30</v>
      </c>
      <c r="J206" s="7"/>
      <c r="K206" s="8" t="str">
        <f>IF(J206&gt;0,VLOOKUP(J206,男子登録情報!$J$1:$K$21,2,0),"")</f>
        <v/>
      </c>
      <c r="L206" s="6" t="s">
        <v>33</v>
      </c>
      <c r="M206" s="38"/>
      <c r="N206" s="9" t="str">
        <f t="shared" ref="N206:N269" si="4">IF(K206="","",LEFT(K206,5)&amp;" "&amp;IF(OR(LEFT(K206,3)*1&lt;70,LEFT(K206,3)*1&gt;100),REPT(0,7-LEN(M206)),REPT(0,5-LEN(M206)))&amp;M206)</f>
        <v/>
      </c>
      <c r="O206" s="10"/>
      <c r="P206" s="399"/>
      <c r="Q206" s="400"/>
      <c r="R206" s="401"/>
      <c r="S206" s="371"/>
      <c r="T206" s="371"/>
      <c r="AA206" s="158"/>
      <c r="AB206" s="158"/>
      <c r="AC206" s="158"/>
      <c r="AD206" s="158"/>
      <c r="AE206" s="158"/>
      <c r="AF206" s="158"/>
      <c r="AG206" s="158"/>
    </row>
    <row r="207" spans="1:33" s="21" customFormat="1" ht="18" hidden="1" customHeight="1" thickBot="1">
      <c r="A207" s="255"/>
      <c r="B207" s="396"/>
      <c r="C207" s="386"/>
      <c r="D207" s="386"/>
      <c r="E207" s="386"/>
      <c r="F207" s="43" t="str">
        <f>IF(C206&gt;0,VLOOKUP(C206,男子登録情報!$A$1:$H$1688,5,0),"")</f>
        <v/>
      </c>
      <c r="G207" s="238"/>
      <c r="H207" s="238"/>
      <c r="I207" s="11" t="s">
        <v>34</v>
      </c>
      <c r="J207" s="7"/>
      <c r="K207" s="8" t="str">
        <f>IF(J207&gt;0,VLOOKUP(J207,男子登録情報!$J$2:$K$21,2,0),"")</f>
        <v/>
      </c>
      <c r="L207" s="11" t="s">
        <v>35</v>
      </c>
      <c r="M207" s="39"/>
      <c r="N207" s="9" t="str">
        <f t="shared" si="4"/>
        <v/>
      </c>
      <c r="O207" s="10"/>
      <c r="P207" s="402"/>
      <c r="Q207" s="403"/>
      <c r="R207" s="404"/>
      <c r="S207" s="372"/>
      <c r="T207" s="372"/>
      <c r="AA207" s="158"/>
      <c r="AB207" s="158"/>
      <c r="AC207" s="158"/>
      <c r="AD207" s="158"/>
      <c r="AE207" s="158"/>
      <c r="AF207" s="158"/>
      <c r="AG207" s="158"/>
    </row>
    <row r="208" spans="1:33" s="21" customFormat="1" ht="18" hidden="1" customHeight="1" thickBot="1">
      <c r="A208" s="256"/>
      <c r="B208" s="394" t="s">
        <v>36</v>
      </c>
      <c r="C208" s="392"/>
      <c r="D208" s="44"/>
      <c r="E208" s="44"/>
      <c r="F208" s="45"/>
      <c r="G208" s="239"/>
      <c r="H208" s="239"/>
      <c r="I208" s="12" t="s">
        <v>37</v>
      </c>
      <c r="J208" s="13"/>
      <c r="K208" s="14" t="str">
        <f>IF(J208&gt;0,VLOOKUP(J208,男子登録情報!$J$2:$K$21,2,0),"")</f>
        <v/>
      </c>
      <c r="L208" s="15" t="s">
        <v>38</v>
      </c>
      <c r="M208" s="40"/>
      <c r="N208" s="9" t="str">
        <f t="shared" si="4"/>
        <v/>
      </c>
      <c r="O208" s="16"/>
      <c r="P208" s="405"/>
      <c r="Q208" s="406"/>
      <c r="R208" s="407"/>
      <c r="S208" s="373"/>
      <c r="T208" s="373"/>
      <c r="AA208" s="158"/>
      <c r="AB208" s="158"/>
      <c r="AC208" s="158"/>
      <c r="AD208" s="158"/>
      <c r="AE208" s="158"/>
      <c r="AF208" s="158"/>
      <c r="AG208" s="158"/>
    </row>
    <row r="209" spans="1:33" s="21" customFormat="1" ht="18" hidden="1" customHeight="1" thickTop="1" thickBot="1">
      <c r="A209" s="254">
        <v>66</v>
      </c>
      <c r="B209" s="395" t="s">
        <v>1232</v>
      </c>
      <c r="C209" s="385"/>
      <c r="D209" s="385" t="str">
        <f>IF(C209&gt;0,VLOOKUP(C209,男子登録情報!$A$1:$H$1688,3,0),"")</f>
        <v/>
      </c>
      <c r="E209" s="385" t="str">
        <f>IF(C209&gt;0,VLOOKUP(C209,男子登録情報!$A$1:$H$1688,4,0),"")</f>
        <v/>
      </c>
      <c r="F209" s="42" t="str">
        <f>IF(C209&gt;0,VLOOKUP(C209,男子登録情報!$A$1:$H$1688,8,0),"")</f>
        <v/>
      </c>
      <c r="G209" s="237" t="e">
        <f>IF(F210&gt;0,VLOOKUP(F210,男子登録情報!$N$2:$O$48,2,0),"")</f>
        <v>#N/A</v>
      </c>
      <c r="H209" s="237" t="str">
        <f>IF(C209&gt;0,TEXT(C209,"100000000"),"")</f>
        <v/>
      </c>
      <c r="I209" s="6" t="s">
        <v>30</v>
      </c>
      <c r="J209" s="7"/>
      <c r="K209" s="8" t="str">
        <f>IF(J209&gt;0,VLOOKUP(J209,男子登録情報!$J$1:$K$21,2,0),"")</f>
        <v/>
      </c>
      <c r="L209" s="6" t="s">
        <v>33</v>
      </c>
      <c r="M209" s="38"/>
      <c r="N209" s="9" t="str">
        <f t="shared" si="4"/>
        <v/>
      </c>
      <c r="O209" s="10"/>
      <c r="P209" s="399"/>
      <c r="Q209" s="400"/>
      <c r="R209" s="401"/>
      <c r="S209" s="371"/>
      <c r="T209" s="371"/>
      <c r="AA209" s="158"/>
      <c r="AB209" s="158"/>
      <c r="AC209" s="158"/>
      <c r="AD209" s="158"/>
      <c r="AE209" s="158"/>
      <c r="AF209" s="158"/>
      <c r="AG209" s="158"/>
    </row>
    <row r="210" spans="1:33" s="21" customFormat="1" ht="18" hidden="1" customHeight="1" thickBot="1">
      <c r="A210" s="255"/>
      <c r="B210" s="396"/>
      <c r="C210" s="386"/>
      <c r="D210" s="386"/>
      <c r="E210" s="386"/>
      <c r="F210" s="43" t="str">
        <f>IF(C209&gt;0,VLOOKUP(C209,男子登録情報!$A$1:$H$1688,5,0),"")</f>
        <v/>
      </c>
      <c r="G210" s="238"/>
      <c r="H210" s="238"/>
      <c r="I210" s="11" t="s">
        <v>34</v>
      </c>
      <c r="J210" s="7"/>
      <c r="K210" s="8" t="str">
        <f>IF(J210&gt;0,VLOOKUP(J210,男子登録情報!$J$2:$K$21,2,0),"")</f>
        <v/>
      </c>
      <c r="L210" s="11" t="s">
        <v>35</v>
      </c>
      <c r="M210" s="39"/>
      <c r="N210" s="9" t="str">
        <f t="shared" si="4"/>
        <v/>
      </c>
      <c r="O210" s="10"/>
      <c r="P210" s="402"/>
      <c r="Q210" s="403"/>
      <c r="R210" s="404"/>
      <c r="S210" s="372"/>
      <c r="T210" s="372"/>
      <c r="AA210" s="158"/>
      <c r="AB210" s="158"/>
      <c r="AC210" s="158"/>
      <c r="AD210" s="158"/>
      <c r="AE210" s="158"/>
      <c r="AF210" s="158"/>
      <c r="AG210" s="158"/>
    </row>
    <row r="211" spans="1:33" s="21" customFormat="1" ht="18" hidden="1" customHeight="1" thickBot="1">
      <c r="A211" s="256"/>
      <c r="B211" s="394" t="s">
        <v>36</v>
      </c>
      <c r="C211" s="392"/>
      <c r="D211" s="44"/>
      <c r="E211" s="44"/>
      <c r="F211" s="45"/>
      <c r="G211" s="239"/>
      <c r="H211" s="239"/>
      <c r="I211" s="12" t="s">
        <v>37</v>
      </c>
      <c r="J211" s="13"/>
      <c r="K211" s="14" t="str">
        <f>IF(J211&gt;0,VLOOKUP(J211,男子登録情報!$J$2:$K$21,2,0),"")</f>
        <v/>
      </c>
      <c r="L211" s="15" t="s">
        <v>38</v>
      </c>
      <c r="M211" s="40"/>
      <c r="N211" s="9" t="str">
        <f t="shared" si="4"/>
        <v/>
      </c>
      <c r="O211" s="16"/>
      <c r="P211" s="405"/>
      <c r="Q211" s="406"/>
      <c r="R211" s="407"/>
      <c r="S211" s="373"/>
      <c r="T211" s="373"/>
      <c r="AA211" s="158"/>
      <c r="AB211" s="158"/>
      <c r="AC211" s="158"/>
      <c r="AD211" s="158"/>
      <c r="AE211" s="158"/>
      <c r="AF211" s="158"/>
      <c r="AG211" s="158"/>
    </row>
    <row r="212" spans="1:33" s="21" customFormat="1" ht="18" hidden="1" customHeight="1" thickTop="1" thickBot="1">
      <c r="A212" s="254">
        <v>67</v>
      </c>
      <c r="B212" s="395" t="s">
        <v>1232</v>
      </c>
      <c r="C212" s="385"/>
      <c r="D212" s="385" t="str">
        <f>IF(C212&gt;0,VLOOKUP(C212,男子登録情報!$A$1:$H$1688,3,0),"")</f>
        <v/>
      </c>
      <c r="E212" s="385" t="str">
        <f>IF(C212&gt;0,VLOOKUP(C212,男子登録情報!$A$1:$H$1688,4,0),"")</f>
        <v/>
      </c>
      <c r="F212" s="42" t="str">
        <f>IF(C212&gt;0,VLOOKUP(C212,男子登録情報!$A$1:$H$1688,8,0),"")</f>
        <v/>
      </c>
      <c r="G212" s="237" t="e">
        <f>IF(F213&gt;0,VLOOKUP(F213,男子登録情報!$N$2:$O$48,2,0),"")</f>
        <v>#N/A</v>
      </c>
      <c r="H212" s="237" t="str">
        <f>IF(C212&gt;0,TEXT(C212,"100000000"),"")</f>
        <v/>
      </c>
      <c r="I212" s="6" t="s">
        <v>30</v>
      </c>
      <c r="J212" s="7"/>
      <c r="K212" s="8" t="str">
        <f>IF(J212&gt;0,VLOOKUP(J212,男子登録情報!$J$1:$K$21,2,0),"")</f>
        <v/>
      </c>
      <c r="L212" s="6" t="s">
        <v>33</v>
      </c>
      <c r="M212" s="38"/>
      <c r="N212" s="9" t="str">
        <f t="shared" si="4"/>
        <v/>
      </c>
      <c r="O212" s="10"/>
      <c r="P212" s="399"/>
      <c r="Q212" s="400"/>
      <c r="R212" s="401"/>
      <c r="S212" s="371"/>
      <c r="T212" s="371"/>
      <c r="AA212" s="158"/>
      <c r="AB212" s="158"/>
      <c r="AC212" s="158"/>
      <c r="AD212" s="158"/>
      <c r="AE212" s="158"/>
      <c r="AF212" s="158"/>
      <c r="AG212" s="158"/>
    </row>
    <row r="213" spans="1:33" s="21" customFormat="1" ht="18" hidden="1" customHeight="1" thickBot="1">
      <c r="A213" s="255"/>
      <c r="B213" s="396"/>
      <c r="C213" s="386"/>
      <c r="D213" s="386"/>
      <c r="E213" s="386"/>
      <c r="F213" s="43" t="str">
        <f>IF(C212&gt;0,VLOOKUP(C212,男子登録情報!$A$1:$H$1688,5,0),"")</f>
        <v/>
      </c>
      <c r="G213" s="238"/>
      <c r="H213" s="238"/>
      <c r="I213" s="11" t="s">
        <v>34</v>
      </c>
      <c r="J213" s="7"/>
      <c r="K213" s="8" t="str">
        <f>IF(J213&gt;0,VLOOKUP(J213,男子登録情報!$J$2:$K$21,2,0),"")</f>
        <v/>
      </c>
      <c r="L213" s="11" t="s">
        <v>35</v>
      </c>
      <c r="M213" s="39"/>
      <c r="N213" s="9" t="str">
        <f t="shared" si="4"/>
        <v/>
      </c>
      <c r="O213" s="10"/>
      <c r="P213" s="402"/>
      <c r="Q213" s="403"/>
      <c r="R213" s="404"/>
      <c r="S213" s="372"/>
      <c r="T213" s="372"/>
      <c r="AA213" s="158"/>
      <c r="AB213" s="158"/>
      <c r="AC213" s="158"/>
      <c r="AD213" s="158"/>
      <c r="AE213" s="158"/>
      <c r="AF213" s="158"/>
      <c r="AG213" s="158"/>
    </row>
    <row r="214" spans="1:33" s="21" customFormat="1" ht="18" hidden="1" customHeight="1" thickBot="1">
      <c r="A214" s="256"/>
      <c r="B214" s="394" t="s">
        <v>36</v>
      </c>
      <c r="C214" s="392"/>
      <c r="D214" s="44"/>
      <c r="E214" s="44"/>
      <c r="F214" s="45"/>
      <c r="G214" s="239"/>
      <c r="H214" s="239"/>
      <c r="I214" s="12" t="s">
        <v>37</v>
      </c>
      <c r="J214" s="13"/>
      <c r="K214" s="14" t="str">
        <f>IF(J214&gt;0,VLOOKUP(J214,男子登録情報!$J$2:$K$21,2,0),"")</f>
        <v/>
      </c>
      <c r="L214" s="15" t="s">
        <v>38</v>
      </c>
      <c r="M214" s="40"/>
      <c r="N214" s="9" t="str">
        <f t="shared" si="4"/>
        <v/>
      </c>
      <c r="O214" s="16"/>
      <c r="P214" s="405"/>
      <c r="Q214" s="406"/>
      <c r="R214" s="407"/>
      <c r="S214" s="373"/>
      <c r="T214" s="373"/>
      <c r="AA214" s="158"/>
      <c r="AB214" s="158"/>
      <c r="AC214" s="158"/>
      <c r="AD214" s="158"/>
      <c r="AE214" s="158"/>
      <c r="AF214" s="158"/>
      <c r="AG214" s="158"/>
    </row>
    <row r="215" spans="1:33" s="21" customFormat="1" ht="18" hidden="1" customHeight="1" thickTop="1" thickBot="1">
      <c r="A215" s="254">
        <v>68</v>
      </c>
      <c r="B215" s="395" t="s">
        <v>1232</v>
      </c>
      <c r="C215" s="385"/>
      <c r="D215" s="385" t="str">
        <f>IF(C215&gt;0,VLOOKUP(C215,男子登録情報!$A$1:$H$1688,3,0),"")</f>
        <v/>
      </c>
      <c r="E215" s="385" t="str">
        <f>IF(C215&gt;0,VLOOKUP(C215,男子登録情報!$A$1:$H$1688,4,0),"")</f>
        <v/>
      </c>
      <c r="F215" s="42" t="str">
        <f>IF(C215&gt;0,VLOOKUP(C215,男子登録情報!$A$1:$H$1688,8,0),"")</f>
        <v/>
      </c>
      <c r="G215" s="237" t="e">
        <f>IF(F216&gt;0,VLOOKUP(F216,男子登録情報!$N$2:$O$48,2,0),"")</f>
        <v>#N/A</v>
      </c>
      <c r="H215" s="237" t="str">
        <f>IF(C215&gt;0,TEXT(C215,"100000000"),"")</f>
        <v/>
      </c>
      <c r="I215" s="6" t="s">
        <v>30</v>
      </c>
      <c r="J215" s="7"/>
      <c r="K215" s="8" t="str">
        <f>IF(J215&gt;0,VLOOKUP(J215,男子登録情報!$J$1:$K$21,2,0),"")</f>
        <v/>
      </c>
      <c r="L215" s="6" t="s">
        <v>33</v>
      </c>
      <c r="M215" s="38"/>
      <c r="N215" s="9" t="str">
        <f t="shared" si="4"/>
        <v/>
      </c>
      <c r="O215" s="10"/>
      <c r="P215" s="399"/>
      <c r="Q215" s="400"/>
      <c r="R215" s="401"/>
      <c r="S215" s="371"/>
      <c r="T215" s="371"/>
      <c r="AA215" s="158"/>
      <c r="AB215" s="158"/>
      <c r="AC215" s="158"/>
      <c r="AD215" s="158"/>
      <c r="AE215" s="158"/>
      <c r="AF215" s="158"/>
      <c r="AG215" s="158"/>
    </row>
    <row r="216" spans="1:33" s="21" customFormat="1" ht="18" hidden="1" customHeight="1" thickBot="1">
      <c r="A216" s="255"/>
      <c r="B216" s="396"/>
      <c r="C216" s="386"/>
      <c r="D216" s="386"/>
      <c r="E216" s="386"/>
      <c r="F216" s="43" t="str">
        <f>IF(C215&gt;0,VLOOKUP(C215,男子登録情報!$A$1:$H$1688,5,0),"")</f>
        <v/>
      </c>
      <c r="G216" s="238"/>
      <c r="H216" s="238"/>
      <c r="I216" s="11" t="s">
        <v>34</v>
      </c>
      <c r="J216" s="7"/>
      <c r="K216" s="8" t="str">
        <f>IF(J216&gt;0,VLOOKUP(J216,男子登録情報!$J$2:$K$21,2,0),"")</f>
        <v/>
      </c>
      <c r="L216" s="11" t="s">
        <v>35</v>
      </c>
      <c r="M216" s="39"/>
      <c r="N216" s="9" t="str">
        <f t="shared" si="4"/>
        <v/>
      </c>
      <c r="O216" s="10"/>
      <c r="P216" s="402"/>
      <c r="Q216" s="403"/>
      <c r="R216" s="404"/>
      <c r="S216" s="372"/>
      <c r="T216" s="372"/>
      <c r="AA216" s="158"/>
      <c r="AB216" s="158"/>
      <c r="AC216" s="158"/>
      <c r="AD216" s="158"/>
      <c r="AE216" s="158"/>
      <c r="AF216" s="158"/>
      <c r="AG216" s="158"/>
    </row>
    <row r="217" spans="1:33" s="21" customFormat="1" ht="18" hidden="1" customHeight="1" thickBot="1">
      <c r="A217" s="256"/>
      <c r="B217" s="394" t="s">
        <v>36</v>
      </c>
      <c r="C217" s="392"/>
      <c r="D217" s="44"/>
      <c r="E217" s="44"/>
      <c r="F217" s="45"/>
      <c r="G217" s="239"/>
      <c r="H217" s="239"/>
      <c r="I217" s="12" t="s">
        <v>37</v>
      </c>
      <c r="J217" s="13"/>
      <c r="K217" s="14" t="str">
        <f>IF(J217&gt;0,VLOOKUP(J217,男子登録情報!$J$2:$K$21,2,0),"")</f>
        <v/>
      </c>
      <c r="L217" s="15" t="s">
        <v>38</v>
      </c>
      <c r="M217" s="40"/>
      <c r="N217" s="9" t="str">
        <f t="shared" si="4"/>
        <v/>
      </c>
      <c r="O217" s="16"/>
      <c r="P217" s="405"/>
      <c r="Q217" s="406"/>
      <c r="R217" s="407"/>
      <c r="S217" s="373"/>
      <c r="T217" s="373"/>
      <c r="AA217" s="158"/>
      <c r="AB217" s="158"/>
      <c r="AC217" s="158"/>
      <c r="AD217" s="158"/>
      <c r="AE217" s="158"/>
      <c r="AF217" s="158"/>
      <c r="AG217" s="158"/>
    </row>
    <row r="218" spans="1:33" s="21" customFormat="1" ht="18" hidden="1" customHeight="1" thickTop="1" thickBot="1">
      <c r="A218" s="254">
        <v>69</v>
      </c>
      <c r="B218" s="395" t="s">
        <v>1232</v>
      </c>
      <c r="C218" s="385"/>
      <c r="D218" s="385" t="str">
        <f>IF(C218&gt;0,VLOOKUP(C218,男子登録情報!$A$1:$H$1688,3,0),"")</f>
        <v/>
      </c>
      <c r="E218" s="385" t="str">
        <f>IF(C218&gt;0,VLOOKUP(C218,男子登録情報!$A$1:$H$1688,4,0),"")</f>
        <v/>
      </c>
      <c r="F218" s="42" t="str">
        <f>IF(C218&gt;0,VLOOKUP(C218,男子登録情報!$A$1:$H$1688,8,0),"")</f>
        <v/>
      </c>
      <c r="G218" s="237" t="e">
        <f>IF(F219&gt;0,VLOOKUP(F219,男子登録情報!$N$2:$O$48,2,0),"")</f>
        <v>#N/A</v>
      </c>
      <c r="H218" s="237" t="str">
        <f>IF(C218&gt;0,TEXT(C218,"100000000"),"")</f>
        <v/>
      </c>
      <c r="I218" s="6" t="s">
        <v>30</v>
      </c>
      <c r="J218" s="7"/>
      <c r="K218" s="8" t="str">
        <f>IF(J218&gt;0,VLOOKUP(J218,男子登録情報!$J$1:$K$21,2,0),"")</f>
        <v/>
      </c>
      <c r="L218" s="6" t="s">
        <v>33</v>
      </c>
      <c r="M218" s="38"/>
      <c r="N218" s="9" t="str">
        <f t="shared" si="4"/>
        <v/>
      </c>
      <c r="O218" s="10"/>
      <c r="P218" s="399"/>
      <c r="Q218" s="400"/>
      <c r="R218" s="401"/>
      <c r="S218" s="371"/>
      <c r="T218" s="371"/>
      <c r="AA218" s="158"/>
      <c r="AB218" s="158"/>
      <c r="AC218" s="158"/>
      <c r="AD218" s="158"/>
      <c r="AE218" s="158"/>
      <c r="AF218" s="158"/>
      <c r="AG218" s="158"/>
    </row>
    <row r="219" spans="1:33" s="21" customFormat="1" ht="18" hidden="1" customHeight="1" thickBot="1">
      <c r="A219" s="255"/>
      <c r="B219" s="396"/>
      <c r="C219" s="386"/>
      <c r="D219" s="386"/>
      <c r="E219" s="386"/>
      <c r="F219" s="43" t="str">
        <f>IF(C218&gt;0,VLOOKUP(C218,男子登録情報!$A$1:$H$1688,5,0),"")</f>
        <v/>
      </c>
      <c r="G219" s="238"/>
      <c r="H219" s="238"/>
      <c r="I219" s="11" t="s">
        <v>34</v>
      </c>
      <c r="J219" s="7"/>
      <c r="K219" s="8" t="str">
        <f>IF(J219&gt;0,VLOOKUP(J219,男子登録情報!$J$2:$K$21,2,0),"")</f>
        <v/>
      </c>
      <c r="L219" s="11" t="s">
        <v>35</v>
      </c>
      <c r="M219" s="39"/>
      <c r="N219" s="9" t="str">
        <f t="shared" si="4"/>
        <v/>
      </c>
      <c r="O219" s="10"/>
      <c r="P219" s="402"/>
      <c r="Q219" s="403"/>
      <c r="R219" s="404"/>
      <c r="S219" s="372"/>
      <c r="T219" s="372"/>
      <c r="AA219" s="158"/>
      <c r="AB219" s="158"/>
      <c r="AC219" s="158"/>
      <c r="AD219" s="158"/>
      <c r="AE219" s="158"/>
      <c r="AF219" s="158"/>
      <c r="AG219" s="158"/>
    </row>
    <row r="220" spans="1:33" s="21" customFormat="1" ht="18" hidden="1" customHeight="1" thickBot="1">
      <c r="A220" s="256"/>
      <c r="B220" s="394" t="s">
        <v>36</v>
      </c>
      <c r="C220" s="392"/>
      <c r="D220" s="44"/>
      <c r="E220" s="44"/>
      <c r="F220" s="45"/>
      <c r="G220" s="239"/>
      <c r="H220" s="239"/>
      <c r="I220" s="12" t="s">
        <v>37</v>
      </c>
      <c r="J220" s="13"/>
      <c r="K220" s="14" t="str">
        <f>IF(J220&gt;0,VLOOKUP(J220,男子登録情報!$J$2:$K$21,2,0),"")</f>
        <v/>
      </c>
      <c r="L220" s="15" t="s">
        <v>38</v>
      </c>
      <c r="M220" s="40"/>
      <c r="N220" s="9" t="str">
        <f t="shared" si="4"/>
        <v/>
      </c>
      <c r="O220" s="16"/>
      <c r="P220" s="405"/>
      <c r="Q220" s="406"/>
      <c r="R220" s="407"/>
      <c r="S220" s="373"/>
      <c r="T220" s="373"/>
      <c r="AA220" s="158"/>
      <c r="AB220" s="158"/>
      <c r="AC220" s="158"/>
      <c r="AD220" s="158"/>
      <c r="AE220" s="158"/>
      <c r="AF220" s="158"/>
      <c r="AG220" s="158"/>
    </row>
    <row r="221" spans="1:33" s="21" customFormat="1" ht="18" hidden="1" customHeight="1" thickTop="1" thickBot="1">
      <c r="A221" s="254">
        <v>70</v>
      </c>
      <c r="B221" s="395" t="s">
        <v>1232</v>
      </c>
      <c r="C221" s="385"/>
      <c r="D221" s="385" t="str">
        <f>IF(C221&gt;0,VLOOKUP(C221,男子登録情報!$A$1:$H$1688,3,0),"")</f>
        <v/>
      </c>
      <c r="E221" s="385" t="str">
        <f>IF(C221&gt;0,VLOOKUP(C221,男子登録情報!$A$1:$H$1688,4,0),"")</f>
        <v/>
      </c>
      <c r="F221" s="42" t="str">
        <f>IF(C221&gt;0,VLOOKUP(C221,男子登録情報!$A$1:$H$1688,8,0),"")</f>
        <v/>
      </c>
      <c r="G221" s="237" t="e">
        <f>IF(F222&gt;0,VLOOKUP(F222,男子登録情報!$N$2:$O$48,2,0),"")</f>
        <v>#N/A</v>
      </c>
      <c r="H221" s="237" t="str">
        <f>IF(C221&gt;0,TEXT(C221,"100000000"),"")</f>
        <v/>
      </c>
      <c r="I221" s="6" t="s">
        <v>30</v>
      </c>
      <c r="J221" s="7"/>
      <c r="K221" s="8" t="str">
        <f>IF(J221&gt;0,VLOOKUP(J221,男子登録情報!$J$1:$K$21,2,0),"")</f>
        <v/>
      </c>
      <c r="L221" s="6" t="s">
        <v>33</v>
      </c>
      <c r="M221" s="38"/>
      <c r="N221" s="9" t="str">
        <f t="shared" si="4"/>
        <v/>
      </c>
      <c r="O221" s="10"/>
      <c r="P221" s="399"/>
      <c r="Q221" s="400"/>
      <c r="R221" s="401"/>
      <c r="S221" s="371"/>
      <c r="T221" s="371"/>
      <c r="AA221" s="158"/>
      <c r="AB221" s="158"/>
      <c r="AC221" s="158"/>
      <c r="AD221" s="158"/>
      <c r="AE221" s="158"/>
      <c r="AF221" s="158"/>
      <c r="AG221" s="158"/>
    </row>
    <row r="222" spans="1:33" s="21" customFormat="1" ht="18" hidden="1" customHeight="1" thickBot="1">
      <c r="A222" s="255"/>
      <c r="B222" s="396"/>
      <c r="C222" s="386"/>
      <c r="D222" s="386"/>
      <c r="E222" s="386"/>
      <c r="F222" s="43" t="str">
        <f>IF(C221&gt;0,VLOOKUP(C221,男子登録情報!$A$1:$H$1688,5,0),"")</f>
        <v/>
      </c>
      <c r="G222" s="238"/>
      <c r="H222" s="238"/>
      <c r="I222" s="11" t="s">
        <v>34</v>
      </c>
      <c r="J222" s="7"/>
      <c r="K222" s="8" t="str">
        <f>IF(J222&gt;0,VLOOKUP(J222,男子登録情報!$J$2:$K$21,2,0),"")</f>
        <v/>
      </c>
      <c r="L222" s="11" t="s">
        <v>35</v>
      </c>
      <c r="M222" s="39"/>
      <c r="N222" s="9" t="str">
        <f t="shared" si="4"/>
        <v/>
      </c>
      <c r="O222" s="10"/>
      <c r="P222" s="402"/>
      <c r="Q222" s="403"/>
      <c r="R222" s="404"/>
      <c r="S222" s="372"/>
      <c r="T222" s="372"/>
      <c r="AA222" s="158"/>
      <c r="AB222" s="158"/>
      <c r="AC222" s="158"/>
      <c r="AD222" s="158"/>
      <c r="AE222" s="158"/>
      <c r="AF222" s="158"/>
      <c r="AG222" s="158"/>
    </row>
    <row r="223" spans="1:33" s="21" customFormat="1" ht="18" hidden="1" customHeight="1" thickBot="1">
      <c r="A223" s="256"/>
      <c r="B223" s="394" t="s">
        <v>36</v>
      </c>
      <c r="C223" s="392"/>
      <c r="D223" s="44"/>
      <c r="E223" s="44"/>
      <c r="F223" s="45"/>
      <c r="G223" s="239"/>
      <c r="H223" s="239"/>
      <c r="I223" s="12" t="s">
        <v>37</v>
      </c>
      <c r="J223" s="13"/>
      <c r="K223" s="14" t="str">
        <f>IF(J223&gt;0,VLOOKUP(J223,男子登録情報!$J$2:$K$21,2,0),"")</f>
        <v/>
      </c>
      <c r="L223" s="15" t="s">
        <v>38</v>
      </c>
      <c r="M223" s="40"/>
      <c r="N223" s="9" t="str">
        <f t="shared" si="4"/>
        <v/>
      </c>
      <c r="O223" s="16"/>
      <c r="P223" s="405"/>
      <c r="Q223" s="406"/>
      <c r="R223" s="407"/>
      <c r="S223" s="373"/>
      <c r="T223" s="373"/>
      <c r="AA223" s="158"/>
      <c r="AB223" s="158"/>
      <c r="AC223" s="158"/>
      <c r="AD223" s="158"/>
      <c r="AE223" s="158"/>
      <c r="AF223" s="158"/>
      <c r="AG223" s="158"/>
    </row>
    <row r="224" spans="1:33" s="21" customFormat="1" ht="18" hidden="1" customHeight="1" thickTop="1" thickBot="1">
      <c r="A224" s="254">
        <v>71</v>
      </c>
      <c r="B224" s="395" t="s">
        <v>1232</v>
      </c>
      <c r="C224" s="385"/>
      <c r="D224" s="385" t="str">
        <f>IF(C224&gt;0,VLOOKUP(C224,男子登録情報!$A$1:$H$1688,3,0),"")</f>
        <v/>
      </c>
      <c r="E224" s="385" t="str">
        <f>IF(C224&gt;0,VLOOKUP(C224,男子登録情報!$A$1:$H$1688,4,0),"")</f>
        <v/>
      </c>
      <c r="F224" s="42" t="str">
        <f>IF(C224&gt;0,VLOOKUP(C224,男子登録情報!$A$1:$H$1688,8,0),"")</f>
        <v/>
      </c>
      <c r="G224" s="237" t="e">
        <f>IF(F225&gt;0,VLOOKUP(F225,男子登録情報!$N$2:$O$48,2,0),"")</f>
        <v>#N/A</v>
      </c>
      <c r="H224" s="237" t="str">
        <f>IF(C224&gt;0,TEXT(C224,"100000000"),"")</f>
        <v/>
      </c>
      <c r="I224" s="6" t="s">
        <v>30</v>
      </c>
      <c r="J224" s="7"/>
      <c r="K224" s="8" t="str">
        <f>IF(J224&gt;0,VLOOKUP(J224,男子登録情報!$J$1:$K$21,2,0),"")</f>
        <v/>
      </c>
      <c r="L224" s="6" t="s">
        <v>33</v>
      </c>
      <c r="M224" s="38"/>
      <c r="N224" s="9" t="str">
        <f t="shared" si="4"/>
        <v/>
      </c>
      <c r="O224" s="10"/>
      <c r="P224" s="399"/>
      <c r="Q224" s="400"/>
      <c r="R224" s="401"/>
      <c r="S224" s="371"/>
      <c r="T224" s="371"/>
      <c r="AA224" s="158"/>
      <c r="AB224" s="158"/>
      <c r="AC224" s="158"/>
      <c r="AD224" s="158"/>
      <c r="AE224" s="158"/>
      <c r="AF224" s="158"/>
      <c r="AG224" s="158"/>
    </row>
    <row r="225" spans="1:33" s="21" customFormat="1" ht="18" hidden="1" customHeight="1" thickBot="1">
      <c r="A225" s="255"/>
      <c r="B225" s="396"/>
      <c r="C225" s="386"/>
      <c r="D225" s="386"/>
      <c r="E225" s="386"/>
      <c r="F225" s="43" t="str">
        <f>IF(C224&gt;0,VLOOKUP(C224,男子登録情報!$A$1:$H$1688,5,0),"")</f>
        <v/>
      </c>
      <c r="G225" s="238"/>
      <c r="H225" s="238"/>
      <c r="I225" s="11" t="s">
        <v>34</v>
      </c>
      <c r="J225" s="7"/>
      <c r="K225" s="8" t="str">
        <f>IF(J225&gt;0,VLOOKUP(J225,男子登録情報!$J$2:$K$21,2,0),"")</f>
        <v/>
      </c>
      <c r="L225" s="11" t="s">
        <v>35</v>
      </c>
      <c r="M225" s="39"/>
      <c r="N225" s="9" t="str">
        <f t="shared" si="4"/>
        <v/>
      </c>
      <c r="O225" s="10"/>
      <c r="P225" s="402"/>
      <c r="Q225" s="403"/>
      <c r="R225" s="404"/>
      <c r="S225" s="372"/>
      <c r="T225" s="372"/>
      <c r="AA225" s="158"/>
      <c r="AB225" s="158"/>
      <c r="AC225" s="158"/>
      <c r="AD225" s="158"/>
      <c r="AE225" s="158"/>
      <c r="AF225" s="158"/>
      <c r="AG225" s="158"/>
    </row>
    <row r="226" spans="1:33" s="21" customFormat="1" ht="18" hidden="1" customHeight="1" thickBot="1">
      <c r="A226" s="256"/>
      <c r="B226" s="394" t="s">
        <v>36</v>
      </c>
      <c r="C226" s="392"/>
      <c r="D226" s="44"/>
      <c r="E226" s="44"/>
      <c r="F226" s="45"/>
      <c r="G226" s="239"/>
      <c r="H226" s="239"/>
      <c r="I226" s="12" t="s">
        <v>37</v>
      </c>
      <c r="J226" s="13"/>
      <c r="K226" s="14" t="str">
        <f>IF(J226&gt;0,VLOOKUP(J226,男子登録情報!$J$2:$K$21,2,0),"")</f>
        <v/>
      </c>
      <c r="L226" s="15" t="s">
        <v>38</v>
      </c>
      <c r="M226" s="40"/>
      <c r="N226" s="9" t="str">
        <f t="shared" si="4"/>
        <v/>
      </c>
      <c r="O226" s="16"/>
      <c r="P226" s="405"/>
      <c r="Q226" s="406"/>
      <c r="R226" s="407"/>
      <c r="S226" s="373"/>
      <c r="T226" s="373"/>
      <c r="AA226" s="158"/>
      <c r="AB226" s="158"/>
      <c r="AC226" s="158"/>
      <c r="AD226" s="158"/>
      <c r="AE226" s="158"/>
      <c r="AF226" s="158"/>
      <c r="AG226" s="158"/>
    </row>
    <row r="227" spans="1:33" s="21" customFormat="1" ht="18" hidden="1" customHeight="1" thickTop="1" thickBot="1">
      <c r="A227" s="254">
        <v>72</v>
      </c>
      <c r="B227" s="395" t="s">
        <v>1232</v>
      </c>
      <c r="C227" s="385"/>
      <c r="D227" s="385" t="str">
        <f>IF(C227&gt;0,VLOOKUP(C227,男子登録情報!$A$1:$H$1688,3,0),"")</f>
        <v/>
      </c>
      <c r="E227" s="385" t="str">
        <f>IF(C227&gt;0,VLOOKUP(C227,男子登録情報!$A$1:$H$1688,4,0),"")</f>
        <v/>
      </c>
      <c r="F227" s="42" t="str">
        <f>IF(C227&gt;0,VLOOKUP(C227,男子登録情報!$A$1:$H$1688,8,0),"")</f>
        <v/>
      </c>
      <c r="G227" s="237" t="e">
        <f>IF(F228&gt;0,VLOOKUP(F228,男子登録情報!$N$2:$O$48,2,0),"")</f>
        <v>#N/A</v>
      </c>
      <c r="H227" s="237" t="str">
        <f>IF(C227&gt;0,TEXT(C227,"100000000"),"")</f>
        <v/>
      </c>
      <c r="I227" s="6" t="s">
        <v>30</v>
      </c>
      <c r="J227" s="7"/>
      <c r="K227" s="8" t="str">
        <f>IF(J227&gt;0,VLOOKUP(J227,男子登録情報!$J$1:$K$21,2,0),"")</f>
        <v/>
      </c>
      <c r="L227" s="6" t="s">
        <v>33</v>
      </c>
      <c r="M227" s="38"/>
      <c r="N227" s="9" t="str">
        <f t="shared" si="4"/>
        <v/>
      </c>
      <c r="O227" s="10"/>
      <c r="P227" s="399"/>
      <c r="Q227" s="400"/>
      <c r="R227" s="401"/>
      <c r="S227" s="371"/>
      <c r="T227" s="371"/>
      <c r="AA227" s="158"/>
      <c r="AB227" s="158"/>
      <c r="AC227" s="158"/>
      <c r="AD227" s="158"/>
      <c r="AE227" s="158"/>
      <c r="AF227" s="158"/>
      <c r="AG227" s="158"/>
    </row>
    <row r="228" spans="1:33" s="21" customFormat="1" ht="18" hidden="1" customHeight="1" thickBot="1">
      <c r="A228" s="255"/>
      <c r="B228" s="396"/>
      <c r="C228" s="386"/>
      <c r="D228" s="386"/>
      <c r="E228" s="386"/>
      <c r="F228" s="43" t="str">
        <f>IF(C227&gt;0,VLOOKUP(C227,男子登録情報!$A$1:$H$1688,5,0),"")</f>
        <v/>
      </c>
      <c r="G228" s="238"/>
      <c r="H228" s="238"/>
      <c r="I228" s="11" t="s">
        <v>34</v>
      </c>
      <c r="J228" s="7"/>
      <c r="K228" s="8" t="str">
        <f>IF(J228&gt;0,VLOOKUP(J228,男子登録情報!$J$2:$K$21,2,0),"")</f>
        <v/>
      </c>
      <c r="L228" s="11" t="s">
        <v>35</v>
      </c>
      <c r="M228" s="39"/>
      <c r="N228" s="9" t="str">
        <f t="shared" si="4"/>
        <v/>
      </c>
      <c r="O228" s="10"/>
      <c r="P228" s="402"/>
      <c r="Q228" s="403"/>
      <c r="R228" s="404"/>
      <c r="S228" s="372"/>
      <c r="T228" s="372"/>
      <c r="AA228" s="158"/>
      <c r="AB228" s="158"/>
      <c r="AC228" s="158"/>
      <c r="AD228" s="158"/>
      <c r="AE228" s="158"/>
      <c r="AF228" s="158"/>
      <c r="AG228" s="158"/>
    </row>
    <row r="229" spans="1:33" s="21" customFormat="1" ht="18" hidden="1" customHeight="1" thickBot="1">
      <c r="A229" s="256"/>
      <c r="B229" s="394" t="s">
        <v>36</v>
      </c>
      <c r="C229" s="392"/>
      <c r="D229" s="44"/>
      <c r="E229" s="44"/>
      <c r="F229" s="45"/>
      <c r="G229" s="239"/>
      <c r="H229" s="239"/>
      <c r="I229" s="12" t="s">
        <v>37</v>
      </c>
      <c r="J229" s="13"/>
      <c r="K229" s="14" t="str">
        <f>IF(J229&gt;0,VLOOKUP(J229,男子登録情報!$J$2:$K$21,2,0),"")</f>
        <v/>
      </c>
      <c r="L229" s="15" t="s">
        <v>38</v>
      </c>
      <c r="M229" s="40"/>
      <c r="N229" s="9" t="str">
        <f t="shared" si="4"/>
        <v/>
      </c>
      <c r="O229" s="16"/>
      <c r="P229" s="405"/>
      <c r="Q229" s="406"/>
      <c r="R229" s="407"/>
      <c r="S229" s="373"/>
      <c r="T229" s="373"/>
      <c r="AA229" s="158"/>
      <c r="AB229" s="158"/>
      <c r="AC229" s="158"/>
      <c r="AD229" s="158"/>
      <c r="AE229" s="158"/>
      <c r="AF229" s="158"/>
      <c r="AG229" s="158"/>
    </row>
    <row r="230" spans="1:33" s="21" customFormat="1" ht="18" hidden="1" customHeight="1" thickTop="1" thickBot="1">
      <c r="A230" s="254">
        <v>73</v>
      </c>
      <c r="B230" s="395" t="s">
        <v>1232</v>
      </c>
      <c r="C230" s="385"/>
      <c r="D230" s="385" t="str">
        <f>IF(C230&gt;0,VLOOKUP(C230,男子登録情報!$A$1:$H$1688,3,0),"")</f>
        <v/>
      </c>
      <c r="E230" s="385" t="str">
        <f>IF(C230&gt;0,VLOOKUP(C230,男子登録情報!$A$1:$H$1688,4,0),"")</f>
        <v/>
      </c>
      <c r="F230" s="42" t="str">
        <f>IF(C230&gt;0,VLOOKUP(C230,男子登録情報!$A$1:$H$1688,8,0),"")</f>
        <v/>
      </c>
      <c r="G230" s="237" t="e">
        <f>IF(F231&gt;0,VLOOKUP(F231,男子登録情報!$N$2:$O$48,2,0),"")</f>
        <v>#N/A</v>
      </c>
      <c r="H230" s="237" t="str">
        <f>IF(C230&gt;0,TEXT(C230,"100000000"),"")</f>
        <v/>
      </c>
      <c r="I230" s="6" t="s">
        <v>30</v>
      </c>
      <c r="J230" s="7"/>
      <c r="K230" s="8" t="str">
        <f>IF(J230&gt;0,VLOOKUP(J230,男子登録情報!$J$1:$K$21,2,0),"")</f>
        <v/>
      </c>
      <c r="L230" s="6" t="s">
        <v>33</v>
      </c>
      <c r="M230" s="38"/>
      <c r="N230" s="9" t="str">
        <f t="shared" si="4"/>
        <v/>
      </c>
      <c r="O230" s="10"/>
      <c r="P230" s="399"/>
      <c r="Q230" s="400"/>
      <c r="R230" s="401"/>
      <c r="S230" s="371"/>
      <c r="T230" s="371"/>
      <c r="AA230" s="158"/>
      <c r="AB230" s="158"/>
      <c r="AC230" s="158"/>
      <c r="AD230" s="158"/>
      <c r="AE230" s="158"/>
      <c r="AF230" s="158"/>
      <c r="AG230" s="158"/>
    </row>
    <row r="231" spans="1:33" s="21" customFormat="1" ht="18" hidden="1" customHeight="1" thickBot="1">
      <c r="A231" s="255"/>
      <c r="B231" s="396"/>
      <c r="C231" s="386"/>
      <c r="D231" s="386"/>
      <c r="E231" s="386"/>
      <c r="F231" s="43" t="str">
        <f>IF(C230&gt;0,VLOOKUP(C230,男子登録情報!$A$1:$H$1688,5,0),"")</f>
        <v/>
      </c>
      <c r="G231" s="238"/>
      <c r="H231" s="238"/>
      <c r="I231" s="11" t="s">
        <v>34</v>
      </c>
      <c r="J231" s="7"/>
      <c r="K231" s="8" t="str">
        <f>IF(J231&gt;0,VLOOKUP(J231,男子登録情報!$J$2:$K$21,2,0),"")</f>
        <v/>
      </c>
      <c r="L231" s="11" t="s">
        <v>35</v>
      </c>
      <c r="M231" s="39"/>
      <c r="N231" s="9" t="str">
        <f t="shared" si="4"/>
        <v/>
      </c>
      <c r="O231" s="10"/>
      <c r="P231" s="402"/>
      <c r="Q231" s="403"/>
      <c r="R231" s="404"/>
      <c r="S231" s="372"/>
      <c r="T231" s="372"/>
      <c r="AA231" s="158"/>
      <c r="AB231" s="158"/>
      <c r="AC231" s="158"/>
      <c r="AD231" s="158"/>
      <c r="AE231" s="158"/>
      <c r="AF231" s="158"/>
      <c r="AG231" s="158"/>
    </row>
    <row r="232" spans="1:33" s="21" customFormat="1" ht="18" hidden="1" customHeight="1" thickBot="1">
      <c r="A232" s="256"/>
      <c r="B232" s="394" t="s">
        <v>36</v>
      </c>
      <c r="C232" s="392"/>
      <c r="D232" s="44"/>
      <c r="E232" s="44"/>
      <c r="F232" s="45"/>
      <c r="G232" s="239"/>
      <c r="H232" s="239"/>
      <c r="I232" s="12" t="s">
        <v>37</v>
      </c>
      <c r="J232" s="13"/>
      <c r="K232" s="14" t="str">
        <f>IF(J232&gt;0,VLOOKUP(J232,男子登録情報!$J$2:$K$21,2,0),"")</f>
        <v/>
      </c>
      <c r="L232" s="15" t="s">
        <v>38</v>
      </c>
      <c r="M232" s="40"/>
      <c r="N232" s="9" t="str">
        <f t="shared" si="4"/>
        <v/>
      </c>
      <c r="O232" s="16"/>
      <c r="P232" s="405"/>
      <c r="Q232" s="406"/>
      <c r="R232" s="407"/>
      <c r="S232" s="373"/>
      <c r="T232" s="373"/>
      <c r="AA232" s="158"/>
      <c r="AB232" s="158"/>
      <c r="AC232" s="158"/>
      <c r="AD232" s="158"/>
      <c r="AE232" s="158"/>
      <c r="AF232" s="158"/>
      <c r="AG232" s="158"/>
    </row>
    <row r="233" spans="1:33" s="21" customFormat="1" ht="18" hidden="1" customHeight="1" thickTop="1" thickBot="1">
      <c r="A233" s="254">
        <v>74</v>
      </c>
      <c r="B233" s="395" t="s">
        <v>1232</v>
      </c>
      <c r="C233" s="385"/>
      <c r="D233" s="385" t="str">
        <f>IF(C233&gt;0,VLOOKUP(C233,男子登録情報!$A$1:$H$1688,3,0),"")</f>
        <v/>
      </c>
      <c r="E233" s="385" t="str">
        <f>IF(C233&gt;0,VLOOKUP(C233,男子登録情報!$A$1:$H$1688,4,0),"")</f>
        <v/>
      </c>
      <c r="F233" s="42" t="str">
        <f>IF(C233&gt;0,VLOOKUP(C233,男子登録情報!$A$1:$H$1688,8,0),"")</f>
        <v/>
      </c>
      <c r="G233" s="237" t="e">
        <f>IF(F234&gt;0,VLOOKUP(F234,男子登録情報!$N$2:$O$48,2,0),"")</f>
        <v>#N/A</v>
      </c>
      <c r="H233" s="237" t="str">
        <f>IF(C233&gt;0,TEXT(C233,"100000000"),"")</f>
        <v/>
      </c>
      <c r="I233" s="6" t="s">
        <v>30</v>
      </c>
      <c r="J233" s="7"/>
      <c r="K233" s="8" t="str">
        <f>IF(J233&gt;0,VLOOKUP(J233,男子登録情報!$J$1:$K$21,2,0),"")</f>
        <v/>
      </c>
      <c r="L233" s="6" t="s">
        <v>33</v>
      </c>
      <c r="M233" s="38"/>
      <c r="N233" s="9" t="str">
        <f t="shared" si="4"/>
        <v/>
      </c>
      <c r="O233" s="10"/>
      <c r="P233" s="399"/>
      <c r="Q233" s="400"/>
      <c r="R233" s="401"/>
      <c r="S233" s="371"/>
      <c r="T233" s="371"/>
      <c r="AA233" s="158"/>
      <c r="AB233" s="158"/>
      <c r="AC233" s="158"/>
      <c r="AD233" s="158"/>
      <c r="AE233" s="158"/>
      <c r="AF233" s="158"/>
      <c r="AG233" s="158"/>
    </row>
    <row r="234" spans="1:33" s="21" customFormat="1" ht="18" hidden="1" customHeight="1" thickBot="1">
      <c r="A234" s="255"/>
      <c r="B234" s="396"/>
      <c r="C234" s="386"/>
      <c r="D234" s="386"/>
      <c r="E234" s="386"/>
      <c r="F234" s="43" t="str">
        <f>IF(C233&gt;0,VLOOKUP(C233,男子登録情報!$A$1:$H$1688,5,0),"")</f>
        <v/>
      </c>
      <c r="G234" s="238"/>
      <c r="H234" s="238"/>
      <c r="I234" s="11" t="s">
        <v>34</v>
      </c>
      <c r="J234" s="7"/>
      <c r="K234" s="8" t="str">
        <f>IF(J234&gt;0,VLOOKUP(J234,男子登録情報!$J$2:$K$21,2,0),"")</f>
        <v/>
      </c>
      <c r="L234" s="11" t="s">
        <v>35</v>
      </c>
      <c r="M234" s="39"/>
      <c r="N234" s="9" t="str">
        <f t="shared" si="4"/>
        <v/>
      </c>
      <c r="O234" s="10"/>
      <c r="P234" s="402"/>
      <c r="Q234" s="403"/>
      <c r="R234" s="404"/>
      <c r="S234" s="372"/>
      <c r="T234" s="372"/>
      <c r="AA234" s="158"/>
      <c r="AB234" s="158"/>
      <c r="AC234" s="158"/>
      <c r="AD234" s="158"/>
      <c r="AE234" s="158"/>
      <c r="AF234" s="158"/>
      <c r="AG234" s="158"/>
    </row>
    <row r="235" spans="1:33" s="21" customFormat="1" ht="18" hidden="1" customHeight="1" thickBot="1">
      <c r="A235" s="256"/>
      <c r="B235" s="394" t="s">
        <v>36</v>
      </c>
      <c r="C235" s="392"/>
      <c r="D235" s="44"/>
      <c r="E235" s="44"/>
      <c r="F235" s="45"/>
      <c r="G235" s="239"/>
      <c r="H235" s="239"/>
      <c r="I235" s="12" t="s">
        <v>37</v>
      </c>
      <c r="J235" s="13"/>
      <c r="K235" s="14" t="str">
        <f>IF(J235&gt;0,VLOOKUP(J235,男子登録情報!$J$2:$K$21,2,0),"")</f>
        <v/>
      </c>
      <c r="L235" s="15" t="s">
        <v>38</v>
      </c>
      <c r="M235" s="40"/>
      <c r="N235" s="9" t="str">
        <f t="shared" si="4"/>
        <v/>
      </c>
      <c r="O235" s="16"/>
      <c r="P235" s="405"/>
      <c r="Q235" s="406"/>
      <c r="R235" s="407"/>
      <c r="S235" s="373"/>
      <c r="T235" s="373"/>
      <c r="AA235" s="158"/>
      <c r="AB235" s="158"/>
      <c r="AC235" s="158"/>
      <c r="AD235" s="158"/>
      <c r="AE235" s="158"/>
      <c r="AF235" s="158"/>
      <c r="AG235" s="158"/>
    </row>
    <row r="236" spans="1:33" s="21" customFormat="1" ht="18" hidden="1" customHeight="1" thickTop="1" thickBot="1">
      <c r="A236" s="254">
        <v>75</v>
      </c>
      <c r="B236" s="395" t="s">
        <v>1232</v>
      </c>
      <c r="C236" s="385"/>
      <c r="D236" s="385" t="str">
        <f>IF(C236&gt;0,VLOOKUP(C236,男子登録情報!$A$1:$H$1688,3,0),"")</f>
        <v/>
      </c>
      <c r="E236" s="385" t="str">
        <f>IF(C236&gt;0,VLOOKUP(C236,男子登録情報!$A$1:$H$1688,4,0),"")</f>
        <v/>
      </c>
      <c r="F236" s="42" t="str">
        <f>IF(C236&gt;0,VLOOKUP(C236,男子登録情報!$A$1:$H$1688,8,0),"")</f>
        <v/>
      </c>
      <c r="G236" s="237" t="e">
        <f>IF(F237&gt;0,VLOOKUP(F237,男子登録情報!$N$2:$O$48,2,0),"")</f>
        <v>#N/A</v>
      </c>
      <c r="H236" s="237" t="str">
        <f>IF(C236&gt;0,TEXT(C236,"100000000"),"")</f>
        <v/>
      </c>
      <c r="I236" s="6" t="s">
        <v>30</v>
      </c>
      <c r="J236" s="7"/>
      <c r="K236" s="8" t="str">
        <f>IF(J236&gt;0,VLOOKUP(J236,男子登録情報!$J$1:$K$21,2,0),"")</f>
        <v/>
      </c>
      <c r="L236" s="6" t="s">
        <v>33</v>
      </c>
      <c r="M236" s="38"/>
      <c r="N236" s="9" t="str">
        <f t="shared" si="4"/>
        <v/>
      </c>
      <c r="O236" s="10"/>
      <c r="P236" s="399"/>
      <c r="Q236" s="400"/>
      <c r="R236" s="401"/>
      <c r="S236" s="371"/>
      <c r="T236" s="371"/>
      <c r="AA236" s="158"/>
      <c r="AB236" s="158"/>
      <c r="AC236" s="158"/>
      <c r="AD236" s="158"/>
      <c r="AE236" s="158"/>
      <c r="AF236" s="158"/>
      <c r="AG236" s="158"/>
    </row>
    <row r="237" spans="1:33" s="21" customFormat="1" ht="18" hidden="1" customHeight="1" thickBot="1">
      <c r="A237" s="255"/>
      <c r="B237" s="396"/>
      <c r="C237" s="386"/>
      <c r="D237" s="386"/>
      <c r="E237" s="386"/>
      <c r="F237" s="43" t="str">
        <f>IF(C236&gt;0,VLOOKUP(C236,男子登録情報!$A$1:$H$1688,5,0),"")</f>
        <v/>
      </c>
      <c r="G237" s="238"/>
      <c r="H237" s="238"/>
      <c r="I237" s="11" t="s">
        <v>34</v>
      </c>
      <c r="J237" s="7"/>
      <c r="K237" s="8" t="str">
        <f>IF(J237&gt;0,VLOOKUP(J237,男子登録情報!$J$2:$K$21,2,0),"")</f>
        <v/>
      </c>
      <c r="L237" s="11" t="s">
        <v>35</v>
      </c>
      <c r="M237" s="39"/>
      <c r="N237" s="9" t="str">
        <f t="shared" si="4"/>
        <v/>
      </c>
      <c r="O237" s="10"/>
      <c r="P237" s="402"/>
      <c r="Q237" s="403"/>
      <c r="R237" s="404"/>
      <c r="S237" s="372"/>
      <c r="T237" s="372"/>
      <c r="AA237" s="158"/>
      <c r="AB237" s="158"/>
      <c r="AC237" s="158"/>
      <c r="AD237" s="158"/>
      <c r="AE237" s="158"/>
      <c r="AF237" s="158"/>
      <c r="AG237" s="158"/>
    </row>
    <row r="238" spans="1:33" s="21" customFormat="1" ht="18" hidden="1" customHeight="1" thickBot="1">
      <c r="A238" s="256"/>
      <c r="B238" s="394" t="s">
        <v>36</v>
      </c>
      <c r="C238" s="392"/>
      <c r="D238" s="44"/>
      <c r="E238" s="44"/>
      <c r="F238" s="45"/>
      <c r="G238" s="239"/>
      <c r="H238" s="239"/>
      <c r="I238" s="12" t="s">
        <v>37</v>
      </c>
      <c r="J238" s="13"/>
      <c r="K238" s="14" t="str">
        <f>IF(J238&gt;0,VLOOKUP(J238,男子登録情報!$J$2:$K$21,2,0),"")</f>
        <v/>
      </c>
      <c r="L238" s="15" t="s">
        <v>38</v>
      </c>
      <c r="M238" s="40"/>
      <c r="N238" s="9" t="str">
        <f t="shared" si="4"/>
        <v/>
      </c>
      <c r="O238" s="16"/>
      <c r="P238" s="405"/>
      <c r="Q238" s="406"/>
      <c r="R238" s="407"/>
      <c r="S238" s="373"/>
      <c r="T238" s="373"/>
      <c r="AA238" s="158"/>
      <c r="AB238" s="158"/>
      <c r="AC238" s="158"/>
      <c r="AD238" s="158"/>
      <c r="AE238" s="158"/>
      <c r="AF238" s="158"/>
      <c r="AG238" s="158"/>
    </row>
    <row r="239" spans="1:33" s="21" customFormat="1" ht="18" hidden="1" customHeight="1" thickTop="1" thickBot="1">
      <c r="A239" s="254">
        <v>76</v>
      </c>
      <c r="B239" s="395" t="s">
        <v>1232</v>
      </c>
      <c r="C239" s="385"/>
      <c r="D239" s="385" t="str">
        <f>IF(C239&gt;0,VLOOKUP(C239,男子登録情報!$A$1:$H$1688,3,0),"")</f>
        <v/>
      </c>
      <c r="E239" s="385" t="str">
        <f>IF(C239&gt;0,VLOOKUP(C239,男子登録情報!$A$1:$H$1688,4,0),"")</f>
        <v/>
      </c>
      <c r="F239" s="42" t="str">
        <f>IF(C239&gt;0,VLOOKUP(C239,男子登録情報!$A$1:$H$1688,8,0),"")</f>
        <v/>
      </c>
      <c r="G239" s="237" t="e">
        <f>IF(F240&gt;0,VLOOKUP(F240,男子登録情報!$N$2:$O$48,2,0),"")</f>
        <v>#N/A</v>
      </c>
      <c r="H239" s="237" t="str">
        <f>IF(C239&gt;0,TEXT(C239,"100000000"),"")</f>
        <v/>
      </c>
      <c r="I239" s="6" t="s">
        <v>30</v>
      </c>
      <c r="J239" s="7"/>
      <c r="K239" s="8" t="str">
        <f>IF(J239&gt;0,VLOOKUP(J239,男子登録情報!$J$1:$K$21,2,0),"")</f>
        <v/>
      </c>
      <c r="L239" s="6" t="s">
        <v>33</v>
      </c>
      <c r="M239" s="38"/>
      <c r="N239" s="9" t="str">
        <f t="shared" si="4"/>
        <v/>
      </c>
      <c r="O239" s="10"/>
      <c r="P239" s="399"/>
      <c r="Q239" s="400"/>
      <c r="R239" s="401"/>
      <c r="S239" s="371"/>
      <c r="T239" s="371"/>
      <c r="AA239" s="158"/>
      <c r="AB239" s="158"/>
      <c r="AC239" s="158"/>
      <c r="AD239" s="158"/>
      <c r="AE239" s="158"/>
      <c r="AF239" s="158"/>
      <c r="AG239" s="158"/>
    </row>
    <row r="240" spans="1:33" s="21" customFormat="1" ht="18" hidden="1" customHeight="1" thickBot="1">
      <c r="A240" s="255"/>
      <c r="B240" s="396"/>
      <c r="C240" s="386"/>
      <c r="D240" s="386"/>
      <c r="E240" s="386"/>
      <c r="F240" s="43" t="str">
        <f>IF(C239&gt;0,VLOOKUP(C239,男子登録情報!$A$1:$H$1688,5,0),"")</f>
        <v/>
      </c>
      <c r="G240" s="238"/>
      <c r="H240" s="238"/>
      <c r="I240" s="11" t="s">
        <v>34</v>
      </c>
      <c r="J240" s="7"/>
      <c r="K240" s="8" t="str">
        <f>IF(J240&gt;0,VLOOKUP(J240,男子登録情報!$J$2:$K$21,2,0),"")</f>
        <v/>
      </c>
      <c r="L240" s="11" t="s">
        <v>35</v>
      </c>
      <c r="M240" s="39"/>
      <c r="N240" s="9" t="str">
        <f t="shared" si="4"/>
        <v/>
      </c>
      <c r="O240" s="10"/>
      <c r="P240" s="402"/>
      <c r="Q240" s="403"/>
      <c r="R240" s="404"/>
      <c r="S240" s="372"/>
      <c r="T240" s="372"/>
      <c r="AA240" s="158"/>
      <c r="AB240" s="158"/>
      <c r="AC240" s="158"/>
      <c r="AD240" s="158"/>
      <c r="AE240" s="158"/>
      <c r="AF240" s="158"/>
      <c r="AG240" s="158"/>
    </row>
    <row r="241" spans="1:33" s="21" customFormat="1" ht="18" hidden="1" customHeight="1" thickBot="1">
      <c r="A241" s="256"/>
      <c r="B241" s="394" t="s">
        <v>36</v>
      </c>
      <c r="C241" s="392"/>
      <c r="D241" s="44"/>
      <c r="E241" s="44"/>
      <c r="F241" s="45"/>
      <c r="G241" s="239"/>
      <c r="H241" s="239"/>
      <c r="I241" s="12" t="s">
        <v>37</v>
      </c>
      <c r="J241" s="13"/>
      <c r="K241" s="14" t="str">
        <f>IF(J241&gt;0,VLOOKUP(J241,男子登録情報!$J$2:$K$21,2,0),"")</f>
        <v/>
      </c>
      <c r="L241" s="15" t="s">
        <v>38</v>
      </c>
      <c r="M241" s="40"/>
      <c r="N241" s="9" t="str">
        <f t="shared" si="4"/>
        <v/>
      </c>
      <c r="O241" s="16"/>
      <c r="P241" s="405"/>
      <c r="Q241" s="406"/>
      <c r="R241" s="407"/>
      <c r="S241" s="373"/>
      <c r="T241" s="373"/>
      <c r="AA241" s="158"/>
      <c r="AB241" s="158"/>
      <c r="AC241" s="158"/>
      <c r="AD241" s="158"/>
      <c r="AE241" s="158"/>
      <c r="AF241" s="158"/>
      <c r="AG241" s="158"/>
    </row>
    <row r="242" spans="1:33" s="21" customFormat="1" ht="18" hidden="1" customHeight="1" thickTop="1" thickBot="1">
      <c r="A242" s="254">
        <v>77</v>
      </c>
      <c r="B242" s="395" t="s">
        <v>1232</v>
      </c>
      <c r="C242" s="385"/>
      <c r="D242" s="385" t="str">
        <f>IF(C242&gt;0,VLOOKUP(C242,男子登録情報!$A$1:$H$1688,3,0),"")</f>
        <v/>
      </c>
      <c r="E242" s="385" t="str">
        <f>IF(C242&gt;0,VLOOKUP(C242,男子登録情報!$A$1:$H$1688,4,0),"")</f>
        <v/>
      </c>
      <c r="F242" s="42" t="str">
        <f>IF(C242&gt;0,VLOOKUP(C242,男子登録情報!$A$1:$H$1688,8,0),"")</f>
        <v/>
      </c>
      <c r="G242" s="237" t="e">
        <f>IF(F243&gt;0,VLOOKUP(F243,男子登録情報!$N$2:$O$48,2,0),"")</f>
        <v>#N/A</v>
      </c>
      <c r="H242" s="237" t="str">
        <f>IF(C242&gt;0,TEXT(C242,"100000000"),"")</f>
        <v/>
      </c>
      <c r="I242" s="6" t="s">
        <v>30</v>
      </c>
      <c r="J242" s="7"/>
      <c r="K242" s="8" t="str">
        <f>IF(J242&gt;0,VLOOKUP(J242,男子登録情報!$J$1:$K$21,2,0),"")</f>
        <v/>
      </c>
      <c r="L242" s="6" t="s">
        <v>33</v>
      </c>
      <c r="M242" s="38"/>
      <c r="N242" s="9" t="str">
        <f t="shared" si="4"/>
        <v/>
      </c>
      <c r="O242" s="10"/>
      <c r="P242" s="399"/>
      <c r="Q242" s="400"/>
      <c r="R242" s="401"/>
      <c r="S242" s="371"/>
      <c r="T242" s="371"/>
      <c r="AA242" s="158"/>
      <c r="AB242" s="158"/>
      <c r="AC242" s="158"/>
      <c r="AD242" s="158"/>
      <c r="AE242" s="158"/>
      <c r="AF242" s="158"/>
      <c r="AG242" s="158"/>
    </row>
    <row r="243" spans="1:33" s="21" customFormat="1" ht="18" hidden="1" customHeight="1" thickBot="1">
      <c r="A243" s="255"/>
      <c r="B243" s="396"/>
      <c r="C243" s="386"/>
      <c r="D243" s="386"/>
      <c r="E243" s="386"/>
      <c r="F243" s="43" t="str">
        <f>IF(C242&gt;0,VLOOKUP(C242,男子登録情報!$A$1:$H$1688,5,0),"")</f>
        <v/>
      </c>
      <c r="G243" s="238"/>
      <c r="H243" s="238"/>
      <c r="I243" s="11" t="s">
        <v>34</v>
      </c>
      <c r="J243" s="7"/>
      <c r="K243" s="8" t="str">
        <f>IF(J243&gt;0,VLOOKUP(J243,男子登録情報!$J$2:$K$21,2,0),"")</f>
        <v/>
      </c>
      <c r="L243" s="11" t="s">
        <v>35</v>
      </c>
      <c r="M243" s="39"/>
      <c r="N243" s="9" t="str">
        <f t="shared" si="4"/>
        <v/>
      </c>
      <c r="O243" s="10"/>
      <c r="P243" s="402"/>
      <c r="Q243" s="403"/>
      <c r="R243" s="404"/>
      <c r="S243" s="372"/>
      <c r="T243" s="372"/>
      <c r="AA243" s="158"/>
      <c r="AB243" s="158"/>
      <c r="AC243" s="158"/>
      <c r="AD243" s="158"/>
      <c r="AE243" s="158"/>
      <c r="AF243" s="158"/>
      <c r="AG243" s="158"/>
    </row>
    <row r="244" spans="1:33" s="21" customFormat="1" ht="18" hidden="1" customHeight="1" thickBot="1">
      <c r="A244" s="256"/>
      <c r="B244" s="394" t="s">
        <v>36</v>
      </c>
      <c r="C244" s="392"/>
      <c r="D244" s="44"/>
      <c r="E244" s="44"/>
      <c r="F244" s="45"/>
      <c r="G244" s="239"/>
      <c r="H244" s="239"/>
      <c r="I244" s="12" t="s">
        <v>37</v>
      </c>
      <c r="J244" s="13"/>
      <c r="K244" s="14" t="str">
        <f>IF(J244&gt;0,VLOOKUP(J244,男子登録情報!$J$2:$K$21,2,0),"")</f>
        <v/>
      </c>
      <c r="L244" s="15" t="s">
        <v>38</v>
      </c>
      <c r="M244" s="40"/>
      <c r="N244" s="9" t="str">
        <f t="shared" si="4"/>
        <v/>
      </c>
      <c r="O244" s="16"/>
      <c r="P244" s="405"/>
      <c r="Q244" s="406"/>
      <c r="R244" s="407"/>
      <c r="S244" s="373"/>
      <c r="T244" s="373"/>
      <c r="AA244" s="158"/>
      <c r="AB244" s="158"/>
      <c r="AC244" s="158"/>
      <c r="AD244" s="158"/>
      <c r="AE244" s="158"/>
      <c r="AF244" s="158"/>
      <c r="AG244" s="158"/>
    </row>
    <row r="245" spans="1:33" s="21" customFormat="1" ht="18" hidden="1" customHeight="1" thickTop="1" thickBot="1">
      <c r="A245" s="254">
        <v>78</v>
      </c>
      <c r="B245" s="395" t="s">
        <v>1232</v>
      </c>
      <c r="C245" s="385"/>
      <c r="D245" s="385" t="str">
        <f>IF(C245&gt;0,VLOOKUP(C245,男子登録情報!$A$1:$H$1688,3,0),"")</f>
        <v/>
      </c>
      <c r="E245" s="385" t="str">
        <f>IF(C245&gt;0,VLOOKUP(C245,男子登録情報!$A$1:$H$1688,4,0),"")</f>
        <v/>
      </c>
      <c r="F245" s="42" t="str">
        <f>IF(C245&gt;0,VLOOKUP(C245,男子登録情報!$A$1:$H$1688,8,0),"")</f>
        <v/>
      </c>
      <c r="G245" s="237" t="e">
        <f>IF(F246&gt;0,VLOOKUP(F246,男子登録情報!$N$2:$O$48,2,0),"")</f>
        <v>#N/A</v>
      </c>
      <c r="H245" s="237" t="str">
        <f>IF(C245&gt;0,TEXT(C245,"100000000"),"")</f>
        <v/>
      </c>
      <c r="I245" s="6" t="s">
        <v>30</v>
      </c>
      <c r="J245" s="7"/>
      <c r="K245" s="8" t="str">
        <f>IF(J245&gt;0,VLOOKUP(J245,男子登録情報!$J$1:$K$21,2,0),"")</f>
        <v/>
      </c>
      <c r="L245" s="6" t="s">
        <v>33</v>
      </c>
      <c r="M245" s="38"/>
      <c r="N245" s="9" t="str">
        <f t="shared" si="4"/>
        <v/>
      </c>
      <c r="O245" s="10"/>
      <c r="P245" s="399"/>
      <c r="Q245" s="400"/>
      <c r="R245" s="401"/>
      <c r="S245" s="371"/>
      <c r="T245" s="371"/>
      <c r="AA245" s="158"/>
      <c r="AB245" s="158"/>
      <c r="AC245" s="158"/>
      <c r="AD245" s="158"/>
      <c r="AE245" s="158"/>
      <c r="AF245" s="158"/>
      <c r="AG245" s="158"/>
    </row>
    <row r="246" spans="1:33" s="21" customFormat="1" ht="18" hidden="1" customHeight="1" thickBot="1">
      <c r="A246" s="255"/>
      <c r="B246" s="396"/>
      <c r="C246" s="386"/>
      <c r="D246" s="386"/>
      <c r="E246" s="386"/>
      <c r="F246" s="43" t="str">
        <f>IF(C245&gt;0,VLOOKUP(C245,男子登録情報!$A$1:$H$1688,5,0),"")</f>
        <v/>
      </c>
      <c r="G246" s="238"/>
      <c r="H246" s="238"/>
      <c r="I246" s="11" t="s">
        <v>34</v>
      </c>
      <c r="J246" s="7"/>
      <c r="K246" s="8" t="str">
        <f>IF(J246&gt;0,VLOOKUP(J246,男子登録情報!$J$2:$K$21,2,0),"")</f>
        <v/>
      </c>
      <c r="L246" s="11" t="s">
        <v>35</v>
      </c>
      <c r="M246" s="39"/>
      <c r="N246" s="9" t="str">
        <f t="shared" si="4"/>
        <v/>
      </c>
      <c r="O246" s="10"/>
      <c r="P246" s="402"/>
      <c r="Q246" s="403"/>
      <c r="R246" s="404"/>
      <c r="S246" s="372"/>
      <c r="T246" s="372"/>
      <c r="AA246" s="158"/>
      <c r="AB246" s="158"/>
      <c r="AC246" s="158"/>
      <c r="AD246" s="158"/>
      <c r="AE246" s="158"/>
      <c r="AF246" s="158"/>
      <c r="AG246" s="158"/>
    </row>
    <row r="247" spans="1:33" s="21" customFormat="1" ht="18" hidden="1" customHeight="1" thickBot="1">
      <c r="A247" s="256"/>
      <c r="B247" s="394" t="s">
        <v>36</v>
      </c>
      <c r="C247" s="392"/>
      <c r="D247" s="44"/>
      <c r="E247" s="44"/>
      <c r="F247" s="45"/>
      <c r="G247" s="239"/>
      <c r="H247" s="239"/>
      <c r="I247" s="12" t="s">
        <v>37</v>
      </c>
      <c r="J247" s="13"/>
      <c r="K247" s="14" t="str">
        <f>IF(J247&gt;0,VLOOKUP(J247,男子登録情報!$J$2:$K$21,2,0),"")</f>
        <v/>
      </c>
      <c r="L247" s="15" t="s">
        <v>38</v>
      </c>
      <c r="M247" s="40"/>
      <c r="N247" s="9" t="str">
        <f t="shared" si="4"/>
        <v/>
      </c>
      <c r="O247" s="16"/>
      <c r="P247" s="405"/>
      <c r="Q247" s="406"/>
      <c r="R247" s="407"/>
      <c r="S247" s="373"/>
      <c r="T247" s="373"/>
      <c r="AA247" s="158"/>
      <c r="AB247" s="158"/>
      <c r="AC247" s="158"/>
      <c r="AD247" s="158"/>
      <c r="AE247" s="158"/>
      <c r="AF247" s="158"/>
      <c r="AG247" s="158"/>
    </row>
    <row r="248" spans="1:33" s="21" customFormat="1" ht="18" hidden="1" customHeight="1" thickTop="1" thickBot="1">
      <c r="A248" s="254">
        <v>79</v>
      </c>
      <c r="B248" s="395" t="s">
        <v>1232</v>
      </c>
      <c r="C248" s="385"/>
      <c r="D248" s="385" t="str">
        <f>IF(C248&gt;0,VLOOKUP(C248,男子登録情報!$A$1:$H$1688,3,0),"")</f>
        <v/>
      </c>
      <c r="E248" s="385" t="str">
        <f>IF(C248&gt;0,VLOOKUP(C248,男子登録情報!$A$1:$H$1688,4,0),"")</f>
        <v/>
      </c>
      <c r="F248" s="42" t="str">
        <f>IF(C248&gt;0,VLOOKUP(C248,男子登録情報!$A$1:$H$1688,8,0),"")</f>
        <v/>
      </c>
      <c r="G248" s="237" t="e">
        <f>IF(F249&gt;0,VLOOKUP(F249,男子登録情報!$N$2:$O$48,2,0),"")</f>
        <v>#N/A</v>
      </c>
      <c r="H248" s="237" t="str">
        <f>IF(C248&gt;0,TEXT(C248,"100000000"),"")</f>
        <v/>
      </c>
      <c r="I248" s="6" t="s">
        <v>30</v>
      </c>
      <c r="J248" s="7"/>
      <c r="K248" s="8" t="str">
        <f>IF(J248&gt;0,VLOOKUP(J248,男子登録情報!$J$1:$K$21,2,0),"")</f>
        <v/>
      </c>
      <c r="L248" s="6" t="s">
        <v>33</v>
      </c>
      <c r="M248" s="38"/>
      <c r="N248" s="9" t="str">
        <f t="shared" si="4"/>
        <v/>
      </c>
      <c r="O248" s="10"/>
      <c r="P248" s="399"/>
      <c r="Q248" s="400"/>
      <c r="R248" s="401"/>
      <c r="S248" s="371"/>
      <c r="T248" s="371"/>
      <c r="AA248" s="158"/>
      <c r="AB248" s="158"/>
      <c r="AC248" s="158"/>
      <c r="AD248" s="158"/>
      <c r="AE248" s="158"/>
      <c r="AF248" s="158"/>
      <c r="AG248" s="158"/>
    </row>
    <row r="249" spans="1:33" s="21" customFormat="1" ht="18" hidden="1" customHeight="1" thickBot="1">
      <c r="A249" s="255"/>
      <c r="B249" s="396"/>
      <c r="C249" s="386"/>
      <c r="D249" s="386"/>
      <c r="E249" s="386"/>
      <c r="F249" s="43" t="str">
        <f>IF(C248&gt;0,VLOOKUP(C248,男子登録情報!$A$1:$H$1688,5,0),"")</f>
        <v/>
      </c>
      <c r="G249" s="238"/>
      <c r="H249" s="238"/>
      <c r="I249" s="11" t="s">
        <v>34</v>
      </c>
      <c r="J249" s="7"/>
      <c r="K249" s="8" t="str">
        <f>IF(J249&gt;0,VLOOKUP(J249,男子登録情報!$J$2:$K$21,2,0),"")</f>
        <v/>
      </c>
      <c r="L249" s="11" t="s">
        <v>35</v>
      </c>
      <c r="M249" s="39"/>
      <c r="N249" s="9" t="str">
        <f t="shared" si="4"/>
        <v/>
      </c>
      <c r="O249" s="10"/>
      <c r="P249" s="402"/>
      <c r="Q249" s="403"/>
      <c r="R249" s="404"/>
      <c r="S249" s="372"/>
      <c r="T249" s="372"/>
      <c r="AA249" s="158"/>
      <c r="AB249" s="158"/>
      <c r="AC249" s="158"/>
      <c r="AD249" s="158"/>
      <c r="AE249" s="158"/>
      <c r="AF249" s="158"/>
      <c r="AG249" s="158"/>
    </row>
    <row r="250" spans="1:33" s="21" customFormat="1" ht="18" hidden="1" customHeight="1" thickBot="1">
      <c r="A250" s="256"/>
      <c r="B250" s="394" t="s">
        <v>36</v>
      </c>
      <c r="C250" s="392"/>
      <c r="D250" s="44"/>
      <c r="E250" s="44"/>
      <c r="F250" s="45"/>
      <c r="G250" s="239"/>
      <c r="H250" s="239"/>
      <c r="I250" s="12" t="s">
        <v>37</v>
      </c>
      <c r="J250" s="13"/>
      <c r="K250" s="14" t="str">
        <f>IF(J250&gt;0,VLOOKUP(J250,男子登録情報!$J$2:$K$21,2,0),"")</f>
        <v/>
      </c>
      <c r="L250" s="15" t="s">
        <v>38</v>
      </c>
      <c r="M250" s="40"/>
      <c r="N250" s="9" t="str">
        <f t="shared" si="4"/>
        <v/>
      </c>
      <c r="O250" s="16"/>
      <c r="P250" s="405"/>
      <c r="Q250" s="406"/>
      <c r="R250" s="407"/>
      <c r="S250" s="373"/>
      <c r="T250" s="373"/>
      <c r="AA250" s="158"/>
      <c r="AB250" s="158"/>
      <c r="AC250" s="158"/>
      <c r="AD250" s="158"/>
      <c r="AE250" s="158"/>
      <c r="AF250" s="158"/>
      <c r="AG250" s="158"/>
    </row>
    <row r="251" spans="1:33" s="21" customFormat="1" ht="18" hidden="1" customHeight="1" thickTop="1" thickBot="1">
      <c r="A251" s="254">
        <v>80</v>
      </c>
      <c r="B251" s="395" t="s">
        <v>1232</v>
      </c>
      <c r="C251" s="385"/>
      <c r="D251" s="385" t="str">
        <f>IF(C251&gt;0,VLOOKUP(C251,男子登録情報!$A$1:$H$1688,3,0),"")</f>
        <v/>
      </c>
      <c r="E251" s="385" t="str">
        <f>IF(C251&gt;0,VLOOKUP(C251,男子登録情報!$A$1:$H$1688,4,0),"")</f>
        <v/>
      </c>
      <c r="F251" s="42" t="str">
        <f>IF(C251&gt;0,VLOOKUP(C251,男子登録情報!$A$1:$H$1688,8,0),"")</f>
        <v/>
      </c>
      <c r="G251" s="237" t="e">
        <f>IF(F252&gt;0,VLOOKUP(F252,男子登録情報!$N$2:$O$48,2,0),"")</f>
        <v>#N/A</v>
      </c>
      <c r="H251" s="237" t="str">
        <f>IF(C251&gt;0,TEXT(C251,"100000000"),"")</f>
        <v/>
      </c>
      <c r="I251" s="6" t="s">
        <v>30</v>
      </c>
      <c r="J251" s="7"/>
      <c r="K251" s="8" t="str">
        <f>IF(J251&gt;0,VLOOKUP(J251,男子登録情報!$J$1:$K$21,2,0),"")</f>
        <v/>
      </c>
      <c r="L251" s="6" t="s">
        <v>33</v>
      </c>
      <c r="M251" s="38"/>
      <c r="N251" s="9" t="str">
        <f t="shared" si="4"/>
        <v/>
      </c>
      <c r="O251" s="10"/>
      <c r="P251" s="399"/>
      <c r="Q251" s="400"/>
      <c r="R251" s="401"/>
      <c r="S251" s="371"/>
      <c r="T251" s="371"/>
      <c r="AA251" s="158"/>
      <c r="AB251" s="158"/>
      <c r="AC251" s="158"/>
      <c r="AD251" s="158"/>
      <c r="AE251" s="158"/>
      <c r="AF251" s="158"/>
      <c r="AG251" s="158"/>
    </row>
    <row r="252" spans="1:33" s="21" customFormat="1" ht="18" hidden="1" customHeight="1" thickBot="1">
      <c r="A252" s="255"/>
      <c r="B252" s="396"/>
      <c r="C252" s="386"/>
      <c r="D252" s="386"/>
      <c r="E252" s="386"/>
      <c r="F252" s="43" t="str">
        <f>IF(C251&gt;0,VLOOKUP(C251,男子登録情報!$A$1:$H$1688,5,0),"")</f>
        <v/>
      </c>
      <c r="G252" s="238"/>
      <c r="H252" s="238"/>
      <c r="I252" s="11" t="s">
        <v>34</v>
      </c>
      <c r="J252" s="7"/>
      <c r="K252" s="8" t="str">
        <f>IF(J252&gt;0,VLOOKUP(J252,男子登録情報!$J$2:$K$21,2,0),"")</f>
        <v/>
      </c>
      <c r="L252" s="11" t="s">
        <v>35</v>
      </c>
      <c r="M252" s="39"/>
      <c r="N252" s="9" t="str">
        <f t="shared" si="4"/>
        <v/>
      </c>
      <c r="O252" s="10"/>
      <c r="P252" s="402"/>
      <c r="Q252" s="403"/>
      <c r="R252" s="404"/>
      <c r="S252" s="372"/>
      <c r="T252" s="372"/>
      <c r="AA252" s="158"/>
      <c r="AB252" s="158"/>
      <c r="AC252" s="158"/>
      <c r="AD252" s="158"/>
      <c r="AE252" s="158"/>
      <c r="AF252" s="158"/>
      <c r="AG252" s="158"/>
    </row>
    <row r="253" spans="1:33" s="21" customFormat="1" ht="18" hidden="1" customHeight="1" thickBot="1">
      <c r="A253" s="256"/>
      <c r="B253" s="394" t="s">
        <v>36</v>
      </c>
      <c r="C253" s="392"/>
      <c r="D253" s="44"/>
      <c r="E253" s="44"/>
      <c r="F253" s="45"/>
      <c r="G253" s="239"/>
      <c r="H253" s="239"/>
      <c r="I253" s="12" t="s">
        <v>37</v>
      </c>
      <c r="J253" s="13"/>
      <c r="K253" s="14" t="str">
        <f>IF(J253&gt;0,VLOOKUP(J253,男子登録情報!$J$2:$K$21,2,0),"")</f>
        <v/>
      </c>
      <c r="L253" s="15" t="s">
        <v>38</v>
      </c>
      <c r="M253" s="40"/>
      <c r="N253" s="9" t="str">
        <f t="shared" si="4"/>
        <v/>
      </c>
      <c r="O253" s="16"/>
      <c r="P253" s="405"/>
      <c r="Q253" s="406"/>
      <c r="R253" s="407"/>
      <c r="S253" s="373"/>
      <c r="T253" s="373"/>
      <c r="AA253" s="158"/>
      <c r="AB253" s="158"/>
      <c r="AC253" s="158"/>
      <c r="AD253" s="158"/>
      <c r="AE253" s="158"/>
      <c r="AF253" s="158"/>
      <c r="AG253" s="158"/>
    </row>
    <row r="254" spans="1:33" s="21" customFormat="1" ht="18" hidden="1" customHeight="1" thickTop="1" thickBot="1">
      <c r="A254" s="254">
        <v>81</v>
      </c>
      <c r="B254" s="395" t="s">
        <v>1232</v>
      </c>
      <c r="C254" s="385"/>
      <c r="D254" s="385" t="str">
        <f>IF(C254&gt;0,VLOOKUP(C254,男子登録情報!$A$1:$H$1688,3,0),"")</f>
        <v/>
      </c>
      <c r="E254" s="385" t="str">
        <f>IF(C254&gt;0,VLOOKUP(C254,男子登録情報!$A$1:$H$1688,4,0),"")</f>
        <v/>
      </c>
      <c r="F254" s="42" t="str">
        <f>IF(C254&gt;0,VLOOKUP(C254,男子登録情報!$A$1:$H$1688,8,0),"")</f>
        <v/>
      </c>
      <c r="G254" s="237" t="e">
        <f>IF(F255&gt;0,VLOOKUP(F255,男子登録情報!$N$2:$O$48,2,0),"")</f>
        <v>#N/A</v>
      </c>
      <c r="H254" s="237" t="str">
        <f>IF(C254&gt;0,TEXT(C254,"100000000"),"")</f>
        <v/>
      </c>
      <c r="I254" s="6" t="s">
        <v>30</v>
      </c>
      <c r="J254" s="7"/>
      <c r="K254" s="8" t="str">
        <f>IF(J254&gt;0,VLOOKUP(J254,男子登録情報!$J$1:$K$21,2,0),"")</f>
        <v/>
      </c>
      <c r="L254" s="6" t="s">
        <v>33</v>
      </c>
      <c r="M254" s="38"/>
      <c r="N254" s="9" t="str">
        <f t="shared" si="4"/>
        <v/>
      </c>
      <c r="O254" s="10"/>
      <c r="P254" s="399"/>
      <c r="Q254" s="400"/>
      <c r="R254" s="401"/>
      <c r="S254" s="371"/>
      <c r="T254" s="371"/>
      <c r="AA254" s="158"/>
      <c r="AB254" s="158"/>
      <c r="AC254" s="158"/>
      <c r="AD254" s="158"/>
      <c r="AE254" s="158"/>
      <c r="AF254" s="158"/>
      <c r="AG254" s="158"/>
    </row>
    <row r="255" spans="1:33" s="21" customFormat="1" ht="18" hidden="1" customHeight="1" thickBot="1">
      <c r="A255" s="255"/>
      <c r="B255" s="396"/>
      <c r="C255" s="386"/>
      <c r="D255" s="386"/>
      <c r="E255" s="386"/>
      <c r="F255" s="43" t="str">
        <f>IF(C254&gt;0,VLOOKUP(C254,男子登録情報!$A$1:$H$1688,5,0),"")</f>
        <v/>
      </c>
      <c r="G255" s="238"/>
      <c r="H255" s="238"/>
      <c r="I255" s="11" t="s">
        <v>34</v>
      </c>
      <c r="J255" s="7"/>
      <c r="K255" s="8" t="str">
        <f>IF(J255&gt;0,VLOOKUP(J255,男子登録情報!$J$2:$K$21,2,0),"")</f>
        <v/>
      </c>
      <c r="L255" s="11" t="s">
        <v>35</v>
      </c>
      <c r="M255" s="39"/>
      <c r="N255" s="9" t="str">
        <f t="shared" si="4"/>
        <v/>
      </c>
      <c r="O255" s="10"/>
      <c r="P255" s="402"/>
      <c r="Q255" s="403"/>
      <c r="R255" s="404"/>
      <c r="S255" s="372"/>
      <c r="T255" s="372"/>
      <c r="AA255" s="158"/>
      <c r="AB255" s="158"/>
      <c r="AC255" s="158"/>
      <c r="AD255" s="158"/>
      <c r="AE255" s="158"/>
      <c r="AF255" s="158"/>
      <c r="AG255" s="158"/>
    </row>
    <row r="256" spans="1:33" s="21" customFormat="1" ht="18" hidden="1" customHeight="1" thickBot="1">
      <c r="A256" s="256"/>
      <c r="B256" s="394" t="s">
        <v>36</v>
      </c>
      <c r="C256" s="392"/>
      <c r="D256" s="44"/>
      <c r="E256" s="44"/>
      <c r="F256" s="45"/>
      <c r="G256" s="239"/>
      <c r="H256" s="239"/>
      <c r="I256" s="12" t="s">
        <v>37</v>
      </c>
      <c r="J256" s="13"/>
      <c r="K256" s="14" t="str">
        <f>IF(J256&gt;0,VLOOKUP(J256,男子登録情報!$J$2:$K$21,2,0),"")</f>
        <v/>
      </c>
      <c r="L256" s="15" t="s">
        <v>38</v>
      </c>
      <c r="M256" s="40"/>
      <c r="N256" s="9" t="str">
        <f t="shared" si="4"/>
        <v/>
      </c>
      <c r="O256" s="16"/>
      <c r="P256" s="405"/>
      <c r="Q256" s="406"/>
      <c r="R256" s="407"/>
      <c r="S256" s="373"/>
      <c r="T256" s="373"/>
      <c r="AA256" s="158"/>
      <c r="AB256" s="158"/>
      <c r="AC256" s="158"/>
      <c r="AD256" s="158"/>
      <c r="AE256" s="158"/>
      <c r="AF256" s="158"/>
      <c r="AG256" s="158"/>
    </row>
    <row r="257" spans="1:33" s="21" customFormat="1" ht="18" hidden="1" customHeight="1" thickTop="1" thickBot="1">
      <c r="A257" s="254">
        <v>82</v>
      </c>
      <c r="B257" s="395" t="s">
        <v>1232</v>
      </c>
      <c r="C257" s="385"/>
      <c r="D257" s="385" t="str">
        <f>IF(C257&gt;0,VLOOKUP(C257,男子登録情報!$A$1:$H$1688,3,0),"")</f>
        <v/>
      </c>
      <c r="E257" s="385" t="str">
        <f>IF(C257&gt;0,VLOOKUP(C257,男子登録情報!$A$1:$H$1688,4,0),"")</f>
        <v/>
      </c>
      <c r="F257" s="42" t="str">
        <f>IF(C257&gt;0,VLOOKUP(C257,男子登録情報!$A$1:$H$1688,8,0),"")</f>
        <v/>
      </c>
      <c r="G257" s="237" t="e">
        <f>IF(F258&gt;0,VLOOKUP(F258,男子登録情報!$N$2:$O$48,2,0),"")</f>
        <v>#N/A</v>
      </c>
      <c r="H257" s="237" t="str">
        <f>IF(C257&gt;0,TEXT(C257,"100000000"),"")</f>
        <v/>
      </c>
      <c r="I257" s="6" t="s">
        <v>30</v>
      </c>
      <c r="J257" s="7"/>
      <c r="K257" s="8" t="str">
        <f>IF(J257&gt;0,VLOOKUP(J257,男子登録情報!$J$1:$K$21,2,0),"")</f>
        <v/>
      </c>
      <c r="L257" s="6" t="s">
        <v>33</v>
      </c>
      <c r="M257" s="38"/>
      <c r="N257" s="9" t="str">
        <f t="shared" si="4"/>
        <v/>
      </c>
      <c r="O257" s="10"/>
      <c r="P257" s="399"/>
      <c r="Q257" s="400"/>
      <c r="R257" s="401"/>
      <c r="S257" s="371"/>
      <c r="T257" s="371"/>
      <c r="AA257" s="158"/>
      <c r="AB257" s="158"/>
      <c r="AC257" s="158"/>
      <c r="AD257" s="158"/>
      <c r="AE257" s="158"/>
      <c r="AF257" s="158"/>
      <c r="AG257" s="158"/>
    </row>
    <row r="258" spans="1:33" s="21" customFormat="1" ht="18" hidden="1" customHeight="1" thickBot="1">
      <c r="A258" s="255"/>
      <c r="B258" s="396"/>
      <c r="C258" s="386"/>
      <c r="D258" s="386"/>
      <c r="E258" s="386"/>
      <c r="F258" s="43" t="str">
        <f>IF(C257&gt;0,VLOOKUP(C257,男子登録情報!$A$1:$H$1688,5,0),"")</f>
        <v/>
      </c>
      <c r="G258" s="238"/>
      <c r="H258" s="238"/>
      <c r="I258" s="11" t="s">
        <v>34</v>
      </c>
      <c r="J258" s="7"/>
      <c r="K258" s="8" t="str">
        <f>IF(J258&gt;0,VLOOKUP(J258,男子登録情報!$J$2:$K$21,2,0),"")</f>
        <v/>
      </c>
      <c r="L258" s="11" t="s">
        <v>35</v>
      </c>
      <c r="M258" s="39"/>
      <c r="N258" s="9" t="str">
        <f t="shared" si="4"/>
        <v/>
      </c>
      <c r="O258" s="10"/>
      <c r="P258" s="402"/>
      <c r="Q258" s="403"/>
      <c r="R258" s="404"/>
      <c r="S258" s="372"/>
      <c r="T258" s="372"/>
      <c r="AA258" s="158"/>
      <c r="AB258" s="158"/>
      <c r="AC258" s="158"/>
      <c r="AD258" s="158"/>
      <c r="AE258" s="158"/>
      <c r="AF258" s="158"/>
      <c r="AG258" s="158"/>
    </row>
    <row r="259" spans="1:33" s="21" customFormat="1" ht="18" hidden="1" customHeight="1" thickBot="1">
      <c r="A259" s="256"/>
      <c r="B259" s="394" t="s">
        <v>36</v>
      </c>
      <c r="C259" s="392"/>
      <c r="D259" s="44"/>
      <c r="E259" s="44"/>
      <c r="F259" s="45"/>
      <c r="G259" s="239"/>
      <c r="H259" s="239"/>
      <c r="I259" s="12" t="s">
        <v>37</v>
      </c>
      <c r="J259" s="13"/>
      <c r="K259" s="14" t="str">
        <f>IF(J259&gt;0,VLOOKUP(J259,男子登録情報!$J$2:$K$21,2,0),"")</f>
        <v/>
      </c>
      <c r="L259" s="15" t="s">
        <v>38</v>
      </c>
      <c r="M259" s="40"/>
      <c r="N259" s="9" t="str">
        <f t="shared" si="4"/>
        <v/>
      </c>
      <c r="O259" s="16"/>
      <c r="P259" s="405"/>
      <c r="Q259" s="406"/>
      <c r="R259" s="407"/>
      <c r="S259" s="373"/>
      <c r="T259" s="373"/>
      <c r="AA259" s="158"/>
      <c r="AB259" s="158"/>
      <c r="AC259" s="158"/>
      <c r="AD259" s="158"/>
      <c r="AE259" s="158"/>
      <c r="AF259" s="158"/>
      <c r="AG259" s="158"/>
    </row>
    <row r="260" spans="1:33" s="21" customFormat="1" ht="18" hidden="1" customHeight="1" thickTop="1" thickBot="1">
      <c r="A260" s="254">
        <v>83</v>
      </c>
      <c r="B260" s="395" t="s">
        <v>1232</v>
      </c>
      <c r="C260" s="385"/>
      <c r="D260" s="385" t="str">
        <f>IF(C260&gt;0,VLOOKUP(C260,男子登録情報!$A$1:$H$1688,3,0),"")</f>
        <v/>
      </c>
      <c r="E260" s="385" t="str">
        <f>IF(C260&gt;0,VLOOKUP(C260,男子登録情報!$A$1:$H$1688,4,0),"")</f>
        <v/>
      </c>
      <c r="F260" s="42" t="str">
        <f>IF(C260&gt;0,VLOOKUP(C260,男子登録情報!$A$1:$H$1688,8,0),"")</f>
        <v/>
      </c>
      <c r="G260" s="237" t="e">
        <f>IF(F261&gt;0,VLOOKUP(F261,男子登録情報!$N$2:$O$48,2,0),"")</f>
        <v>#N/A</v>
      </c>
      <c r="H260" s="237" t="str">
        <f>IF(C260&gt;0,TEXT(C260,"100000000"),"")</f>
        <v/>
      </c>
      <c r="I260" s="6" t="s">
        <v>30</v>
      </c>
      <c r="J260" s="7"/>
      <c r="K260" s="8" t="str">
        <f>IF(J260&gt;0,VLOOKUP(J260,男子登録情報!$J$1:$K$21,2,0),"")</f>
        <v/>
      </c>
      <c r="L260" s="6" t="s">
        <v>33</v>
      </c>
      <c r="M260" s="38"/>
      <c r="N260" s="9" t="str">
        <f t="shared" si="4"/>
        <v/>
      </c>
      <c r="O260" s="10"/>
      <c r="P260" s="399"/>
      <c r="Q260" s="400"/>
      <c r="R260" s="401"/>
      <c r="S260" s="371"/>
      <c r="T260" s="371"/>
      <c r="AA260" s="158"/>
      <c r="AB260" s="158"/>
      <c r="AC260" s="158"/>
      <c r="AD260" s="158"/>
      <c r="AE260" s="158"/>
      <c r="AF260" s="158"/>
      <c r="AG260" s="158"/>
    </row>
    <row r="261" spans="1:33" s="21" customFormat="1" ht="18" hidden="1" customHeight="1" thickBot="1">
      <c r="A261" s="255"/>
      <c r="B261" s="396"/>
      <c r="C261" s="386"/>
      <c r="D261" s="386"/>
      <c r="E261" s="386"/>
      <c r="F261" s="43" t="str">
        <f>IF(C260&gt;0,VLOOKUP(C260,男子登録情報!$A$1:$H$1688,5,0),"")</f>
        <v/>
      </c>
      <c r="G261" s="238"/>
      <c r="H261" s="238"/>
      <c r="I261" s="11" t="s">
        <v>34</v>
      </c>
      <c r="J261" s="7"/>
      <c r="K261" s="8" t="str">
        <f>IF(J261&gt;0,VLOOKUP(J261,男子登録情報!$J$2:$K$21,2,0),"")</f>
        <v/>
      </c>
      <c r="L261" s="11" t="s">
        <v>35</v>
      </c>
      <c r="M261" s="39"/>
      <c r="N261" s="9" t="str">
        <f t="shared" si="4"/>
        <v/>
      </c>
      <c r="O261" s="10"/>
      <c r="P261" s="402"/>
      <c r="Q261" s="403"/>
      <c r="R261" s="404"/>
      <c r="S261" s="372"/>
      <c r="T261" s="372"/>
      <c r="AA261" s="158"/>
      <c r="AB261" s="158"/>
      <c r="AC261" s="158"/>
      <c r="AD261" s="158"/>
      <c r="AE261" s="158"/>
      <c r="AF261" s="158"/>
      <c r="AG261" s="158"/>
    </row>
    <row r="262" spans="1:33" s="21" customFormat="1" ht="18" hidden="1" customHeight="1" thickBot="1">
      <c r="A262" s="256"/>
      <c r="B262" s="394" t="s">
        <v>36</v>
      </c>
      <c r="C262" s="392"/>
      <c r="D262" s="44"/>
      <c r="E262" s="44"/>
      <c r="F262" s="45"/>
      <c r="G262" s="239"/>
      <c r="H262" s="239"/>
      <c r="I262" s="12" t="s">
        <v>37</v>
      </c>
      <c r="J262" s="13"/>
      <c r="K262" s="14" t="str">
        <f>IF(J262&gt;0,VLOOKUP(J262,男子登録情報!$J$2:$K$21,2,0),"")</f>
        <v/>
      </c>
      <c r="L262" s="15" t="s">
        <v>38</v>
      </c>
      <c r="M262" s="40"/>
      <c r="N262" s="9" t="str">
        <f t="shared" si="4"/>
        <v/>
      </c>
      <c r="O262" s="16"/>
      <c r="P262" s="405"/>
      <c r="Q262" s="406"/>
      <c r="R262" s="407"/>
      <c r="S262" s="373"/>
      <c r="T262" s="373"/>
      <c r="AA262" s="158"/>
      <c r="AB262" s="158"/>
      <c r="AC262" s="158"/>
      <c r="AD262" s="158"/>
      <c r="AE262" s="158"/>
      <c r="AF262" s="158"/>
      <c r="AG262" s="158"/>
    </row>
    <row r="263" spans="1:33" s="21" customFormat="1" ht="18" hidden="1" customHeight="1" thickTop="1" thickBot="1">
      <c r="A263" s="254">
        <v>84</v>
      </c>
      <c r="B263" s="395" t="s">
        <v>1232</v>
      </c>
      <c r="C263" s="385"/>
      <c r="D263" s="385" t="str">
        <f>IF(C263&gt;0,VLOOKUP(C263,男子登録情報!$A$1:$H$1688,3,0),"")</f>
        <v/>
      </c>
      <c r="E263" s="385" t="str">
        <f>IF(C263&gt;0,VLOOKUP(C263,男子登録情報!$A$1:$H$1688,4,0),"")</f>
        <v/>
      </c>
      <c r="F263" s="42" t="str">
        <f>IF(C263&gt;0,VLOOKUP(C263,男子登録情報!$A$1:$H$1688,8,0),"")</f>
        <v/>
      </c>
      <c r="G263" s="237" t="e">
        <f>IF(F264&gt;0,VLOOKUP(F264,男子登録情報!$N$2:$O$48,2,0),"")</f>
        <v>#N/A</v>
      </c>
      <c r="H263" s="237" t="str">
        <f>IF(C263&gt;0,TEXT(C263,"100000000"),"")</f>
        <v/>
      </c>
      <c r="I263" s="6" t="s">
        <v>30</v>
      </c>
      <c r="J263" s="7"/>
      <c r="K263" s="8" t="str">
        <f>IF(J263&gt;0,VLOOKUP(J263,男子登録情報!$J$1:$K$21,2,0),"")</f>
        <v/>
      </c>
      <c r="L263" s="6" t="s">
        <v>33</v>
      </c>
      <c r="M263" s="38"/>
      <c r="N263" s="9" t="str">
        <f t="shared" si="4"/>
        <v/>
      </c>
      <c r="O263" s="10"/>
      <c r="P263" s="399"/>
      <c r="Q263" s="400"/>
      <c r="R263" s="401"/>
      <c r="S263" s="371"/>
      <c r="T263" s="371"/>
      <c r="AA263" s="158"/>
      <c r="AB263" s="158"/>
      <c r="AC263" s="158"/>
      <c r="AD263" s="158"/>
      <c r="AE263" s="158"/>
      <c r="AF263" s="158"/>
      <c r="AG263" s="158"/>
    </row>
    <row r="264" spans="1:33" s="21" customFormat="1" ht="18" hidden="1" customHeight="1" thickBot="1">
      <c r="A264" s="255"/>
      <c r="B264" s="396"/>
      <c r="C264" s="386"/>
      <c r="D264" s="386"/>
      <c r="E264" s="386"/>
      <c r="F264" s="43" t="str">
        <f>IF(C263&gt;0,VLOOKUP(C263,男子登録情報!$A$1:$H$1688,5,0),"")</f>
        <v/>
      </c>
      <c r="G264" s="238"/>
      <c r="H264" s="238"/>
      <c r="I264" s="11" t="s">
        <v>34</v>
      </c>
      <c r="J264" s="7"/>
      <c r="K264" s="8" t="str">
        <f>IF(J264&gt;0,VLOOKUP(J264,男子登録情報!$J$2:$K$21,2,0),"")</f>
        <v/>
      </c>
      <c r="L264" s="11" t="s">
        <v>35</v>
      </c>
      <c r="M264" s="39"/>
      <c r="N264" s="9" t="str">
        <f t="shared" si="4"/>
        <v/>
      </c>
      <c r="O264" s="10"/>
      <c r="P264" s="402"/>
      <c r="Q264" s="403"/>
      <c r="R264" s="404"/>
      <c r="S264" s="372"/>
      <c r="T264" s="372"/>
      <c r="AA264" s="158"/>
      <c r="AB264" s="158"/>
      <c r="AC264" s="158"/>
      <c r="AD264" s="158"/>
      <c r="AE264" s="158"/>
      <c r="AF264" s="158"/>
      <c r="AG264" s="158"/>
    </row>
    <row r="265" spans="1:33" s="21" customFormat="1" ht="18" hidden="1" customHeight="1" thickBot="1">
      <c r="A265" s="256"/>
      <c r="B265" s="394" t="s">
        <v>36</v>
      </c>
      <c r="C265" s="392"/>
      <c r="D265" s="44"/>
      <c r="E265" s="44"/>
      <c r="F265" s="45"/>
      <c r="G265" s="239"/>
      <c r="H265" s="239"/>
      <c r="I265" s="12" t="s">
        <v>37</v>
      </c>
      <c r="J265" s="13"/>
      <c r="K265" s="14" t="str">
        <f>IF(J265&gt;0,VLOOKUP(J265,男子登録情報!$J$2:$K$21,2,0),"")</f>
        <v/>
      </c>
      <c r="L265" s="15" t="s">
        <v>38</v>
      </c>
      <c r="M265" s="40"/>
      <c r="N265" s="9" t="str">
        <f t="shared" si="4"/>
        <v/>
      </c>
      <c r="O265" s="16"/>
      <c r="P265" s="405"/>
      <c r="Q265" s="406"/>
      <c r="R265" s="407"/>
      <c r="S265" s="373"/>
      <c r="T265" s="373"/>
      <c r="AA265" s="158"/>
      <c r="AB265" s="158"/>
      <c r="AC265" s="158"/>
      <c r="AD265" s="158"/>
      <c r="AE265" s="158"/>
      <c r="AF265" s="158"/>
      <c r="AG265" s="158"/>
    </row>
    <row r="266" spans="1:33" s="21" customFormat="1" ht="18" hidden="1" customHeight="1" thickTop="1" thickBot="1">
      <c r="A266" s="254">
        <v>85</v>
      </c>
      <c r="B266" s="395" t="s">
        <v>1232</v>
      </c>
      <c r="C266" s="385"/>
      <c r="D266" s="385" t="str">
        <f>IF(C266&gt;0,VLOOKUP(C266,男子登録情報!$A$1:$H$1688,3,0),"")</f>
        <v/>
      </c>
      <c r="E266" s="385" t="str">
        <f>IF(C266&gt;0,VLOOKUP(C266,男子登録情報!$A$1:$H$1688,4,0),"")</f>
        <v/>
      </c>
      <c r="F266" s="42" t="str">
        <f>IF(C266&gt;0,VLOOKUP(C266,男子登録情報!$A$1:$H$1688,8,0),"")</f>
        <v/>
      </c>
      <c r="G266" s="237" t="e">
        <f>IF(F267&gt;0,VLOOKUP(F267,男子登録情報!$N$2:$O$48,2,0),"")</f>
        <v>#N/A</v>
      </c>
      <c r="H266" s="237" t="str">
        <f>IF(C266&gt;0,TEXT(C266,"100000000"),"")</f>
        <v/>
      </c>
      <c r="I266" s="6" t="s">
        <v>30</v>
      </c>
      <c r="J266" s="7"/>
      <c r="K266" s="8" t="str">
        <f>IF(J266&gt;0,VLOOKUP(J266,男子登録情報!$J$1:$K$21,2,0),"")</f>
        <v/>
      </c>
      <c r="L266" s="6" t="s">
        <v>33</v>
      </c>
      <c r="M266" s="38"/>
      <c r="N266" s="9" t="str">
        <f t="shared" si="4"/>
        <v/>
      </c>
      <c r="O266" s="10"/>
      <c r="P266" s="399"/>
      <c r="Q266" s="400"/>
      <c r="R266" s="401"/>
      <c r="S266" s="371"/>
      <c r="T266" s="371"/>
      <c r="AA266" s="158"/>
      <c r="AB266" s="158"/>
      <c r="AC266" s="158"/>
      <c r="AD266" s="158"/>
      <c r="AE266" s="158"/>
      <c r="AF266" s="158"/>
      <c r="AG266" s="158"/>
    </row>
    <row r="267" spans="1:33" s="21" customFormat="1" ht="18" hidden="1" customHeight="1" thickBot="1">
      <c r="A267" s="255"/>
      <c r="B267" s="396"/>
      <c r="C267" s="386"/>
      <c r="D267" s="386"/>
      <c r="E267" s="386"/>
      <c r="F267" s="43" t="str">
        <f>IF(C266&gt;0,VLOOKUP(C266,男子登録情報!$A$1:$H$1688,5,0),"")</f>
        <v/>
      </c>
      <c r="G267" s="238"/>
      <c r="H267" s="238"/>
      <c r="I267" s="11" t="s">
        <v>34</v>
      </c>
      <c r="J267" s="7"/>
      <c r="K267" s="8" t="str">
        <f>IF(J267&gt;0,VLOOKUP(J267,男子登録情報!$J$2:$K$21,2,0),"")</f>
        <v/>
      </c>
      <c r="L267" s="11" t="s">
        <v>35</v>
      </c>
      <c r="M267" s="39"/>
      <c r="N267" s="9" t="str">
        <f t="shared" si="4"/>
        <v/>
      </c>
      <c r="O267" s="10"/>
      <c r="P267" s="402"/>
      <c r="Q267" s="403"/>
      <c r="R267" s="404"/>
      <c r="S267" s="372"/>
      <c r="T267" s="372"/>
      <c r="AA267" s="158"/>
      <c r="AB267" s="158"/>
      <c r="AC267" s="158"/>
      <c r="AD267" s="158"/>
      <c r="AE267" s="158"/>
      <c r="AF267" s="158"/>
      <c r="AG267" s="158"/>
    </row>
    <row r="268" spans="1:33" s="21" customFormat="1" ht="18" hidden="1" customHeight="1" thickBot="1">
      <c r="A268" s="256"/>
      <c r="B268" s="394" t="s">
        <v>36</v>
      </c>
      <c r="C268" s="392"/>
      <c r="D268" s="44"/>
      <c r="E268" s="44"/>
      <c r="F268" s="45"/>
      <c r="G268" s="239"/>
      <c r="H268" s="239"/>
      <c r="I268" s="12" t="s">
        <v>37</v>
      </c>
      <c r="J268" s="13"/>
      <c r="K268" s="14" t="str">
        <f>IF(J268&gt;0,VLOOKUP(J268,男子登録情報!$J$2:$K$21,2,0),"")</f>
        <v/>
      </c>
      <c r="L268" s="15" t="s">
        <v>38</v>
      </c>
      <c r="M268" s="40"/>
      <c r="N268" s="9" t="str">
        <f t="shared" si="4"/>
        <v/>
      </c>
      <c r="O268" s="16"/>
      <c r="P268" s="405"/>
      <c r="Q268" s="406"/>
      <c r="R268" s="407"/>
      <c r="S268" s="373"/>
      <c r="T268" s="373"/>
      <c r="AA268" s="158"/>
      <c r="AB268" s="158"/>
      <c r="AC268" s="158"/>
      <c r="AD268" s="158"/>
      <c r="AE268" s="158"/>
      <c r="AF268" s="158"/>
      <c r="AG268" s="158"/>
    </row>
    <row r="269" spans="1:33" s="21" customFormat="1" ht="18" hidden="1" customHeight="1" thickTop="1" thickBot="1">
      <c r="A269" s="254">
        <v>86</v>
      </c>
      <c r="B269" s="395" t="s">
        <v>1232</v>
      </c>
      <c r="C269" s="385"/>
      <c r="D269" s="385" t="str">
        <f>IF(C269&gt;0,VLOOKUP(C269,男子登録情報!$A$1:$H$1688,3,0),"")</f>
        <v/>
      </c>
      <c r="E269" s="385" t="str">
        <f>IF(C269&gt;0,VLOOKUP(C269,男子登録情報!$A$1:$H$1688,4,0),"")</f>
        <v/>
      </c>
      <c r="F269" s="42" t="str">
        <f>IF(C269&gt;0,VLOOKUP(C269,男子登録情報!$A$1:$H$1688,8,0),"")</f>
        <v/>
      </c>
      <c r="G269" s="237" t="e">
        <f>IF(F270&gt;0,VLOOKUP(F270,男子登録情報!$N$2:$O$48,2,0),"")</f>
        <v>#N/A</v>
      </c>
      <c r="H269" s="237" t="str">
        <f>IF(C269&gt;0,TEXT(C269,"100000000"),"")</f>
        <v/>
      </c>
      <c r="I269" s="6" t="s">
        <v>30</v>
      </c>
      <c r="J269" s="7"/>
      <c r="K269" s="8" t="str">
        <f>IF(J269&gt;0,VLOOKUP(J269,男子登録情報!$J$1:$K$21,2,0),"")</f>
        <v/>
      </c>
      <c r="L269" s="6" t="s">
        <v>33</v>
      </c>
      <c r="M269" s="38"/>
      <c r="N269" s="9" t="str">
        <f t="shared" si="4"/>
        <v/>
      </c>
      <c r="O269" s="10"/>
      <c r="P269" s="399"/>
      <c r="Q269" s="400"/>
      <c r="R269" s="401"/>
      <c r="S269" s="371"/>
      <c r="T269" s="371"/>
      <c r="AA269" s="158"/>
      <c r="AB269" s="158"/>
      <c r="AC269" s="158"/>
      <c r="AD269" s="158"/>
      <c r="AE269" s="158"/>
      <c r="AF269" s="158"/>
      <c r="AG269" s="158"/>
    </row>
    <row r="270" spans="1:33" s="21" customFormat="1" ht="18" hidden="1" customHeight="1" thickBot="1">
      <c r="A270" s="255"/>
      <c r="B270" s="396"/>
      <c r="C270" s="386"/>
      <c r="D270" s="386"/>
      <c r="E270" s="386"/>
      <c r="F270" s="43" t="str">
        <f>IF(C269&gt;0,VLOOKUP(C269,男子登録情報!$A$1:$H$1688,5,0),"")</f>
        <v/>
      </c>
      <c r="G270" s="238"/>
      <c r="H270" s="238"/>
      <c r="I270" s="11" t="s">
        <v>34</v>
      </c>
      <c r="J270" s="7"/>
      <c r="K270" s="8" t="str">
        <f>IF(J270&gt;0,VLOOKUP(J270,男子登録情報!$J$2:$K$21,2,0),"")</f>
        <v/>
      </c>
      <c r="L270" s="11" t="s">
        <v>35</v>
      </c>
      <c r="M270" s="39"/>
      <c r="N270" s="9" t="str">
        <f t="shared" ref="N270:N333" si="5">IF(K270="","",LEFT(K270,5)&amp;" "&amp;IF(OR(LEFT(K270,3)*1&lt;70,LEFT(K270,3)*1&gt;100),REPT(0,7-LEN(M270)),REPT(0,5-LEN(M270)))&amp;M270)</f>
        <v/>
      </c>
      <c r="O270" s="10"/>
      <c r="P270" s="402"/>
      <c r="Q270" s="403"/>
      <c r="R270" s="404"/>
      <c r="S270" s="372"/>
      <c r="T270" s="372"/>
      <c r="AA270" s="158"/>
      <c r="AB270" s="158"/>
      <c r="AC270" s="158"/>
      <c r="AD270" s="158"/>
      <c r="AE270" s="158"/>
      <c r="AF270" s="158"/>
      <c r="AG270" s="158"/>
    </row>
    <row r="271" spans="1:33" s="21" customFormat="1" ht="18" hidden="1" customHeight="1" thickBot="1">
      <c r="A271" s="256"/>
      <c r="B271" s="394" t="s">
        <v>36</v>
      </c>
      <c r="C271" s="392"/>
      <c r="D271" s="44"/>
      <c r="E271" s="44"/>
      <c r="F271" s="45"/>
      <c r="G271" s="239"/>
      <c r="H271" s="239"/>
      <c r="I271" s="12" t="s">
        <v>37</v>
      </c>
      <c r="J271" s="13"/>
      <c r="K271" s="14" t="str">
        <f>IF(J271&gt;0,VLOOKUP(J271,男子登録情報!$J$2:$K$21,2,0),"")</f>
        <v/>
      </c>
      <c r="L271" s="15" t="s">
        <v>38</v>
      </c>
      <c r="M271" s="40"/>
      <c r="N271" s="9" t="str">
        <f t="shared" si="5"/>
        <v/>
      </c>
      <c r="O271" s="16"/>
      <c r="P271" s="405"/>
      <c r="Q271" s="406"/>
      <c r="R271" s="407"/>
      <c r="S271" s="373"/>
      <c r="T271" s="373"/>
      <c r="AA271" s="158"/>
      <c r="AB271" s="158"/>
      <c r="AC271" s="158"/>
      <c r="AD271" s="158"/>
      <c r="AE271" s="158"/>
      <c r="AF271" s="158"/>
      <c r="AG271" s="158"/>
    </row>
    <row r="272" spans="1:33" s="21" customFormat="1" ht="18" hidden="1" customHeight="1" thickTop="1" thickBot="1">
      <c r="A272" s="254">
        <v>87</v>
      </c>
      <c r="B272" s="395" t="s">
        <v>1232</v>
      </c>
      <c r="C272" s="385"/>
      <c r="D272" s="385" t="str">
        <f>IF(C272&gt;0,VLOOKUP(C272,男子登録情報!$A$1:$H$1688,3,0),"")</f>
        <v/>
      </c>
      <c r="E272" s="385" t="str">
        <f>IF(C272&gt;0,VLOOKUP(C272,男子登録情報!$A$1:$H$1688,4,0),"")</f>
        <v/>
      </c>
      <c r="F272" s="42" t="str">
        <f>IF(C272&gt;0,VLOOKUP(C272,男子登録情報!$A$1:$H$1688,8,0),"")</f>
        <v/>
      </c>
      <c r="G272" s="237" t="e">
        <f>IF(F273&gt;0,VLOOKUP(F273,男子登録情報!$N$2:$O$48,2,0),"")</f>
        <v>#N/A</v>
      </c>
      <c r="H272" s="237" t="str">
        <f>IF(C272&gt;0,TEXT(C272,"100000000"),"")</f>
        <v/>
      </c>
      <c r="I272" s="6" t="s">
        <v>30</v>
      </c>
      <c r="J272" s="7"/>
      <c r="K272" s="8" t="str">
        <f>IF(J272&gt;0,VLOOKUP(J272,男子登録情報!$J$1:$K$21,2,0),"")</f>
        <v/>
      </c>
      <c r="L272" s="6" t="s">
        <v>33</v>
      </c>
      <c r="M272" s="38"/>
      <c r="N272" s="9" t="str">
        <f t="shared" si="5"/>
        <v/>
      </c>
      <c r="O272" s="10"/>
      <c r="P272" s="399"/>
      <c r="Q272" s="400"/>
      <c r="R272" s="401"/>
      <c r="S272" s="371"/>
      <c r="T272" s="371"/>
      <c r="AA272" s="158"/>
      <c r="AB272" s="158"/>
      <c r="AC272" s="158"/>
      <c r="AD272" s="158"/>
      <c r="AE272" s="158"/>
      <c r="AF272" s="158"/>
      <c r="AG272" s="158"/>
    </row>
    <row r="273" spans="1:33" s="21" customFormat="1" ht="18" hidden="1" customHeight="1" thickBot="1">
      <c r="A273" s="255"/>
      <c r="B273" s="396"/>
      <c r="C273" s="386"/>
      <c r="D273" s="386"/>
      <c r="E273" s="386"/>
      <c r="F273" s="43" t="str">
        <f>IF(C272&gt;0,VLOOKUP(C272,男子登録情報!$A$1:$H$1688,5,0),"")</f>
        <v/>
      </c>
      <c r="G273" s="238"/>
      <c r="H273" s="238"/>
      <c r="I273" s="11" t="s">
        <v>34</v>
      </c>
      <c r="J273" s="7"/>
      <c r="K273" s="8" t="str">
        <f>IF(J273&gt;0,VLOOKUP(J273,男子登録情報!$J$2:$K$21,2,0),"")</f>
        <v/>
      </c>
      <c r="L273" s="11" t="s">
        <v>35</v>
      </c>
      <c r="M273" s="39"/>
      <c r="N273" s="9" t="str">
        <f t="shared" si="5"/>
        <v/>
      </c>
      <c r="O273" s="10"/>
      <c r="P273" s="402"/>
      <c r="Q273" s="403"/>
      <c r="R273" s="404"/>
      <c r="S273" s="372"/>
      <c r="T273" s="372"/>
      <c r="AA273" s="158"/>
      <c r="AB273" s="158"/>
      <c r="AC273" s="158"/>
      <c r="AD273" s="158"/>
      <c r="AE273" s="158"/>
      <c r="AF273" s="158"/>
      <c r="AG273" s="158"/>
    </row>
    <row r="274" spans="1:33" s="21" customFormat="1" ht="18" hidden="1" customHeight="1" thickBot="1">
      <c r="A274" s="256"/>
      <c r="B274" s="394" t="s">
        <v>36</v>
      </c>
      <c r="C274" s="392"/>
      <c r="D274" s="44"/>
      <c r="E274" s="44"/>
      <c r="F274" s="45"/>
      <c r="G274" s="239"/>
      <c r="H274" s="239"/>
      <c r="I274" s="12" t="s">
        <v>37</v>
      </c>
      <c r="J274" s="13"/>
      <c r="K274" s="14" t="str">
        <f>IF(J274&gt;0,VLOOKUP(J274,男子登録情報!$J$2:$K$21,2,0),"")</f>
        <v/>
      </c>
      <c r="L274" s="15" t="s">
        <v>38</v>
      </c>
      <c r="M274" s="40"/>
      <c r="N274" s="9" t="str">
        <f t="shared" si="5"/>
        <v/>
      </c>
      <c r="O274" s="16"/>
      <c r="P274" s="405"/>
      <c r="Q274" s="406"/>
      <c r="R274" s="407"/>
      <c r="S274" s="373"/>
      <c r="T274" s="373"/>
      <c r="AA274" s="158"/>
      <c r="AB274" s="158"/>
      <c r="AC274" s="158"/>
      <c r="AD274" s="158"/>
      <c r="AE274" s="158"/>
      <c r="AF274" s="158"/>
      <c r="AG274" s="158"/>
    </row>
    <row r="275" spans="1:33" s="21" customFormat="1" ht="18" hidden="1" customHeight="1" thickTop="1" thickBot="1">
      <c r="A275" s="254">
        <v>88</v>
      </c>
      <c r="B275" s="395" t="s">
        <v>1232</v>
      </c>
      <c r="C275" s="385"/>
      <c r="D275" s="385" t="str">
        <f>IF(C275&gt;0,VLOOKUP(C275,男子登録情報!$A$1:$H$1688,3,0),"")</f>
        <v/>
      </c>
      <c r="E275" s="385" t="str">
        <f>IF(C275&gt;0,VLOOKUP(C275,男子登録情報!$A$1:$H$1688,4,0),"")</f>
        <v/>
      </c>
      <c r="F275" s="42" t="str">
        <f>IF(C275&gt;0,VLOOKUP(C275,男子登録情報!$A$1:$H$1688,8,0),"")</f>
        <v/>
      </c>
      <c r="G275" s="237" t="e">
        <f>IF(F276&gt;0,VLOOKUP(F276,男子登録情報!$N$2:$O$48,2,0),"")</f>
        <v>#N/A</v>
      </c>
      <c r="H275" s="237" t="str">
        <f>IF(C275&gt;0,TEXT(C275,"100000000"),"")</f>
        <v/>
      </c>
      <c r="I275" s="6" t="s">
        <v>30</v>
      </c>
      <c r="J275" s="7"/>
      <c r="K275" s="8" t="str">
        <f>IF(J275&gt;0,VLOOKUP(J275,男子登録情報!$J$1:$K$21,2,0),"")</f>
        <v/>
      </c>
      <c r="L275" s="6" t="s">
        <v>33</v>
      </c>
      <c r="M275" s="38"/>
      <c r="N275" s="9" t="str">
        <f t="shared" si="5"/>
        <v/>
      </c>
      <c r="O275" s="10"/>
      <c r="P275" s="399"/>
      <c r="Q275" s="400"/>
      <c r="R275" s="401"/>
      <c r="S275" s="371"/>
      <c r="T275" s="371"/>
      <c r="AA275" s="158"/>
      <c r="AB275" s="158"/>
      <c r="AC275" s="158"/>
      <c r="AD275" s="158"/>
      <c r="AE275" s="158"/>
      <c r="AF275" s="158"/>
      <c r="AG275" s="158"/>
    </row>
    <row r="276" spans="1:33" s="21" customFormat="1" ht="18" hidden="1" customHeight="1" thickBot="1">
      <c r="A276" s="255"/>
      <c r="B276" s="396"/>
      <c r="C276" s="386"/>
      <c r="D276" s="386"/>
      <c r="E276" s="386"/>
      <c r="F276" s="43" t="str">
        <f>IF(C275&gt;0,VLOOKUP(C275,男子登録情報!$A$1:$H$1688,5,0),"")</f>
        <v/>
      </c>
      <c r="G276" s="238"/>
      <c r="H276" s="238"/>
      <c r="I276" s="11" t="s">
        <v>34</v>
      </c>
      <c r="J276" s="7"/>
      <c r="K276" s="8" t="str">
        <f>IF(J276&gt;0,VLOOKUP(J276,男子登録情報!$J$2:$K$21,2,0),"")</f>
        <v/>
      </c>
      <c r="L276" s="11" t="s">
        <v>35</v>
      </c>
      <c r="M276" s="39"/>
      <c r="N276" s="9" t="str">
        <f t="shared" si="5"/>
        <v/>
      </c>
      <c r="O276" s="10"/>
      <c r="P276" s="402"/>
      <c r="Q276" s="403"/>
      <c r="R276" s="404"/>
      <c r="S276" s="372"/>
      <c r="T276" s="372"/>
      <c r="AA276" s="158"/>
      <c r="AB276" s="158"/>
      <c r="AC276" s="158"/>
      <c r="AD276" s="158"/>
      <c r="AE276" s="158"/>
      <c r="AF276" s="158"/>
      <c r="AG276" s="158"/>
    </row>
    <row r="277" spans="1:33" s="21" customFormat="1" ht="18" hidden="1" customHeight="1" thickBot="1">
      <c r="A277" s="256"/>
      <c r="B277" s="394" t="s">
        <v>36</v>
      </c>
      <c r="C277" s="392"/>
      <c r="D277" s="44"/>
      <c r="E277" s="44"/>
      <c r="F277" s="45"/>
      <c r="G277" s="239"/>
      <c r="H277" s="239"/>
      <c r="I277" s="12" t="s">
        <v>37</v>
      </c>
      <c r="J277" s="13"/>
      <c r="K277" s="14" t="str">
        <f>IF(J277&gt;0,VLOOKUP(J277,男子登録情報!$J$2:$K$21,2,0),"")</f>
        <v/>
      </c>
      <c r="L277" s="15" t="s">
        <v>38</v>
      </c>
      <c r="M277" s="40"/>
      <c r="N277" s="9" t="str">
        <f t="shared" si="5"/>
        <v/>
      </c>
      <c r="O277" s="16"/>
      <c r="P277" s="405"/>
      <c r="Q277" s="406"/>
      <c r="R277" s="407"/>
      <c r="S277" s="373"/>
      <c r="T277" s="373"/>
      <c r="AA277" s="158"/>
      <c r="AB277" s="158"/>
      <c r="AC277" s="158"/>
      <c r="AD277" s="158"/>
      <c r="AE277" s="158"/>
      <c r="AF277" s="158"/>
      <c r="AG277" s="158"/>
    </row>
    <row r="278" spans="1:33" s="21" customFormat="1" ht="18" hidden="1" customHeight="1" thickTop="1" thickBot="1">
      <c r="A278" s="254">
        <v>89</v>
      </c>
      <c r="B278" s="395" t="s">
        <v>1232</v>
      </c>
      <c r="C278" s="385"/>
      <c r="D278" s="385" t="str">
        <f>IF(C278&gt;0,VLOOKUP(C278,男子登録情報!$A$1:$H$1688,3,0),"")</f>
        <v/>
      </c>
      <c r="E278" s="385" t="str">
        <f>IF(C278&gt;0,VLOOKUP(C278,男子登録情報!$A$1:$H$1688,4,0),"")</f>
        <v/>
      </c>
      <c r="F278" s="42" t="str">
        <f>IF(C278&gt;0,VLOOKUP(C278,男子登録情報!$A$1:$H$1688,8,0),"")</f>
        <v/>
      </c>
      <c r="G278" s="237" t="e">
        <f>IF(F279&gt;0,VLOOKUP(F279,男子登録情報!$N$2:$O$48,2,0),"")</f>
        <v>#N/A</v>
      </c>
      <c r="H278" s="237" t="str">
        <f>IF(C278&gt;0,TEXT(C278,"100000000"),"")</f>
        <v/>
      </c>
      <c r="I278" s="6" t="s">
        <v>30</v>
      </c>
      <c r="J278" s="7"/>
      <c r="K278" s="8" t="str">
        <f>IF(J278&gt;0,VLOOKUP(J278,男子登録情報!$J$1:$K$21,2,0),"")</f>
        <v/>
      </c>
      <c r="L278" s="6" t="s">
        <v>33</v>
      </c>
      <c r="M278" s="38"/>
      <c r="N278" s="9" t="str">
        <f t="shared" si="5"/>
        <v/>
      </c>
      <c r="O278" s="10"/>
      <c r="P278" s="399"/>
      <c r="Q278" s="400"/>
      <c r="R278" s="401"/>
      <c r="S278" s="371"/>
      <c r="T278" s="371"/>
      <c r="AA278" s="158"/>
      <c r="AB278" s="158"/>
      <c r="AC278" s="158"/>
      <c r="AD278" s="158"/>
      <c r="AE278" s="158"/>
      <c r="AF278" s="158"/>
      <c r="AG278" s="158"/>
    </row>
    <row r="279" spans="1:33" s="21" customFormat="1" ht="18" hidden="1" customHeight="1" thickBot="1">
      <c r="A279" s="255"/>
      <c r="B279" s="396"/>
      <c r="C279" s="386"/>
      <c r="D279" s="386"/>
      <c r="E279" s="386"/>
      <c r="F279" s="43" t="str">
        <f>IF(C278&gt;0,VLOOKUP(C278,男子登録情報!$A$1:$H$1688,5,0),"")</f>
        <v/>
      </c>
      <c r="G279" s="238"/>
      <c r="H279" s="238"/>
      <c r="I279" s="11" t="s">
        <v>34</v>
      </c>
      <c r="J279" s="7"/>
      <c r="K279" s="8" t="str">
        <f>IF(J279&gt;0,VLOOKUP(J279,男子登録情報!$J$2:$K$21,2,0),"")</f>
        <v/>
      </c>
      <c r="L279" s="11" t="s">
        <v>35</v>
      </c>
      <c r="M279" s="39"/>
      <c r="N279" s="9" t="str">
        <f t="shared" si="5"/>
        <v/>
      </c>
      <c r="O279" s="10"/>
      <c r="P279" s="402"/>
      <c r="Q279" s="403"/>
      <c r="R279" s="404"/>
      <c r="S279" s="372"/>
      <c r="T279" s="372"/>
      <c r="AA279" s="158"/>
      <c r="AB279" s="158"/>
      <c r="AC279" s="158"/>
      <c r="AD279" s="158"/>
      <c r="AE279" s="158"/>
      <c r="AF279" s="158"/>
      <c r="AG279" s="158"/>
    </row>
    <row r="280" spans="1:33" s="21" customFormat="1" ht="18" hidden="1" customHeight="1" thickBot="1">
      <c r="A280" s="256"/>
      <c r="B280" s="394" t="s">
        <v>36</v>
      </c>
      <c r="C280" s="392"/>
      <c r="D280" s="44"/>
      <c r="E280" s="44"/>
      <c r="F280" s="45"/>
      <c r="G280" s="239"/>
      <c r="H280" s="239"/>
      <c r="I280" s="12" t="s">
        <v>37</v>
      </c>
      <c r="J280" s="13"/>
      <c r="K280" s="14" t="str">
        <f>IF(J280&gt;0,VLOOKUP(J280,男子登録情報!$J$2:$K$21,2,0),"")</f>
        <v/>
      </c>
      <c r="L280" s="15" t="s">
        <v>38</v>
      </c>
      <c r="M280" s="40"/>
      <c r="N280" s="9" t="str">
        <f t="shared" si="5"/>
        <v/>
      </c>
      <c r="O280" s="16"/>
      <c r="P280" s="405"/>
      <c r="Q280" s="406"/>
      <c r="R280" s="407"/>
      <c r="S280" s="373"/>
      <c r="T280" s="373"/>
      <c r="AA280" s="158"/>
      <c r="AB280" s="158"/>
      <c r="AC280" s="158"/>
      <c r="AD280" s="158"/>
      <c r="AE280" s="158"/>
      <c r="AF280" s="158"/>
      <c r="AG280" s="158"/>
    </row>
    <row r="281" spans="1:33" s="21" customFormat="1" ht="18" hidden="1" customHeight="1" thickTop="1" thickBot="1">
      <c r="A281" s="254">
        <v>90</v>
      </c>
      <c r="B281" s="395" t="s">
        <v>1232</v>
      </c>
      <c r="C281" s="385"/>
      <c r="D281" s="385" t="str">
        <f>IF(C281&gt;0,VLOOKUP(C281,男子登録情報!$A$1:$H$1688,3,0),"")</f>
        <v/>
      </c>
      <c r="E281" s="385" t="str">
        <f>IF(C281&gt;0,VLOOKUP(C281,男子登録情報!$A$1:$H$1688,4,0),"")</f>
        <v/>
      </c>
      <c r="F281" s="42" t="str">
        <f>IF(C281&gt;0,VLOOKUP(C281,男子登録情報!$A$1:$H$1688,8,0),"")</f>
        <v/>
      </c>
      <c r="G281" s="237" t="e">
        <f>IF(F282&gt;0,VLOOKUP(F282,男子登録情報!$N$2:$O$48,2,0),"")</f>
        <v>#N/A</v>
      </c>
      <c r="H281" s="237" t="str">
        <f>IF(C281&gt;0,TEXT(C281,"100000000"),"")</f>
        <v/>
      </c>
      <c r="I281" s="6" t="s">
        <v>30</v>
      </c>
      <c r="J281" s="7"/>
      <c r="K281" s="8" t="str">
        <f>IF(J281&gt;0,VLOOKUP(J281,男子登録情報!$J$1:$K$21,2,0),"")</f>
        <v/>
      </c>
      <c r="L281" s="6" t="s">
        <v>33</v>
      </c>
      <c r="M281" s="38"/>
      <c r="N281" s="9" t="str">
        <f t="shared" si="5"/>
        <v/>
      </c>
      <c r="O281" s="10"/>
      <c r="P281" s="399"/>
      <c r="Q281" s="400"/>
      <c r="R281" s="401"/>
      <c r="S281" s="371"/>
      <c r="T281" s="371"/>
      <c r="AA281" s="158"/>
      <c r="AB281" s="158"/>
      <c r="AC281" s="158"/>
      <c r="AD281" s="158"/>
      <c r="AE281" s="158"/>
      <c r="AF281" s="158"/>
      <c r="AG281" s="158"/>
    </row>
    <row r="282" spans="1:33" s="21" customFormat="1" ht="18" hidden="1" customHeight="1" thickBot="1">
      <c r="A282" s="255"/>
      <c r="B282" s="396"/>
      <c r="C282" s="386"/>
      <c r="D282" s="386"/>
      <c r="E282" s="386"/>
      <c r="F282" s="43" t="str">
        <f>IF(C281&gt;0,VLOOKUP(C281,男子登録情報!$A$1:$H$1688,5,0),"")</f>
        <v/>
      </c>
      <c r="G282" s="238"/>
      <c r="H282" s="238"/>
      <c r="I282" s="11" t="s">
        <v>34</v>
      </c>
      <c r="J282" s="7"/>
      <c r="K282" s="8" t="str">
        <f>IF(J282&gt;0,VLOOKUP(J282,男子登録情報!$J$2:$K$21,2,0),"")</f>
        <v/>
      </c>
      <c r="L282" s="11" t="s">
        <v>35</v>
      </c>
      <c r="M282" s="39"/>
      <c r="N282" s="9" t="str">
        <f t="shared" si="5"/>
        <v/>
      </c>
      <c r="O282" s="10"/>
      <c r="P282" s="402"/>
      <c r="Q282" s="403"/>
      <c r="R282" s="404"/>
      <c r="S282" s="372"/>
      <c r="T282" s="372"/>
      <c r="AA282" s="158"/>
      <c r="AB282" s="158"/>
      <c r="AC282" s="158"/>
      <c r="AD282" s="158"/>
      <c r="AE282" s="158"/>
      <c r="AF282" s="158"/>
      <c r="AG282" s="158"/>
    </row>
    <row r="283" spans="1:33" s="21" customFormat="1" ht="18" hidden="1" customHeight="1" thickBot="1">
      <c r="A283" s="256"/>
      <c r="B283" s="394" t="s">
        <v>36</v>
      </c>
      <c r="C283" s="392"/>
      <c r="D283" s="44"/>
      <c r="E283" s="44"/>
      <c r="F283" s="45"/>
      <c r="G283" s="239"/>
      <c r="H283" s="239"/>
      <c r="I283" s="12" t="s">
        <v>37</v>
      </c>
      <c r="J283" s="13"/>
      <c r="K283" s="14" t="str">
        <f>IF(J283&gt;0,VLOOKUP(J283,男子登録情報!$J$2:$K$21,2,0),"")</f>
        <v/>
      </c>
      <c r="L283" s="15" t="s">
        <v>38</v>
      </c>
      <c r="M283" s="40"/>
      <c r="N283" s="9" t="str">
        <f t="shared" si="5"/>
        <v/>
      </c>
      <c r="O283" s="16"/>
      <c r="P283" s="405"/>
      <c r="Q283" s="406"/>
      <c r="R283" s="407"/>
      <c r="S283" s="373"/>
      <c r="T283" s="373"/>
      <c r="AA283" s="158"/>
      <c r="AB283" s="158"/>
      <c r="AC283" s="158"/>
      <c r="AD283" s="158"/>
      <c r="AE283" s="158"/>
      <c r="AF283" s="158"/>
      <c r="AG283" s="158"/>
    </row>
    <row r="284" spans="1:33" s="21" customFormat="1" ht="18" hidden="1" customHeight="1" thickTop="1" thickBot="1">
      <c r="A284" s="254">
        <v>91</v>
      </c>
      <c r="B284" s="395" t="s">
        <v>1232</v>
      </c>
      <c r="C284" s="385"/>
      <c r="D284" s="385" t="str">
        <f>IF(C284&gt;0,VLOOKUP(C284,男子登録情報!$A$1:$H$1688,3,0),"")</f>
        <v/>
      </c>
      <c r="E284" s="385" t="str">
        <f>IF(C284&gt;0,VLOOKUP(C284,男子登録情報!$A$1:$H$1688,4,0),"")</f>
        <v/>
      </c>
      <c r="F284" s="42" t="str">
        <f>IF(C284&gt;0,VLOOKUP(C284,男子登録情報!$A$1:$H$1688,8,0),"")</f>
        <v/>
      </c>
      <c r="G284" s="237" t="e">
        <f>IF(F285&gt;0,VLOOKUP(F285,男子登録情報!$N$2:$O$48,2,0),"")</f>
        <v>#N/A</v>
      </c>
      <c r="H284" s="237" t="str">
        <f>IF(C284&gt;0,TEXT(C284,"100000000"),"")</f>
        <v/>
      </c>
      <c r="I284" s="6" t="s">
        <v>30</v>
      </c>
      <c r="J284" s="7"/>
      <c r="K284" s="8" t="str">
        <f>IF(J284&gt;0,VLOOKUP(J284,男子登録情報!$J$1:$K$21,2,0),"")</f>
        <v/>
      </c>
      <c r="L284" s="6" t="s">
        <v>33</v>
      </c>
      <c r="M284" s="38"/>
      <c r="N284" s="9" t="str">
        <f t="shared" si="5"/>
        <v/>
      </c>
      <c r="O284" s="10"/>
      <c r="P284" s="399"/>
      <c r="Q284" s="400"/>
      <c r="R284" s="401"/>
      <c r="S284" s="371"/>
      <c r="T284" s="371"/>
      <c r="AA284" s="158"/>
      <c r="AB284" s="158"/>
      <c r="AC284" s="158"/>
      <c r="AD284" s="158"/>
      <c r="AE284" s="158"/>
      <c r="AF284" s="158"/>
      <c r="AG284" s="158"/>
    </row>
    <row r="285" spans="1:33" s="21" customFormat="1" ht="18" hidden="1" customHeight="1" thickBot="1">
      <c r="A285" s="255"/>
      <c r="B285" s="396"/>
      <c r="C285" s="386"/>
      <c r="D285" s="386"/>
      <c r="E285" s="386"/>
      <c r="F285" s="43" t="str">
        <f>IF(C284&gt;0,VLOOKUP(C284,男子登録情報!$A$1:$H$1688,5,0),"")</f>
        <v/>
      </c>
      <c r="G285" s="238"/>
      <c r="H285" s="238"/>
      <c r="I285" s="11" t="s">
        <v>34</v>
      </c>
      <c r="J285" s="7"/>
      <c r="K285" s="8" t="str">
        <f>IF(J285&gt;0,VLOOKUP(J285,男子登録情報!$J$2:$K$21,2,0),"")</f>
        <v/>
      </c>
      <c r="L285" s="11" t="s">
        <v>35</v>
      </c>
      <c r="M285" s="39"/>
      <c r="N285" s="9" t="str">
        <f t="shared" si="5"/>
        <v/>
      </c>
      <c r="O285" s="10"/>
      <c r="P285" s="402"/>
      <c r="Q285" s="403"/>
      <c r="R285" s="404"/>
      <c r="S285" s="372"/>
      <c r="T285" s="372"/>
      <c r="AA285" s="158"/>
      <c r="AB285" s="158"/>
      <c r="AC285" s="158"/>
      <c r="AD285" s="158"/>
      <c r="AE285" s="158"/>
      <c r="AF285" s="158"/>
      <c r="AG285" s="158"/>
    </row>
    <row r="286" spans="1:33" s="21" customFormat="1" ht="18" hidden="1" customHeight="1" thickBot="1">
      <c r="A286" s="256"/>
      <c r="B286" s="394" t="s">
        <v>36</v>
      </c>
      <c r="C286" s="392"/>
      <c r="D286" s="44"/>
      <c r="E286" s="44"/>
      <c r="F286" s="45"/>
      <c r="G286" s="239"/>
      <c r="H286" s="239"/>
      <c r="I286" s="12" t="s">
        <v>37</v>
      </c>
      <c r="J286" s="13"/>
      <c r="K286" s="14" t="str">
        <f>IF(J286&gt;0,VLOOKUP(J286,男子登録情報!$J$2:$K$21,2,0),"")</f>
        <v/>
      </c>
      <c r="L286" s="15" t="s">
        <v>38</v>
      </c>
      <c r="M286" s="40"/>
      <c r="N286" s="9" t="str">
        <f t="shared" si="5"/>
        <v/>
      </c>
      <c r="O286" s="16"/>
      <c r="P286" s="405"/>
      <c r="Q286" s="406"/>
      <c r="R286" s="407"/>
      <c r="S286" s="373"/>
      <c r="T286" s="373"/>
      <c r="AA286" s="158"/>
      <c r="AB286" s="158"/>
      <c r="AC286" s="158"/>
      <c r="AD286" s="158"/>
      <c r="AE286" s="158"/>
      <c r="AF286" s="158"/>
      <c r="AG286" s="158"/>
    </row>
    <row r="287" spans="1:33" s="21" customFormat="1" ht="18" hidden="1" customHeight="1" thickTop="1" thickBot="1">
      <c r="A287" s="254">
        <v>92</v>
      </c>
      <c r="B287" s="395" t="s">
        <v>1232</v>
      </c>
      <c r="C287" s="385"/>
      <c r="D287" s="385" t="str">
        <f>IF(C287&gt;0,VLOOKUP(C287,男子登録情報!$A$1:$H$1688,3,0),"")</f>
        <v/>
      </c>
      <c r="E287" s="385" t="str">
        <f>IF(C287&gt;0,VLOOKUP(C287,男子登録情報!$A$1:$H$1688,4,0),"")</f>
        <v/>
      </c>
      <c r="F287" s="42" t="str">
        <f>IF(C287&gt;0,VLOOKUP(C287,男子登録情報!$A$1:$H$1688,8,0),"")</f>
        <v/>
      </c>
      <c r="G287" s="237" t="e">
        <f>IF(F288&gt;0,VLOOKUP(F288,男子登録情報!$N$2:$O$48,2,0),"")</f>
        <v>#N/A</v>
      </c>
      <c r="H287" s="237" t="str">
        <f>IF(C287&gt;0,TEXT(C287,"100000000"),"")</f>
        <v/>
      </c>
      <c r="I287" s="6" t="s">
        <v>30</v>
      </c>
      <c r="J287" s="7"/>
      <c r="K287" s="8" t="str">
        <f>IF(J287&gt;0,VLOOKUP(J287,男子登録情報!$J$1:$K$21,2,0),"")</f>
        <v/>
      </c>
      <c r="L287" s="6" t="s">
        <v>33</v>
      </c>
      <c r="M287" s="38"/>
      <c r="N287" s="9" t="str">
        <f t="shared" si="5"/>
        <v/>
      </c>
      <c r="O287" s="10"/>
      <c r="P287" s="399"/>
      <c r="Q287" s="400"/>
      <c r="R287" s="401"/>
      <c r="S287" s="371"/>
      <c r="T287" s="371"/>
      <c r="AA287" s="158"/>
      <c r="AB287" s="158"/>
      <c r="AC287" s="158"/>
      <c r="AD287" s="158"/>
      <c r="AE287" s="158"/>
      <c r="AF287" s="158"/>
      <c r="AG287" s="158"/>
    </row>
    <row r="288" spans="1:33" s="21" customFormat="1" ht="18" hidden="1" customHeight="1" thickBot="1">
      <c r="A288" s="255"/>
      <c r="B288" s="396"/>
      <c r="C288" s="386"/>
      <c r="D288" s="386"/>
      <c r="E288" s="386"/>
      <c r="F288" s="43" t="str">
        <f>IF(C287&gt;0,VLOOKUP(C287,男子登録情報!$A$1:$H$1688,5,0),"")</f>
        <v/>
      </c>
      <c r="G288" s="238"/>
      <c r="H288" s="238"/>
      <c r="I288" s="11" t="s">
        <v>34</v>
      </c>
      <c r="J288" s="7"/>
      <c r="K288" s="8" t="str">
        <f>IF(J288&gt;0,VLOOKUP(J288,男子登録情報!$J$2:$K$21,2,0),"")</f>
        <v/>
      </c>
      <c r="L288" s="11" t="s">
        <v>35</v>
      </c>
      <c r="M288" s="39"/>
      <c r="N288" s="9" t="str">
        <f t="shared" si="5"/>
        <v/>
      </c>
      <c r="O288" s="10"/>
      <c r="P288" s="402"/>
      <c r="Q288" s="403"/>
      <c r="R288" s="404"/>
      <c r="S288" s="372"/>
      <c r="T288" s="372"/>
      <c r="AA288" s="158"/>
      <c r="AB288" s="158"/>
      <c r="AC288" s="158"/>
      <c r="AD288" s="158"/>
      <c r="AE288" s="158"/>
      <c r="AF288" s="158"/>
      <c r="AG288" s="158"/>
    </row>
    <row r="289" spans="1:33" s="21" customFormat="1" ht="18" hidden="1" customHeight="1" thickBot="1">
      <c r="A289" s="256"/>
      <c r="B289" s="394" t="s">
        <v>36</v>
      </c>
      <c r="C289" s="392"/>
      <c r="D289" s="44"/>
      <c r="E289" s="44"/>
      <c r="F289" s="45"/>
      <c r="G289" s="239"/>
      <c r="H289" s="239"/>
      <c r="I289" s="12" t="s">
        <v>37</v>
      </c>
      <c r="J289" s="13"/>
      <c r="K289" s="14" t="str">
        <f>IF(J289&gt;0,VLOOKUP(J289,男子登録情報!$J$2:$K$21,2,0),"")</f>
        <v/>
      </c>
      <c r="L289" s="15" t="s">
        <v>38</v>
      </c>
      <c r="M289" s="40"/>
      <c r="N289" s="9" t="str">
        <f t="shared" si="5"/>
        <v/>
      </c>
      <c r="O289" s="16"/>
      <c r="P289" s="405"/>
      <c r="Q289" s="406"/>
      <c r="R289" s="407"/>
      <c r="S289" s="373"/>
      <c r="T289" s="373"/>
      <c r="AA289" s="158"/>
      <c r="AB289" s="158"/>
      <c r="AC289" s="158"/>
      <c r="AD289" s="158"/>
      <c r="AE289" s="158"/>
      <c r="AF289" s="158"/>
      <c r="AG289" s="158"/>
    </row>
    <row r="290" spans="1:33" s="21" customFormat="1" ht="18" hidden="1" customHeight="1" thickTop="1" thickBot="1">
      <c r="A290" s="254">
        <v>93</v>
      </c>
      <c r="B290" s="395" t="s">
        <v>1232</v>
      </c>
      <c r="C290" s="385"/>
      <c r="D290" s="385" t="str">
        <f>IF(C290&gt;0,VLOOKUP(C290,男子登録情報!$A$1:$H$1688,3,0),"")</f>
        <v/>
      </c>
      <c r="E290" s="385" t="str">
        <f>IF(C290&gt;0,VLOOKUP(C290,男子登録情報!$A$1:$H$1688,4,0),"")</f>
        <v/>
      </c>
      <c r="F290" s="42" t="str">
        <f>IF(C290&gt;0,VLOOKUP(C290,男子登録情報!$A$1:$H$1688,8,0),"")</f>
        <v/>
      </c>
      <c r="G290" s="237" t="e">
        <f>IF(F291&gt;0,VLOOKUP(F291,男子登録情報!$N$2:$O$48,2,0),"")</f>
        <v>#N/A</v>
      </c>
      <c r="H290" s="237" t="str">
        <f>IF(C290&gt;0,TEXT(C290,"100000000"),"")</f>
        <v/>
      </c>
      <c r="I290" s="6" t="s">
        <v>30</v>
      </c>
      <c r="J290" s="7"/>
      <c r="K290" s="8" t="str">
        <f>IF(J290&gt;0,VLOOKUP(J290,男子登録情報!$J$1:$K$21,2,0),"")</f>
        <v/>
      </c>
      <c r="L290" s="6" t="s">
        <v>33</v>
      </c>
      <c r="M290" s="38"/>
      <c r="N290" s="9" t="str">
        <f t="shared" si="5"/>
        <v/>
      </c>
      <c r="O290" s="10"/>
      <c r="P290" s="399"/>
      <c r="Q290" s="400"/>
      <c r="R290" s="401"/>
      <c r="S290" s="371"/>
      <c r="T290" s="371"/>
      <c r="AA290" s="158"/>
      <c r="AB290" s="158"/>
      <c r="AC290" s="158"/>
      <c r="AD290" s="158"/>
      <c r="AE290" s="158"/>
      <c r="AF290" s="158"/>
      <c r="AG290" s="158"/>
    </row>
    <row r="291" spans="1:33" s="21" customFormat="1" ht="18" hidden="1" customHeight="1" thickBot="1">
      <c r="A291" s="255"/>
      <c r="B291" s="396"/>
      <c r="C291" s="386"/>
      <c r="D291" s="386"/>
      <c r="E291" s="386"/>
      <c r="F291" s="43" t="str">
        <f>IF(C290&gt;0,VLOOKUP(C290,男子登録情報!$A$1:$H$1688,5,0),"")</f>
        <v/>
      </c>
      <c r="G291" s="238"/>
      <c r="H291" s="238"/>
      <c r="I291" s="11" t="s">
        <v>34</v>
      </c>
      <c r="J291" s="7"/>
      <c r="K291" s="8" t="str">
        <f>IF(J291&gt;0,VLOOKUP(J291,男子登録情報!$J$2:$K$21,2,0),"")</f>
        <v/>
      </c>
      <c r="L291" s="11" t="s">
        <v>35</v>
      </c>
      <c r="M291" s="39"/>
      <c r="N291" s="9" t="str">
        <f t="shared" si="5"/>
        <v/>
      </c>
      <c r="O291" s="10"/>
      <c r="P291" s="402"/>
      <c r="Q291" s="403"/>
      <c r="R291" s="404"/>
      <c r="S291" s="372"/>
      <c r="T291" s="372"/>
      <c r="AA291" s="158"/>
      <c r="AB291" s="158"/>
      <c r="AC291" s="158"/>
      <c r="AD291" s="158"/>
      <c r="AE291" s="158"/>
      <c r="AF291" s="158"/>
      <c r="AG291" s="158"/>
    </row>
    <row r="292" spans="1:33" s="21" customFormat="1" ht="18" hidden="1" customHeight="1" thickBot="1">
      <c r="A292" s="256"/>
      <c r="B292" s="394" t="s">
        <v>36</v>
      </c>
      <c r="C292" s="392"/>
      <c r="D292" s="44"/>
      <c r="E292" s="44"/>
      <c r="F292" s="45"/>
      <c r="G292" s="239"/>
      <c r="H292" s="239"/>
      <c r="I292" s="12" t="s">
        <v>37</v>
      </c>
      <c r="J292" s="13"/>
      <c r="K292" s="14" t="str">
        <f>IF(J292&gt;0,VLOOKUP(J292,男子登録情報!$J$2:$K$21,2,0),"")</f>
        <v/>
      </c>
      <c r="L292" s="15" t="s">
        <v>38</v>
      </c>
      <c r="M292" s="40"/>
      <c r="N292" s="9" t="str">
        <f t="shared" si="5"/>
        <v/>
      </c>
      <c r="O292" s="16"/>
      <c r="P292" s="405"/>
      <c r="Q292" s="406"/>
      <c r="R292" s="407"/>
      <c r="S292" s="373"/>
      <c r="T292" s="373"/>
      <c r="AA292" s="158"/>
      <c r="AB292" s="158"/>
      <c r="AC292" s="158"/>
      <c r="AD292" s="158"/>
      <c r="AE292" s="158"/>
      <c r="AF292" s="158"/>
      <c r="AG292" s="158"/>
    </row>
    <row r="293" spans="1:33" s="21" customFormat="1" ht="18" hidden="1" customHeight="1" thickTop="1" thickBot="1">
      <c r="A293" s="254">
        <v>94</v>
      </c>
      <c r="B293" s="395" t="s">
        <v>1232</v>
      </c>
      <c r="C293" s="385"/>
      <c r="D293" s="385" t="str">
        <f>IF(C293&gt;0,VLOOKUP(C293,男子登録情報!$A$1:$H$1688,3,0),"")</f>
        <v/>
      </c>
      <c r="E293" s="385" t="str">
        <f>IF(C293&gt;0,VLOOKUP(C293,男子登録情報!$A$1:$H$1688,4,0),"")</f>
        <v/>
      </c>
      <c r="F293" s="42" t="str">
        <f>IF(C293&gt;0,VLOOKUP(C293,男子登録情報!$A$1:$H$1688,8,0),"")</f>
        <v/>
      </c>
      <c r="G293" s="237" t="e">
        <f>IF(F294&gt;0,VLOOKUP(F294,男子登録情報!$N$2:$O$48,2,0),"")</f>
        <v>#N/A</v>
      </c>
      <c r="H293" s="237" t="str">
        <f>IF(C293&gt;0,TEXT(C293,"100000000"),"")</f>
        <v/>
      </c>
      <c r="I293" s="6" t="s">
        <v>30</v>
      </c>
      <c r="J293" s="7"/>
      <c r="K293" s="8" t="str">
        <f>IF(J293&gt;0,VLOOKUP(J293,男子登録情報!$J$1:$K$21,2,0),"")</f>
        <v/>
      </c>
      <c r="L293" s="6" t="s">
        <v>33</v>
      </c>
      <c r="M293" s="38"/>
      <c r="N293" s="9" t="str">
        <f t="shared" si="5"/>
        <v/>
      </c>
      <c r="O293" s="10"/>
      <c r="P293" s="399"/>
      <c r="Q293" s="400"/>
      <c r="R293" s="401"/>
      <c r="S293" s="371"/>
      <c r="T293" s="371"/>
      <c r="AA293" s="158"/>
      <c r="AB293" s="158"/>
      <c r="AC293" s="158"/>
      <c r="AD293" s="158"/>
      <c r="AE293" s="158"/>
      <c r="AF293" s="158"/>
      <c r="AG293" s="158"/>
    </row>
    <row r="294" spans="1:33" s="21" customFormat="1" ht="18" hidden="1" customHeight="1" thickBot="1">
      <c r="A294" s="255"/>
      <c r="B294" s="396"/>
      <c r="C294" s="386"/>
      <c r="D294" s="386"/>
      <c r="E294" s="386"/>
      <c r="F294" s="43" t="str">
        <f>IF(C293&gt;0,VLOOKUP(C293,男子登録情報!$A$1:$H$1688,5,0),"")</f>
        <v/>
      </c>
      <c r="G294" s="238"/>
      <c r="H294" s="238"/>
      <c r="I294" s="11" t="s">
        <v>34</v>
      </c>
      <c r="J294" s="7"/>
      <c r="K294" s="8" t="str">
        <f>IF(J294&gt;0,VLOOKUP(J294,男子登録情報!$J$2:$K$21,2,0),"")</f>
        <v/>
      </c>
      <c r="L294" s="11" t="s">
        <v>35</v>
      </c>
      <c r="M294" s="39"/>
      <c r="N294" s="9" t="str">
        <f t="shared" si="5"/>
        <v/>
      </c>
      <c r="O294" s="10"/>
      <c r="P294" s="402"/>
      <c r="Q294" s="403"/>
      <c r="R294" s="404"/>
      <c r="S294" s="372"/>
      <c r="T294" s="372"/>
      <c r="AA294" s="158"/>
      <c r="AB294" s="158"/>
      <c r="AC294" s="158"/>
      <c r="AD294" s="158"/>
      <c r="AE294" s="158"/>
      <c r="AF294" s="158"/>
      <c r="AG294" s="158"/>
    </row>
    <row r="295" spans="1:33" s="21" customFormat="1" ht="18" hidden="1" customHeight="1" thickBot="1">
      <c r="A295" s="256"/>
      <c r="B295" s="394" t="s">
        <v>36</v>
      </c>
      <c r="C295" s="392"/>
      <c r="D295" s="44"/>
      <c r="E295" s="44"/>
      <c r="F295" s="45"/>
      <c r="G295" s="239"/>
      <c r="H295" s="239"/>
      <c r="I295" s="12" t="s">
        <v>37</v>
      </c>
      <c r="J295" s="13"/>
      <c r="K295" s="14" t="str">
        <f>IF(J295&gt;0,VLOOKUP(J295,男子登録情報!$J$2:$K$21,2,0),"")</f>
        <v/>
      </c>
      <c r="L295" s="15" t="s">
        <v>38</v>
      </c>
      <c r="M295" s="40"/>
      <c r="N295" s="9" t="str">
        <f t="shared" si="5"/>
        <v/>
      </c>
      <c r="O295" s="16"/>
      <c r="P295" s="405"/>
      <c r="Q295" s="406"/>
      <c r="R295" s="407"/>
      <c r="S295" s="373"/>
      <c r="T295" s="373"/>
      <c r="AA295" s="158"/>
      <c r="AB295" s="158"/>
      <c r="AC295" s="158"/>
      <c r="AD295" s="158"/>
      <c r="AE295" s="158"/>
      <c r="AF295" s="158"/>
      <c r="AG295" s="158"/>
    </row>
    <row r="296" spans="1:33" s="21" customFormat="1" ht="18" hidden="1" customHeight="1" thickTop="1" thickBot="1">
      <c r="A296" s="254">
        <v>95</v>
      </c>
      <c r="B296" s="395" t="s">
        <v>1232</v>
      </c>
      <c r="C296" s="385"/>
      <c r="D296" s="385" t="str">
        <f>IF(C296&gt;0,VLOOKUP(C296,男子登録情報!$A$1:$H$1688,3,0),"")</f>
        <v/>
      </c>
      <c r="E296" s="385" t="str">
        <f>IF(C296&gt;0,VLOOKUP(C296,男子登録情報!$A$1:$H$1688,4,0),"")</f>
        <v/>
      </c>
      <c r="F296" s="42" t="str">
        <f>IF(C296&gt;0,VLOOKUP(C296,男子登録情報!$A$1:$H$1688,8,0),"")</f>
        <v/>
      </c>
      <c r="G296" s="237" t="e">
        <f>IF(F297&gt;0,VLOOKUP(F297,男子登録情報!$N$2:$O$48,2,0),"")</f>
        <v>#N/A</v>
      </c>
      <c r="H296" s="237" t="str">
        <f>IF(C296&gt;0,TEXT(C296,"100000000"),"")</f>
        <v/>
      </c>
      <c r="I296" s="6" t="s">
        <v>30</v>
      </c>
      <c r="J296" s="7"/>
      <c r="K296" s="8" t="str">
        <f>IF(J296&gt;0,VLOOKUP(J296,男子登録情報!$J$1:$K$21,2,0),"")</f>
        <v/>
      </c>
      <c r="L296" s="6" t="s">
        <v>33</v>
      </c>
      <c r="M296" s="38"/>
      <c r="N296" s="9" t="str">
        <f t="shared" si="5"/>
        <v/>
      </c>
      <c r="O296" s="10"/>
      <c r="P296" s="399"/>
      <c r="Q296" s="400"/>
      <c r="R296" s="401"/>
      <c r="S296" s="371"/>
      <c r="T296" s="371"/>
      <c r="AA296" s="158"/>
      <c r="AB296" s="158"/>
      <c r="AC296" s="158"/>
      <c r="AD296" s="158"/>
      <c r="AE296" s="158"/>
      <c r="AF296" s="158"/>
      <c r="AG296" s="158"/>
    </row>
    <row r="297" spans="1:33" s="21" customFormat="1" ht="18" hidden="1" customHeight="1" thickBot="1">
      <c r="A297" s="255"/>
      <c r="B297" s="396"/>
      <c r="C297" s="386"/>
      <c r="D297" s="386"/>
      <c r="E297" s="386"/>
      <c r="F297" s="43" t="str">
        <f>IF(C296&gt;0,VLOOKUP(C296,男子登録情報!$A$1:$H$1688,5,0),"")</f>
        <v/>
      </c>
      <c r="G297" s="238"/>
      <c r="H297" s="238"/>
      <c r="I297" s="11" t="s">
        <v>34</v>
      </c>
      <c r="J297" s="7"/>
      <c r="K297" s="8" t="str">
        <f>IF(J297&gt;0,VLOOKUP(J297,男子登録情報!$J$2:$K$21,2,0),"")</f>
        <v/>
      </c>
      <c r="L297" s="11" t="s">
        <v>35</v>
      </c>
      <c r="M297" s="39"/>
      <c r="N297" s="9" t="str">
        <f t="shared" si="5"/>
        <v/>
      </c>
      <c r="O297" s="10"/>
      <c r="P297" s="402"/>
      <c r="Q297" s="403"/>
      <c r="R297" s="404"/>
      <c r="S297" s="372"/>
      <c r="T297" s="372"/>
      <c r="AA297" s="158"/>
      <c r="AB297" s="158"/>
      <c r="AC297" s="158"/>
      <c r="AD297" s="158"/>
      <c r="AE297" s="158"/>
      <c r="AF297" s="158"/>
      <c r="AG297" s="158"/>
    </row>
    <row r="298" spans="1:33" s="21" customFormat="1" ht="18" hidden="1" customHeight="1" thickBot="1">
      <c r="A298" s="256"/>
      <c r="B298" s="394" t="s">
        <v>36</v>
      </c>
      <c r="C298" s="392"/>
      <c r="D298" s="44"/>
      <c r="E298" s="44"/>
      <c r="F298" s="45"/>
      <c r="G298" s="239"/>
      <c r="H298" s="239"/>
      <c r="I298" s="12" t="s">
        <v>37</v>
      </c>
      <c r="J298" s="13"/>
      <c r="K298" s="14" t="str">
        <f>IF(J298&gt;0,VLOOKUP(J298,男子登録情報!$J$2:$K$21,2,0),"")</f>
        <v/>
      </c>
      <c r="L298" s="15" t="s">
        <v>38</v>
      </c>
      <c r="M298" s="40"/>
      <c r="N298" s="9" t="str">
        <f t="shared" si="5"/>
        <v/>
      </c>
      <c r="O298" s="16"/>
      <c r="P298" s="405"/>
      <c r="Q298" s="406"/>
      <c r="R298" s="407"/>
      <c r="S298" s="373"/>
      <c r="T298" s="373"/>
      <c r="AA298" s="158"/>
      <c r="AB298" s="158"/>
      <c r="AC298" s="158"/>
      <c r="AD298" s="158"/>
      <c r="AE298" s="158"/>
      <c r="AF298" s="158"/>
      <c r="AG298" s="158"/>
    </row>
    <row r="299" spans="1:33" s="21" customFormat="1" ht="18" hidden="1" customHeight="1" thickTop="1" thickBot="1">
      <c r="A299" s="254">
        <v>96</v>
      </c>
      <c r="B299" s="395" t="s">
        <v>1232</v>
      </c>
      <c r="C299" s="385"/>
      <c r="D299" s="385" t="str">
        <f>IF(C299&gt;0,VLOOKUP(C299,男子登録情報!$A$1:$H$1688,3,0),"")</f>
        <v/>
      </c>
      <c r="E299" s="385" t="str">
        <f>IF(C299&gt;0,VLOOKUP(C299,男子登録情報!$A$1:$H$1688,4,0),"")</f>
        <v/>
      </c>
      <c r="F299" s="42" t="str">
        <f>IF(C299&gt;0,VLOOKUP(C299,男子登録情報!$A$1:$H$1688,8,0),"")</f>
        <v/>
      </c>
      <c r="G299" s="237" t="e">
        <f>IF(F300&gt;0,VLOOKUP(F300,男子登録情報!$N$2:$O$48,2,0),"")</f>
        <v>#N/A</v>
      </c>
      <c r="H299" s="237" t="str">
        <f>IF(C299&gt;0,TEXT(C299,"100000000"),"")</f>
        <v/>
      </c>
      <c r="I299" s="6" t="s">
        <v>30</v>
      </c>
      <c r="J299" s="7"/>
      <c r="K299" s="8" t="str">
        <f>IF(J299&gt;0,VLOOKUP(J299,男子登録情報!$J$1:$K$21,2,0),"")</f>
        <v/>
      </c>
      <c r="L299" s="6" t="s">
        <v>33</v>
      </c>
      <c r="M299" s="38"/>
      <c r="N299" s="9" t="str">
        <f t="shared" si="5"/>
        <v/>
      </c>
      <c r="O299" s="10"/>
      <c r="P299" s="399"/>
      <c r="Q299" s="400"/>
      <c r="R299" s="401"/>
      <c r="S299" s="371"/>
      <c r="T299" s="371"/>
      <c r="AA299" s="158"/>
      <c r="AB299" s="158"/>
      <c r="AC299" s="158"/>
      <c r="AD299" s="158"/>
      <c r="AE299" s="158"/>
      <c r="AF299" s="158"/>
      <c r="AG299" s="158"/>
    </row>
    <row r="300" spans="1:33" s="21" customFormat="1" ht="18" hidden="1" customHeight="1" thickBot="1">
      <c r="A300" s="255"/>
      <c r="B300" s="396"/>
      <c r="C300" s="386"/>
      <c r="D300" s="386"/>
      <c r="E300" s="386"/>
      <c r="F300" s="43" t="str">
        <f>IF(C299&gt;0,VLOOKUP(C299,男子登録情報!$A$1:$H$1688,5,0),"")</f>
        <v/>
      </c>
      <c r="G300" s="238"/>
      <c r="H300" s="238"/>
      <c r="I300" s="11" t="s">
        <v>34</v>
      </c>
      <c r="J300" s="7"/>
      <c r="K300" s="8" t="str">
        <f>IF(J300&gt;0,VLOOKUP(J300,男子登録情報!$J$2:$K$21,2,0),"")</f>
        <v/>
      </c>
      <c r="L300" s="11" t="s">
        <v>35</v>
      </c>
      <c r="M300" s="39"/>
      <c r="N300" s="9" t="str">
        <f t="shared" si="5"/>
        <v/>
      </c>
      <c r="O300" s="10"/>
      <c r="P300" s="402"/>
      <c r="Q300" s="403"/>
      <c r="R300" s="404"/>
      <c r="S300" s="372"/>
      <c r="T300" s="372"/>
      <c r="AA300" s="158"/>
      <c r="AB300" s="158"/>
      <c r="AC300" s="158"/>
      <c r="AD300" s="158"/>
      <c r="AE300" s="158"/>
      <c r="AF300" s="158"/>
      <c r="AG300" s="158"/>
    </row>
    <row r="301" spans="1:33" s="21" customFormat="1" ht="18" hidden="1" customHeight="1" thickBot="1">
      <c r="A301" s="256"/>
      <c r="B301" s="394" t="s">
        <v>36</v>
      </c>
      <c r="C301" s="392"/>
      <c r="D301" s="44"/>
      <c r="E301" s="44"/>
      <c r="F301" s="45"/>
      <c r="G301" s="239"/>
      <c r="H301" s="239"/>
      <c r="I301" s="12" t="s">
        <v>37</v>
      </c>
      <c r="J301" s="13"/>
      <c r="K301" s="14" t="str">
        <f>IF(J301&gt;0,VLOOKUP(J301,男子登録情報!$J$2:$K$21,2,0),"")</f>
        <v/>
      </c>
      <c r="L301" s="15" t="s">
        <v>38</v>
      </c>
      <c r="M301" s="40"/>
      <c r="N301" s="9" t="str">
        <f t="shared" si="5"/>
        <v/>
      </c>
      <c r="O301" s="16"/>
      <c r="P301" s="405"/>
      <c r="Q301" s="406"/>
      <c r="R301" s="407"/>
      <c r="S301" s="373"/>
      <c r="T301" s="373"/>
      <c r="AA301" s="158"/>
      <c r="AB301" s="158"/>
      <c r="AC301" s="158"/>
      <c r="AD301" s="158"/>
      <c r="AE301" s="158"/>
      <c r="AF301" s="158"/>
      <c r="AG301" s="158"/>
    </row>
    <row r="302" spans="1:33" s="21" customFormat="1" ht="18" hidden="1" customHeight="1" thickTop="1" thickBot="1">
      <c r="A302" s="254">
        <v>97</v>
      </c>
      <c r="B302" s="395" t="s">
        <v>1232</v>
      </c>
      <c r="C302" s="385"/>
      <c r="D302" s="385" t="str">
        <f>IF(C302&gt;0,VLOOKUP(C302,男子登録情報!$A$1:$H$1688,3,0),"")</f>
        <v/>
      </c>
      <c r="E302" s="385" t="str">
        <f>IF(C302&gt;0,VLOOKUP(C302,男子登録情報!$A$1:$H$1688,4,0),"")</f>
        <v/>
      </c>
      <c r="F302" s="42" t="str">
        <f>IF(C302&gt;0,VLOOKUP(C302,男子登録情報!$A$1:$H$1688,8,0),"")</f>
        <v/>
      </c>
      <c r="G302" s="237" t="e">
        <f>IF(F303&gt;0,VLOOKUP(F303,男子登録情報!$N$2:$O$48,2,0),"")</f>
        <v>#N/A</v>
      </c>
      <c r="H302" s="237" t="str">
        <f>IF(C302&gt;0,TEXT(C302,"100000000"),"")</f>
        <v/>
      </c>
      <c r="I302" s="6" t="s">
        <v>30</v>
      </c>
      <c r="J302" s="7"/>
      <c r="K302" s="8" t="str">
        <f>IF(J302&gt;0,VLOOKUP(J302,男子登録情報!$J$1:$K$21,2,0),"")</f>
        <v/>
      </c>
      <c r="L302" s="6" t="s">
        <v>33</v>
      </c>
      <c r="M302" s="38"/>
      <c r="N302" s="9" t="str">
        <f t="shared" si="5"/>
        <v/>
      </c>
      <c r="O302" s="10"/>
      <c r="P302" s="399"/>
      <c r="Q302" s="400"/>
      <c r="R302" s="401"/>
      <c r="S302" s="371"/>
      <c r="T302" s="371"/>
      <c r="AA302" s="158"/>
      <c r="AB302" s="158"/>
      <c r="AC302" s="158"/>
      <c r="AD302" s="158"/>
      <c r="AE302" s="158"/>
      <c r="AF302" s="158"/>
      <c r="AG302" s="158"/>
    </row>
    <row r="303" spans="1:33" s="21" customFormat="1" ht="18" hidden="1" customHeight="1" thickBot="1">
      <c r="A303" s="255"/>
      <c r="B303" s="396"/>
      <c r="C303" s="386"/>
      <c r="D303" s="386"/>
      <c r="E303" s="386"/>
      <c r="F303" s="43" t="str">
        <f>IF(C302&gt;0,VLOOKUP(C302,男子登録情報!$A$1:$H$1688,5,0),"")</f>
        <v/>
      </c>
      <c r="G303" s="238"/>
      <c r="H303" s="238"/>
      <c r="I303" s="11" t="s">
        <v>34</v>
      </c>
      <c r="J303" s="7"/>
      <c r="K303" s="8" t="str">
        <f>IF(J303&gt;0,VLOOKUP(J303,男子登録情報!$J$2:$K$21,2,0),"")</f>
        <v/>
      </c>
      <c r="L303" s="11" t="s">
        <v>35</v>
      </c>
      <c r="M303" s="39"/>
      <c r="N303" s="9" t="str">
        <f t="shared" si="5"/>
        <v/>
      </c>
      <c r="O303" s="10"/>
      <c r="P303" s="402"/>
      <c r="Q303" s="403"/>
      <c r="R303" s="404"/>
      <c r="S303" s="372"/>
      <c r="T303" s="372"/>
      <c r="AA303" s="158"/>
      <c r="AB303" s="158"/>
      <c r="AC303" s="158"/>
      <c r="AD303" s="158"/>
      <c r="AE303" s="158"/>
      <c r="AF303" s="158"/>
      <c r="AG303" s="158"/>
    </row>
    <row r="304" spans="1:33" s="21" customFormat="1" ht="18" hidden="1" customHeight="1" thickBot="1">
      <c r="A304" s="256"/>
      <c r="B304" s="394" t="s">
        <v>36</v>
      </c>
      <c r="C304" s="392"/>
      <c r="D304" s="44"/>
      <c r="E304" s="44"/>
      <c r="F304" s="45"/>
      <c r="G304" s="239"/>
      <c r="H304" s="239"/>
      <c r="I304" s="12" t="s">
        <v>37</v>
      </c>
      <c r="J304" s="13"/>
      <c r="K304" s="14" t="str">
        <f>IF(J304&gt;0,VLOOKUP(J304,男子登録情報!$J$2:$K$21,2,0),"")</f>
        <v/>
      </c>
      <c r="L304" s="15" t="s">
        <v>38</v>
      </c>
      <c r="M304" s="40"/>
      <c r="N304" s="9" t="str">
        <f t="shared" si="5"/>
        <v/>
      </c>
      <c r="O304" s="16"/>
      <c r="P304" s="405"/>
      <c r="Q304" s="406"/>
      <c r="R304" s="407"/>
      <c r="S304" s="373"/>
      <c r="T304" s="373"/>
      <c r="AA304" s="158"/>
      <c r="AB304" s="158"/>
      <c r="AC304" s="158"/>
      <c r="AD304" s="158"/>
      <c r="AE304" s="158"/>
      <c r="AF304" s="158"/>
      <c r="AG304" s="158"/>
    </row>
    <row r="305" spans="1:33" s="21" customFormat="1" ht="18" hidden="1" customHeight="1" thickTop="1" thickBot="1">
      <c r="A305" s="254">
        <v>98</v>
      </c>
      <c r="B305" s="395" t="s">
        <v>1232</v>
      </c>
      <c r="C305" s="385"/>
      <c r="D305" s="385" t="str">
        <f>IF(C305&gt;0,VLOOKUP(C305,男子登録情報!$A$1:$H$1688,3,0),"")</f>
        <v/>
      </c>
      <c r="E305" s="385" t="str">
        <f>IF(C305&gt;0,VLOOKUP(C305,男子登録情報!$A$1:$H$1688,4,0),"")</f>
        <v/>
      </c>
      <c r="F305" s="42" t="str">
        <f>IF(C305&gt;0,VLOOKUP(C305,男子登録情報!$A$1:$H$1688,8,0),"")</f>
        <v/>
      </c>
      <c r="G305" s="237" t="e">
        <f>IF(F306&gt;0,VLOOKUP(F306,男子登録情報!$N$2:$O$48,2,0),"")</f>
        <v>#N/A</v>
      </c>
      <c r="H305" s="237" t="str">
        <f>IF(C305&gt;0,TEXT(C305,"100000000"),"")</f>
        <v/>
      </c>
      <c r="I305" s="6" t="s">
        <v>30</v>
      </c>
      <c r="J305" s="7"/>
      <c r="K305" s="8" t="str">
        <f>IF(J305&gt;0,VLOOKUP(J305,男子登録情報!$J$1:$K$21,2,0),"")</f>
        <v/>
      </c>
      <c r="L305" s="6" t="s">
        <v>33</v>
      </c>
      <c r="M305" s="38"/>
      <c r="N305" s="9" t="str">
        <f t="shared" si="5"/>
        <v/>
      </c>
      <c r="O305" s="10"/>
      <c r="P305" s="399"/>
      <c r="Q305" s="400"/>
      <c r="R305" s="401"/>
      <c r="S305" s="371"/>
      <c r="T305" s="371"/>
      <c r="AA305" s="158"/>
      <c r="AB305" s="158"/>
      <c r="AC305" s="158"/>
      <c r="AD305" s="158"/>
      <c r="AE305" s="158"/>
      <c r="AF305" s="158"/>
      <c r="AG305" s="158"/>
    </row>
    <row r="306" spans="1:33" s="21" customFormat="1" ht="18" hidden="1" customHeight="1" thickBot="1">
      <c r="A306" s="255"/>
      <c r="B306" s="396"/>
      <c r="C306" s="386"/>
      <c r="D306" s="386"/>
      <c r="E306" s="386"/>
      <c r="F306" s="43" t="str">
        <f>IF(C305&gt;0,VLOOKUP(C305,男子登録情報!$A$1:$H$1688,5,0),"")</f>
        <v/>
      </c>
      <c r="G306" s="238"/>
      <c r="H306" s="238"/>
      <c r="I306" s="11" t="s">
        <v>34</v>
      </c>
      <c r="J306" s="7"/>
      <c r="K306" s="8" t="str">
        <f>IF(J306&gt;0,VLOOKUP(J306,男子登録情報!$J$2:$K$21,2,0),"")</f>
        <v/>
      </c>
      <c r="L306" s="11" t="s">
        <v>35</v>
      </c>
      <c r="M306" s="39"/>
      <c r="N306" s="9" t="str">
        <f t="shared" si="5"/>
        <v/>
      </c>
      <c r="O306" s="10"/>
      <c r="P306" s="402"/>
      <c r="Q306" s="403"/>
      <c r="R306" s="404"/>
      <c r="S306" s="372"/>
      <c r="T306" s="372"/>
      <c r="AA306" s="158"/>
      <c r="AB306" s="158"/>
      <c r="AC306" s="158"/>
      <c r="AD306" s="158"/>
      <c r="AE306" s="158"/>
      <c r="AF306" s="158"/>
      <c r="AG306" s="158"/>
    </row>
    <row r="307" spans="1:33" s="21" customFormat="1" ht="18" hidden="1" customHeight="1" thickBot="1">
      <c r="A307" s="256"/>
      <c r="B307" s="394" t="s">
        <v>36</v>
      </c>
      <c r="C307" s="392"/>
      <c r="D307" s="44"/>
      <c r="E307" s="44"/>
      <c r="F307" s="45"/>
      <c r="G307" s="239"/>
      <c r="H307" s="239"/>
      <c r="I307" s="12" t="s">
        <v>37</v>
      </c>
      <c r="J307" s="13"/>
      <c r="K307" s="14" t="str">
        <f>IF(J307&gt;0,VLOOKUP(J307,男子登録情報!$J$2:$K$21,2,0),"")</f>
        <v/>
      </c>
      <c r="L307" s="15" t="s">
        <v>38</v>
      </c>
      <c r="M307" s="40"/>
      <c r="N307" s="9" t="str">
        <f t="shared" si="5"/>
        <v/>
      </c>
      <c r="O307" s="16"/>
      <c r="P307" s="405"/>
      <c r="Q307" s="406"/>
      <c r="R307" s="407"/>
      <c r="S307" s="373"/>
      <c r="T307" s="373"/>
      <c r="AA307" s="158"/>
      <c r="AB307" s="158"/>
      <c r="AC307" s="158"/>
      <c r="AD307" s="158"/>
      <c r="AE307" s="158"/>
      <c r="AF307" s="158"/>
      <c r="AG307" s="158"/>
    </row>
    <row r="308" spans="1:33" s="21" customFormat="1" ht="18" hidden="1" customHeight="1" thickTop="1" thickBot="1">
      <c r="A308" s="254">
        <v>99</v>
      </c>
      <c r="B308" s="395" t="s">
        <v>1232</v>
      </c>
      <c r="C308" s="385"/>
      <c r="D308" s="385" t="str">
        <f>IF(C308&gt;0,VLOOKUP(C308,男子登録情報!$A$1:$H$1688,3,0),"")</f>
        <v/>
      </c>
      <c r="E308" s="385" t="str">
        <f>IF(C308&gt;0,VLOOKUP(C308,男子登録情報!$A$1:$H$1688,4,0),"")</f>
        <v/>
      </c>
      <c r="F308" s="42" t="str">
        <f>IF(C308&gt;0,VLOOKUP(C308,男子登録情報!$A$1:$H$1688,8,0),"")</f>
        <v/>
      </c>
      <c r="G308" s="237" t="e">
        <f>IF(F309&gt;0,VLOOKUP(F309,男子登録情報!$N$2:$O$48,2,0),"")</f>
        <v>#N/A</v>
      </c>
      <c r="H308" s="237" t="str">
        <f>IF(C308&gt;0,TEXT(C308,"100000000"),"")</f>
        <v/>
      </c>
      <c r="I308" s="6" t="s">
        <v>30</v>
      </c>
      <c r="J308" s="7"/>
      <c r="K308" s="8" t="str">
        <f>IF(J308&gt;0,VLOOKUP(J308,男子登録情報!$J$1:$K$21,2,0),"")</f>
        <v/>
      </c>
      <c r="L308" s="6" t="s">
        <v>33</v>
      </c>
      <c r="M308" s="38"/>
      <c r="N308" s="9" t="str">
        <f t="shared" si="5"/>
        <v/>
      </c>
      <c r="O308" s="10"/>
      <c r="P308" s="399"/>
      <c r="Q308" s="400"/>
      <c r="R308" s="401"/>
      <c r="S308" s="371"/>
      <c r="T308" s="371"/>
      <c r="AA308" s="158"/>
      <c r="AB308" s="158"/>
      <c r="AC308" s="158"/>
      <c r="AD308" s="158"/>
      <c r="AE308" s="158"/>
      <c r="AF308" s="158"/>
      <c r="AG308" s="158"/>
    </row>
    <row r="309" spans="1:33" s="21" customFormat="1" ht="18" hidden="1" customHeight="1" thickBot="1">
      <c r="A309" s="255"/>
      <c r="B309" s="396"/>
      <c r="C309" s="386"/>
      <c r="D309" s="386"/>
      <c r="E309" s="386"/>
      <c r="F309" s="43" t="str">
        <f>IF(C308&gt;0,VLOOKUP(C308,男子登録情報!$A$1:$H$1688,5,0),"")</f>
        <v/>
      </c>
      <c r="G309" s="238"/>
      <c r="H309" s="238"/>
      <c r="I309" s="11" t="s">
        <v>34</v>
      </c>
      <c r="J309" s="7"/>
      <c r="K309" s="8" t="str">
        <f>IF(J309&gt;0,VLOOKUP(J309,男子登録情報!$J$2:$K$21,2,0),"")</f>
        <v/>
      </c>
      <c r="L309" s="11" t="s">
        <v>35</v>
      </c>
      <c r="M309" s="39"/>
      <c r="N309" s="9" t="str">
        <f t="shared" si="5"/>
        <v/>
      </c>
      <c r="O309" s="10"/>
      <c r="P309" s="402"/>
      <c r="Q309" s="403"/>
      <c r="R309" s="404"/>
      <c r="S309" s="372"/>
      <c r="T309" s="372"/>
      <c r="AA309" s="158"/>
      <c r="AB309" s="158"/>
      <c r="AC309" s="158"/>
      <c r="AD309" s="158"/>
      <c r="AE309" s="158"/>
      <c r="AF309" s="158"/>
      <c r="AG309" s="158"/>
    </row>
    <row r="310" spans="1:33" s="21" customFormat="1" ht="18" hidden="1" customHeight="1" thickBot="1">
      <c r="A310" s="256"/>
      <c r="B310" s="394" t="s">
        <v>36</v>
      </c>
      <c r="C310" s="392"/>
      <c r="D310" s="44"/>
      <c r="E310" s="44"/>
      <c r="F310" s="45"/>
      <c r="G310" s="239"/>
      <c r="H310" s="239"/>
      <c r="I310" s="12" t="s">
        <v>37</v>
      </c>
      <c r="J310" s="13"/>
      <c r="K310" s="14" t="str">
        <f>IF(J310&gt;0,VLOOKUP(J310,男子登録情報!$J$2:$K$21,2,0),"")</f>
        <v/>
      </c>
      <c r="L310" s="15" t="s">
        <v>38</v>
      </c>
      <c r="M310" s="40"/>
      <c r="N310" s="9" t="str">
        <f t="shared" si="5"/>
        <v/>
      </c>
      <c r="O310" s="16"/>
      <c r="P310" s="405"/>
      <c r="Q310" s="406"/>
      <c r="R310" s="407"/>
      <c r="S310" s="373"/>
      <c r="T310" s="373"/>
      <c r="AA310" s="158"/>
      <c r="AB310" s="158"/>
      <c r="AC310" s="158"/>
      <c r="AD310" s="158"/>
      <c r="AE310" s="158"/>
      <c r="AF310" s="158"/>
      <c r="AG310" s="158"/>
    </row>
    <row r="311" spans="1:33" s="21" customFormat="1" ht="18" hidden="1" customHeight="1" thickTop="1" thickBot="1">
      <c r="A311" s="254">
        <v>100</v>
      </c>
      <c r="B311" s="395" t="s">
        <v>1232</v>
      </c>
      <c r="C311" s="385"/>
      <c r="D311" s="385" t="str">
        <f>IF(C311&gt;0,VLOOKUP(C311,男子登録情報!$A$1:$H$1688,3,0),"")</f>
        <v/>
      </c>
      <c r="E311" s="385" t="str">
        <f>IF(C311&gt;0,VLOOKUP(C311,男子登録情報!$A$1:$H$1688,4,0),"")</f>
        <v/>
      </c>
      <c r="F311" s="42" t="str">
        <f>IF(C311&gt;0,VLOOKUP(C311,男子登録情報!$A$1:$H$1688,8,0),"")</f>
        <v/>
      </c>
      <c r="G311" s="237" t="e">
        <f>IF(F312&gt;0,VLOOKUP(F312,男子登録情報!$N$2:$O$48,2,0),"")</f>
        <v>#N/A</v>
      </c>
      <c r="H311" s="237" t="str">
        <f>IF(C311&gt;0,TEXT(C311,"100000000"),"")</f>
        <v/>
      </c>
      <c r="I311" s="6" t="s">
        <v>30</v>
      </c>
      <c r="J311" s="7"/>
      <c r="K311" s="8" t="str">
        <f>IF(J311&gt;0,VLOOKUP(J311,男子登録情報!$J$1:$K$21,2,0),"")</f>
        <v/>
      </c>
      <c r="L311" s="6" t="s">
        <v>33</v>
      </c>
      <c r="M311" s="38"/>
      <c r="N311" s="9" t="str">
        <f t="shared" si="5"/>
        <v/>
      </c>
      <c r="O311" s="10"/>
      <c r="P311" s="399"/>
      <c r="Q311" s="400"/>
      <c r="R311" s="401"/>
      <c r="S311" s="371"/>
      <c r="T311" s="371"/>
      <c r="AA311" s="158"/>
      <c r="AB311" s="158"/>
      <c r="AC311" s="158"/>
      <c r="AD311" s="158"/>
      <c r="AE311" s="158"/>
      <c r="AF311" s="158"/>
      <c r="AG311" s="158"/>
    </row>
    <row r="312" spans="1:33" s="21" customFormat="1" ht="18" hidden="1" customHeight="1" thickBot="1">
      <c r="A312" s="255"/>
      <c r="B312" s="396"/>
      <c r="C312" s="386"/>
      <c r="D312" s="386"/>
      <c r="E312" s="386"/>
      <c r="F312" s="43" t="str">
        <f>IF(C311&gt;0,VLOOKUP(C311,男子登録情報!$A$1:$H$1688,5,0),"")</f>
        <v/>
      </c>
      <c r="G312" s="238"/>
      <c r="H312" s="238"/>
      <c r="I312" s="11" t="s">
        <v>34</v>
      </c>
      <c r="J312" s="7"/>
      <c r="K312" s="8" t="str">
        <f>IF(J312&gt;0,VLOOKUP(J312,男子登録情報!$J$2:$K$21,2,0),"")</f>
        <v/>
      </c>
      <c r="L312" s="11" t="s">
        <v>35</v>
      </c>
      <c r="M312" s="39"/>
      <c r="N312" s="9" t="str">
        <f t="shared" si="5"/>
        <v/>
      </c>
      <c r="O312" s="10"/>
      <c r="P312" s="402"/>
      <c r="Q312" s="403"/>
      <c r="R312" s="404"/>
      <c r="S312" s="372"/>
      <c r="T312" s="372"/>
      <c r="AA312" s="158"/>
      <c r="AB312" s="158"/>
      <c r="AC312" s="158"/>
      <c r="AD312" s="158"/>
      <c r="AE312" s="158"/>
      <c r="AF312" s="158"/>
      <c r="AG312" s="158"/>
    </row>
    <row r="313" spans="1:33" s="21" customFormat="1" ht="18" hidden="1" customHeight="1" thickBot="1">
      <c r="A313" s="256"/>
      <c r="B313" s="394" t="s">
        <v>36</v>
      </c>
      <c r="C313" s="392"/>
      <c r="D313" s="44"/>
      <c r="E313" s="44"/>
      <c r="F313" s="45"/>
      <c r="G313" s="239"/>
      <c r="H313" s="239"/>
      <c r="I313" s="12" t="s">
        <v>37</v>
      </c>
      <c r="J313" s="13"/>
      <c r="K313" s="14" t="str">
        <f>IF(J313&gt;0,VLOOKUP(J313,男子登録情報!$J$2:$K$21,2,0),"")</f>
        <v/>
      </c>
      <c r="L313" s="15" t="s">
        <v>38</v>
      </c>
      <c r="M313" s="40"/>
      <c r="N313" s="9" t="str">
        <f t="shared" si="5"/>
        <v/>
      </c>
      <c r="O313" s="16"/>
      <c r="P313" s="405"/>
      <c r="Q313" s="406"/>
      <c r="R313" s="407"/>
      <c r="S313" s="373"/>
      <c r="T313" s="373"/>
      <c r="AA313" s="158"/>
      <c r="AB313" s="158"/>
      <c r="AC313" s="158"/>
      <c r="AD313" s="158"/>
      <c r="AE313" s="158"/>
      <c r="AF313" s="158"/>
      <c r="AG313" s="158"/>
    </row>
    <row r="314" spans="1:33" s="21" customFormat="1" ht="18" hidden="1" customHeight="1" thickTop="1" thickBot="1">
      <c r="A314" s="254">
        <v>101</v>
      </c>
      <c r="B314" s="395" t="s">
        <v>1232</v>
      </c>
      <c r="C314" s="385"/>
      <c r="D314" s="385" t="str">
        <f>IF(C314&gt;0,VLOOKUP(C314,男子登録情報!$A$1:$H$1688,3,0),"")</f>
        <v/>
      </c>
      <c r="E314" s="385" t="str">
        <f>IF(C314&gt;0,VLOOKUP(C314,男子登録情報!$A$1:$H$1688,4,0),"")</f>
        <v/>
      </c>
      <c r="F314" s="42" t="str">
        <f>IF(C314&gt;0,VLOOKUP(C314,男子登録情報!$A$1:$H$1688,8,0),"")</f>
        <v/>
      </c>
      <c r="G314" s="237" t="e">
        <f>IF(F315&gt;0,VLOOKUP(F315,男子登録情報!$N$2:$O$48,2,0),"")</f>
        <v>#N/A</v>
      </c>
      <c r="H314" s="237" t="str">
        <f>IF(C314&gt;0,TEXT(C314,"100000000"),"")</f>
        <v/>
      </c>
      <c r="I314" s="6" t="s">
        <v>30</v>
      </c>
      <c r="J314" s="7"/>
      <c r="K314" s="8" t="str">
        <f>IF(J314&gt;0,VLOOKUP(J314,男子登録情報!$J$1:$K$21,2,0),"")</f>
        <v/>
      </c>
      <c r="L314" s="6" t="s">
        <v>33</v>
      </c>
      <c r="M314" s="38"/>
      <c r="N314" s="9" t="str">
        <f t="shared" si="5"/>
        <v/>
      </c>
      <c r="O314" s="10"/>
      <c r="P314" s="399"/>
      <c r="Q314" s="400"/>
      <c r="R314" s="401"/>
      <c r="S314" s="371"/>
      <c r="T314" s="371"/>
      <c r="AA314" s="158"/>
      <c r="AB314" s="158"/>
      <c r="AC314" s="158"/>
      <c r="AD314" s="158"/>
      <c r="AE314" s="158"/>
      <c r="AF314" s="158"/>
      <c r="AG314" s="158"/>
    </row>
    <row r="315" spans="1:33" s="21" customFormat="1" ht="18" hidden="1" customHeight="1" thickBot="1">
      <c r="A315" s="255"/>
      <c r="B315" s="396"/>
      <c r="C315" s="386"/>
      <c r="D315" s="386"/>
      <c r="E315" s="386"/>
      <c r="F315" s="43" t="str">
        <f>IF(C314&gt;0,VLOOKUP(C314,男子登録情報!$A$1:$H$1688,5,0),"")</f>
        <v/>
      </c>
      <c r="G315" s="238"/>
      <c r="H315" s="238"/>
      <c r="I315" s="11" t="s">
        <v>34</v>
      </c>
      <c r="J315" s="7"/>
      <c r="K315" s="8" t="str">
        <f>IF(J315&gt;0,VLOOKUP(J315,男子登録情報!$J$2:$K$21,2,0),"")</f>
        <v/>
      </c>
      <c r="L315" s="11" t="s">
        <v>35</v>
      </c>
      <c r="M315" s="39"/>
      <c r="N315" s="9" t="str">
        <f t="shared" si="5"/>
        <v/>
      </c>
      <c r="O315" s="10"/>
      <c r="P315" s="402"/>
      <c r="Q315" s="403"/>
      <c r="R315" s="404"/>
      <c r="S315" s="372"/>
      <c r="T315" s="372"/>
      <c r="AA315" s="158"/>
      <c r="AB315" s="158"/>
      <c r="AC315" s="158"/>
      <c r="AD315" s="158"/>
      <c r="AE315" s="158"/>
      <c r="AF315" s="158"/>
      <c r="AG315" s="158"/>
    </row>
    <row r="316" spans="1:33" s="21" customFormat="1" ht="18" hidden="1" customHeight="1" thickBot="1">
      <c r="A316" s="256"/>
      <c r="B316" s="394" t="s">
        <v>36</v>
      </c>
      <c r="C316" s="392"/>
      <c r="D316" s="44"/>
      <c r="E316" s="44"/>
      <c r="F316" s="45"/>
      <c r="G316" s="239"/>
      <c r="H316" s="239"/>
      <c r="I316" s="12" t="s">
        <v>37</v>
      </c>
      <c r="J316" s="13"/>
      <c r="K316" s="14" t="str">
        <f>IF(J316&gt;0,VLOOKUP(J316,男子登録情報!$J$2:$K$21,2,0),"")</f>
        <v/>
      </c>
      <c r="L316" s="15" t="s">
        <v>38</v>
      </c>
      <c r="M316" s="40"/>
      <c r="N316" s="9" t="str">
        <f t="shared" si="5"/>
        <v/>
      </c>
      <c r="O316" s="16"/>
      <c r="P316" s="405"/>
      <c r="Q316" s="406"/>
      <c r="R316" s="407"/>
      <c r="S316" s="373"/>
      <c r="T316" s="373"/>
      <c r="AA316" s="158"/>
      <c r="AB316" s="158"/>
      <c r="AC316" s="158"/>
      <c r="AD316" s="158"/>
      <c r="AE316" s="158"/>
      <c r="AF316" s="158"/>
      <c r="AG316" s="158"/>
    </row>
    <row r="317" spans="1:33" s="21" customFormat="1" ht="18" hidden="1" customHeight="1" thickTop="1" thickBot="1">
      <c r="A317" s="254">
        <v>102</v>
      </c>
      <c r="B317" s="395" t="s">
        <v>1232</v>
      </c>
      <c r="C317" s="385"/>
      <c r="D317" s="385" t="str">
        <f>IF(C317&gt;0,VLOOKUP(C317,男子登録情報!$A$1:$H$1688,3,0),"")</f>
        <v/>
      </c>
      <c r="E317" s="385" t="str">
        <f>IF(C317&gt;0,VLOOKUP(C317,男子登録情報!$A$1:$H$1688,4,0),"")</f>
        <v/>
      </c>
      <c r="F317" s="42" t="str">
        <f>IF(C317&gt;0,VLOOKUP(C317,男子登録情報!$A$1:$H$1688,8,0),"")</f>
        <v/>
      </c>
      <c r="G317" s="237" t="e">
        <f>IF(F318&gt;0,VLOOKUP(F318,男子登録情報!$N$2:$O$48,2,0),"")</f>
        <v>#N/A</v>
      </c>
      <c r="H317" s="237" t="str">
        <f>IF(C317&gt;0,TEXT(C317,"100000000"),"")</f>
        <v/>
      </c>
      <c r="I317" s="6" t="s">
        <v>30</v>
      </c>
      <c r="J317" s="7"/>
      <c r="K317" s="8" t="str">
        <f>IF(J317&gt;0,VLOOKUP(J317,男子登録情報!$J$1:$K$21,2,0),"")</f>
        <v/>
      </c>
      <c r="L317" s="6" t="s">
        <v>33</v>
      </c>
      <c r="M317" s="38"/>
      <c r="N317" s="9" t="str">
        <f t="shared" si="5"/>
        <v/>
      </c>
      <c r="O317" s="10"/>
      <c r="P317" s="399"/>
      <c r="Q317" s="400"/>
      <c r="R317" s="401"/>
      <c r="S317" s="371"/>
      <c r="T317" s="371"/>
      <c r="AA317" s="158"/>
      <c r="AB317" s="158"/>
      <c r="AC317" s="158"/>
      <c r="AD317" s="158"/>
      <c r="AE317" s="158"/>
      <c r="AF317" s="158"/>
      <c r="AG317" s="158"/>
    </row>
    <row r="318" spans="1:33" s="21" customFormat="1" ht="18" hidden="1" customHeight="1" thickBot="1">
      <c r="A318" s="255"/>
      <c r="B318" s="396"/>
      <c r="C318" s="386"/>
      <c r="D318" s="386"/>
      <c r="E318" s="386"/>
      <c r="F318" s="43" t="str">
        <f>IF(C317&gt;0,VLOOKUP(C317,男子登録情報!$A$1:$H$1688,5,0),"")</f>
        <v/>
      </c>
      <c r="G318" s="238"/>
      <c r="H318" s="238"/>
      <c r="I318" s="11" t="s">
        <v>34</v>
      </c>
      <c r="J318" s="7"/>
      <c r="K318" s="8" t="str">
        <f>IF(J318&gt;0,VLOOKUP(J318,男子登録情報!$J$2:$K$21,2,0),"")</f>
        <v/>
      </c>
      <c r="L318" s="11" t="s">
        <v>35</v>
      </c>
      <c r="M318" s="39"/>
      <c r="N318" s="9" t="str">
        <f t="shared" si="5"/>
        <v/>
      </c>
      <c r="O318" s="10"/>
      <c r="P318" s="402"/>
      <c r="Q318" s="403"/>
      <c r="R318" s="404"/>
      <c r="S318" s="372"/>
      <c r="T318" s="372"/>
      <c r="AA318" s="158"/>
      <c r="AB318" s="158"/>
      <c r="AC318" s="158"/>
      <c r="AD318" s="158"/>
      <c r="AE318" s="158"/>
      <c r="AF318" s="158"/>
      <c r="AG318" s="158"/>
    </row>
    <row r="319" spans="1:33" s="21" customFormat="1" ht="18" hidden="1" customHeight="1" thickBot="1">
      <c r="A319" s="256"/>
      <c r="B319" s="394" t="s">
        <v>36</v>
      </c>
      <c r="C319" s="392"/>
      <c r="D319" s="44"/>
      <c r="E319" s="44"/>
      <c r="F319" s="45"/>
      <c r="G319" s="239"/>
      <c r="H319" s="239"/>
      <c r="I319" s="12" t="s">
        <v>37</v>
      </c>
      <c r="J319" s="13"/>
      <c r="K319" s="14" t="str">
        <f>IF(J319&gt;0,VLOOKUP(J319,男子登録情報!$J$2:$K$21,2,0),"")</f>
        <v/>
      </c>
      <c r="L319" s="15" t="s">
        <v>38</v>
      </c>
      <c r="M319" s="40"/>
      <c r="N319" s="9" t="str">
        <f t="shared" si="5"/>
        <v/>
      </c>
      <c r="O319" s="16"/>
      <c r="P319" s="405"/>
      <c r="Q319" s="406"/>
      <c r="R319" s="407"/>
      <c r="S319" s="373"/>
      <c r="T319" s="373"/>
      <c r="AA319" s="158"/>
      <c r="AB319" s="158"/>
      <c r="AC319" s="158"/>
      <c r="AD319" s="158"/>
      <c r="AE319" s="158"/>
      <c r="AF319" s="158"/>
      <c r="AG319" s="158"/>
    </row>
    <row r="320" spans="1:33" s="21" customFormat="1" ht="18" hidden="1" customHeight="1" thickTop="1" thickBot="1">
      <c r="A320" s="254">
        <v>103</v>
      </c>
      <c r="B320" s="395" t="s">
        <v>1232</v>
      </c>
      <c r="C320" s="385"/>
      <c r="D320" s="385" t="str">
        <f>IF(C320&gt;0,VLOOKUP(C320,男子登録情報!$A$1:$H$1688,3,0),"")</f>
        <v/>
      </c>
      <c r="E320" s="385" t="str">
        <f>IF(C320&gt;0,VLOOKUP(C320,男子登録情報!$A$1:$H$1688,4,0),"")</f>
        <v/>
      </c>
      <c r="F320" s="42" t="str">
        <f>IF(C320&gt;0,VLOOKUP(C320,男子登録情報!$A$1:$H$1688,8,0),"")</f>
        <v/>
      </c>
      <c r="G320" s="237" t="e">
        <f>IF(F321&gt;0,VLOOKUP(F321,男子登録情報!$N$2:$O$48,2,0),"")</f>
        <v>#N/A</v>
      </c>
      <c r="H320" s="237" t="str">
        <f>IF(C320&gt;0,TEXT(C320,"100000000"),"")</f>
        <v/>
      </c>
      <c r="I320" s="6" t="s">
        <v>30</v>
      </c>
      <c r="J320" s="7"/>
      <c r="K320" s="8" t="str">
        <f>IF(J320&gt;0,VLOOKUP(J320,男子登録情報!$J$1:$K$21,2,0),"")</f>
        <v/>
      </c>
      <c r="L320" s="6" t="s">
        <v>33</v>
      </c>
      <c r="M320" s="38"/>
      <c r="N320" s="9" t="str">
        <f t="shared" si="5"/>
        <v/>
      </c>
      <c r="O320" s="10"/>
      <c r="P320" s="399"/>
      <c r="Q320" s="400"/>
      <c r="R320" s="401"/>
      <c r="S320" s="371"/>
      <c r="T320" s="371"/>
      <c r="AA320" s="158"/>
      <c r="AB320" s="158"/>
      <c r="AC320" s="158"/>
      <c r="AD320" s="158"/>
      <c r="AE320" s="158"/>
      <c r="AF320" s="158"/>
      <c r="AG320" s="158"/>
    </row>
    <row r="321" spans="1:33" s="21" customFormat="1" ht="18" hidden="1" customHeight="1" thickBot="1">
      <c r="A321" s="255"/>
      <c r="B321" s="396"/>
      <c r="C321" s="386"/>
      <c r="D321" s="386"/>
      <c r="E321" s="386"/>
      <c r="F321" s="43" t="str">
        <f>IF(C320&gt;0,VLOOKUP(C320,男子登録情報!$A$1:$H$1688,5,0),"")</f>
        <v/>
      </c>
      <c r="G321" s="238"/>
      <c r="H321" s="238"/>
      <c r="I321" s="11" t="s">
        <v>34</v>
      </c>
      <c r="J321" s="7"/>
      <c r="K321" s="8" t="str">
        <f>IF(J321&gt;0,VLOOKUP(J321,男子登録情報!$J$2:$K$21,2,0),"")</f>
        <v/>
      </c>
      <c r="L321" s="11" t="s">
        <v>35</v>
      </c>
      <c r="M321" s="39"/>
      <c r="N321" s="9" t="str">
        <f t="shared" si="5"/>
        <v/>
      </c>
      <c r="O321" s="10"/>
      <c r="P321" s="402"/>
      <c r="Q321" s="403"/>
      <c r="R321" s="404"/>
      <c r="S321" s="372"/>
      <c r="T321" s="372"/>
      <c r="AA321" s="158"/>
      <c r="AB321" s="158"/>
      <c r="AC321" s="158"/>
      <c r="AD321" s="158"/>
      <c r="AE321" s="158"/>
      <c r="AF321" s="158"/>
      <c r="AG321" s="158"/>
    </row>
    <row r="322" spans="1:33" s="21" customFormat="1" ht="18" hidden="1" customHeight="1" thickBot="1">
      <c r="A322" s="256"/>
      <c r="B322" s="394" t="s">
        <v>36</v>
      </c>
      <c r="C322" s="392"/>
      <c r="D322" s="44"/>
      <c r="E322" s="44"/>
      <c r="F322" s="45"/>
      <c r="G322" s="239"/>
      <c r="H322" s="239"/>
      <c r="I322" s="12" t="s">
        <v>37</v>
      </c>
      <c r="J322" s="13"/>
      <c r="K322" s="14" t="str">
        <f>IF(J322&gt;0,VLOOKUP(J322,男子登録情報!$J$2:$K$21,2,0),"")</f>
        <v/>
      </c>
      <c r="L322" s="15" t="s">
        <v>38</v>
      </c>
      <c r="M322" s="40"/>
      <c r="N322" s="9" t="str">
        <f t="shared" si="5"/>
        <v/>
      </c>
      <c r="O322" s="16"/>
      <c r="P322" s="405"/>
      <c r="Q322" s="406"/>
      <c r="R322" s="407"/>
      <c r="S322" s="373"/>
      <c r="T322" s="373"/>
      <c r="AA322" s="158"/>
      <c r="AB322" s="158"/>
      <c r="AC322" s="158"/>
      <c r="AD322" s="158"/>
      <c r="AE322" s="158"/>
      <c r="AF322" s="158"/>
      <c r="AG322" s="158"/>
    </row>
    <row r="323" spans="1:33" s="21" customFormat="1" ht="18" hidden="1" customHeight="1" thickTop="1" thickBot="1">
      <c r="A323" s="254">
        <v>104</v>
      </c>
      <c r="B323" s="395" t="s">
        <v>1232</v>
      </c>
      <c r="C323" s="385"/>
      <c r="D323" s="385" t="str">
        <f>IF(C323&gt;0,VLOOKUP(C323,男子登録情報!$A$1:$H$1688,3,0),"")</f>
        <v/>
      </c>
      <c r="E323" s="385" t="str">
        <f>IF(C323&gt;0,VLOOKUP(C323,男子登録情報!$A$1:$H$1688,4,0),"")</f>
        <v/>
      </c>
      <c r="F323" s="42" t="str">
        <f>IF(C323&gt;0,VLOOKUP(C323,男子登録情報!$A$1:$H$1688,8,0),"")</f>
        <v/>
      </c>
      <c r="G323" s="237" t="e">
        <f>IF(F324&gt;0,VLOOKUP(F324,男子登録情報!$N$2:$O$48,2,0),"")</f>
        <v>#N/A</v>
      </c>
      <c r="H323" s="237" t="str">
        <f>IF(C323&gt;0,TEXT(C323,"100000000"),"")</f>
        <v/>
      </c>
      <c r="I323" s="6" t="s">
        <v>30</v>
      </c>
      <c r="J323" s="7"/>
      <c r="K323" s="8" t="str">
        <f>IF(J323&gt;0,VLOOKUP(J323,男子登録情報!$J$1:$K$21,2,0),"")</f>
        <v/>
      </c>
      <c r="L323" s="6" t="s">
        <v>33</v>
      </c>
      <c r="M323" s="38"/>
      <c r="N323" s="9" t="str">
        <f t="shared" si="5"/>
        <v/>
      </c>
      <c r="O323" s="10"/>
      <c r="P323" s="399"/>
      <c r="Q323" s="400"/>
      <c r="R323" s="401"/>
      <c r="S323" s="371"/>
      <c r="T323" s="371"/>
      <c r="AA323" s="158"/>
      <c r="AB323" s="158"/>
      <c r="AC323" s="158"/>
      <c r="AD323" s="158"/>
      <c r="AE323" s="158"/>
      <c r="AF323" s="158"/>
      <c r="AG323" s="158"/>
    </row>
    <row r="324" spans="1:33" s="21" customFormat="1" ht="18" hidden="1" customHeight="1" thickBot="1">
      <c r="A324" s="255"/>
      <c r="B324" s="396"/>
      <c r="C324" s="386"/>
      <c r="D324" s="386"/>
      <c r="E324" s="386"/>
      <c r="F324" s="43" t="str">
        <f>IF(C323&gt;0,VLOOKUP(C323,男子登録情報!$A$1:$H$1688,5,0),"")</f>
        <v/>
      </c>
      <c r="G324" s="238"/>
      <c r="H324" s="238"/>
      <c r="I324" s="11" t="s">
        <v>34</v>
      </c>
      <c r="J324" s="7"/>
      <c r="K324" s="8" t="str">
        <f>IF(J324&gt;0,VLOOKUP(J324,男子登録情報!$J$2:$K$21,2,0),"")</f>
        <v/>
      </c>
      <c r="L324" s="11" t="s">
        <v>35</v>
      </c>
      <c r="M324" s="39"/>
      <c r="N324" s="9" t="str">
        <f t="shared" si="5"/>
        <v/>
      </c>
      <c r="O324" s="10"/>
      <c r="P324" s="402"/>
      <c r="Q324" s="403"/>
      <c r="R324" s="404"/>
      <c r="S324" s="372"/>
      <c r="T324" s="372"/>
      <c r="AA324" s="158"/>
      <c r="AB324" s="158"/>
      <c r="AC324" s="158"/>
      <c r="AD324" s="158"/>
      <c r="AE324" s="158"/>
      <c r="AF324" s="158"/>
      <c r="AG324" s="158"/>
    </row>
    <row r="325" spans="1:33" s="21" customFormat="1" ht="18" hidden="1" customHeight="1" thickBot="1">
      <c r="A325" s="256"/>
      <c r="B325" s="394" t="s">
        <v>36</v>
      </c>
      <c r="C325" s="392"/>
      <c r="D325" s="44"/>
      <c r="E325" s="44"/>
      <c r="F325" s="45"/>
      <c r="G325" s="239"/>
      <c r="H325" s="239"/>
      <c r="I325" s="12" t="s">
        <v>37</v>
      </c>
      <c r="J325" s="13"/>
      <c r="K325" s="14" t="str">
        <f>IF(J325&gt;0,VLOOKUP(J325,男子登録情報!$J$2:$K$21,2,0),"")</f>
        <v/>
      </c>
      <c r="L325" s="15" t="s">
        <v>38</v>
      </c>
      <c r="M325" s="40"/>
      <c r="N325" s="9" t="str">
        <f t="shared" si="5"/>
        <v/>
      </c>
      <c r="O325" s="16"/>
      <c r="P325" s="405"/>
      <c r="Q325" s="406"/>
      <c r="R325" s="407"/>
      <c r="S325" s="373"/>
      <c r="T325" s="373"/>
      <c r="AA325" s="158"/>
      <c r="AB325" s="158"/>
      <c r="AC325" s="158"/>
      <c r="AD325" s="158"/>
      <c r="AE325" s="158"/>
      <c r="AF325" s="158"/>
      <c r="AG325" s="158"/>
    </row>
    <row r="326" spans="1:33" s="21" customFormat="1" ht="18" hidden="1" customHeight="1" thickTop="1" thickBot="1">
      <c r="A326" s="254">
        <v>105</v>
      </c>
      <c r="B326" s="395" t="s">
        <v>1232</v>
      </c>
      <c r="C326" s="385"/>
      <c r="D326" s="385" t="str">
        <f>IF(C326&gt;0,VLOOKUP(C326,男子登録情報!$A$1:$H$1688,3,0),"")</f>
        <v/>
      </c>
      <c r="E326" s="385" t="str">
        <f>IF(C326&gt;0,VLOOKUP(C326,男子登録情報!$A$1:$H$1688,4,0),"")</f>
        <v/>
      </c>
      <c r="F326" s="42" t="str">
        <f>IF(C326&gt;0,VLOOKUP(C326,男子登録情報!$A$1:$H$1688,8,0),"")</f>
        <v/>
      </c>
      <c r="G326" s="237" t="e">
        <f>IF(F327&gt;0,VLOOKUP(F327,男子登録情報!$N$2:$O$48,2,0),"")</f>
        <v>#N/A</v>
      </c>
      <c r="H326" s="237" t="str">
        <f>IF(C326&gt;0,TEXT(C326,"100000000"),"")</f>
        <v/>
      </c>
      <c r="I326" s="6" t="s">
        <v>30</v>
      </c>
      <c r="J326" s="7"/>
      <c r="K326" s="8" t="str">
        <f>IF(J326&gt;0,VLOOKUP(J326,男子登録情報!$J$1:$K$21,2,0),"")</f>
        <v/>
      </c>
      <c r="L326" s="6" t="s">
        <v>33</v>
      </c>
      <c r="M326" s="38"/>
      <c r="N326" s="9" t="str">
        <f t="shared" si="5"/>
        <v/>
      </c>
      <c r="O326" s="10"/>
      <c r="P326" s="399"/>
      <c r="Q326" s="400"/>
      <c r="R326" s="401"/>
      <c r="S326" s="371"/>
      <c r="T326" s="371"/>
      <c r="AA326" s="158"/>
      <c r="AB326" s="158"/>
      <c r="AC326" s="158"/>
      <c r="AD326" s="158"/>
      <c r="AE326" s="158"/>
      <c r="AF326" s="158"/>
      <c r="AG326" s="158"/>
    </row>
    <row r="327" spans="1:33" s="21" customFormat="1" ht="18" hidden="1" customHeight="1" thickBot="1">
      <c r="A327" s="255"/>
      <c r="B327" s="396"/>
      <c r="C327" s="386"/>
      <c r="D327" s="386"/>
      <c r="E327" s="386"/>
      <c r="F327" s="43" t="str">
        <f>IF(C326&gt;0,VLOOKUP(C326,男子登録情報!$A$1:$H$1688,5,0),"")</f>
        <v/>
      </c>
      <c r="G327" s="238"/>
      <c r="H327" s="238"/>
      <c r="I327" s="11" t="s">
        <v>34</v>
      </c>
      <c r="J327" s="7"/>
      <c r="K327" s="8" t="str">
        <f>IF(J327&gt;0,VLOOKUP(J327,男子登録情報!$J$2:$K$21,2,0),"")</f>
        <v/>
      </c>
      <c r="L327" s="11" t="s">
        <v>35</v>
      </c>
      <c r="M327" s="39"/>
      <c r="N327" s="9" t="str">
        <f t="shared" si="5"/>
        <v/>
      </c>
      <c r="O327" s="10"/>
      <c r="P327" s="402"/>
      <c r="Q327" s="403"/>
      <c r="R327" s="404"/>
      <c r="S327" s="372"/>
      <c r="T327" s="372"/>
      <c r="AA327" s="158"/>
      <c r="AB327" s="158"/>
      <c r="AC327" s="158"/>
      <c r="AD327" s="158"/>
      <c r="AE327" s="158"/>
      <c r="AF327" s="158"/>
      <c r="AG327" s="158"/>
    </row>
    <row r="328" spans="1:33" s="21" customFormat="1" ht="18" hidden="1" customHeight="1" thickBot="1">
      <c r="A328" s="256"/>
      <c r="B328" s="394" t="s">
        <v>36</v>
      </c>
      <c r="C328" s="392"/>
      <c r="D328" s="44"/>
      <c r="E328" s="44"/>
      <c r="F328" s="45"/>
      <c r="G328" s="239"/>
      <c r="H328" s="239"/>
      <c r="I328" s="12" t="s">
        <v>37</v>
      </c>
      <c r="J328" s="13"/>
      <c r="K328" s="14" t="str">
        <f>IF(J328&gt;0,VLOOKUP(J328,男子登録情報!$J$2:$K$21,2,0),"")</f>
        <v/>
      </c>
      <c r="L328" s="15" t="s">
        <v>38</v>
      </c>
      <c r="M328" s="40"/>
      <c r="N328" s="9" t="str">
        <f t="shared" si="5"/>
        <v/>
      </c>
      <c r="O328" s="16"/>
      <c r="P328" s="405"/>
      <c r="Q328" s="406"/>
      <c r="R328" s="407"/>
      <c r="S328" s="373"/>
      <c r="T328" s="373"/>
      <c r="AA328" s="158"/>
      <c r="AB328" s="158"/>
      <c r="AC328" s="158"/>
      <c r="AD328" s="158"/>
      <c r="AE328" s="158"/>
      <c r="AF328" s="158"/>
      <c r="AG328" s="158"/>
    </row>
    <row r="329" spans="1:33" s="21" customFormat="1" ht="18" hidden="1" customHeight="1" thickTop="1" thickBot="1">
      <c r="A329" s="254">
        <v>106</v>
      </c>
      <c r="B329" s="395" t="s">
        <v>1232</v>
      </c>
      <c r="C329" s="385"/>
      <c r="D329" s="385" t="str">
        <f>IF(C329&gt;0,VLOOKUP(C329,男子登録情報!$A$1:$H$1688,3,0),"")</f>
        <v/>
      </c>
      <c r="E329" s="385" t="str">
        <f>IF(C329&gt;0,VLOOKUP(C329,男子登録情報!$A$1:$H$1688,4,0),"")</f>
        <v/>
      </c>
      <c r="F329" s="42" t="str">
        <f>IF(C329&gt;0,VLOOKUP(C329,男子登録情報!$A$1:$H$1688,8,0),"")</f>
        <v/>
      </c>
      <c r="G329" s="237" t="e">
        <f>IF(F330&gt;0,VLOOKUP(F330,男子登録情報!$N$2:$O$48,2,0),"")</f>
        <v>#N/A</v>
      </c>
      <c r="H329" s="237" t="str">
        <f>IF(C329&gt;0,TEXT(C329,"100000000"),"")</f>
        <v/>
      </c>
      <c r="I329" s="6" t="s">
        <v>30</v>
      </c>
      <c r="J329" s="7"/>
      <c r="K329" s="8" t="str">
        <f>IF(J329&gt;0,VLOOKUP(J329,男子登録情報!$J$1:$K$21,2,0),"")</f>
        <v/>
      </c>
      <c r="L329" s="6" t="s">
        <v>33</v>
      </c>
      <c r="M329" s="38"/>
      <c r="N329" s="9" t="str">
        <f t="shared" si="5"/>
        <v/>
      </c>
      <c r="O329" s="10"/>
      <c r="P329" s="399"/>
      <c r="Q329" s="400"/>
      <c r="R329" s="401"/>
      <c r="S329" s="371"/>
      <c r="T329" s="371"/>
      <c r="AA329" s="158"/>
      <c r="AB329" s="158"/>
      <c r="AC329" s="158"/>
      <c r="AD329" s="158"/>
      <c r="AE329" s="158"/>
      <c r="AF329" s="158"/>
      <c r="AG329" s="158"/>
    </row>
    <row r="330" spans="1:33" s="21" customFormat="1" ht="18" hidden="1" customHeight="1" thickBot="1">
      <c r="A330" s="255"/>
      <c r="B330" s="396"/>
      <c r="C330" s="386"/>
      <c r="D330" s="386"/>
      <c r="E330" s="386"/>
      <c r="F330" s="43" t="str">
        <f>IF(C329&gt;0,VLOOKUP(C329,男子登録情報!$A$1:$H$1688,5,0),"")</f>
        <v/>
      </c>
      <c r="G330" s="238"/>
      <c r="H330" s="238"/>
      <c r="I330" s="11" t="s">
        <v>34</v>
      </c>
      <c r="J330" s="7"/>
      <c r="K330" s="8" t="str">
        <f>IF(J330&gt;0,VLOOKUP(J330,男子登録情報!$J$2:$K$21,2,0),"")</f>
        <v/>
      </c>
      <c r="L330" s="11" t="s">
        <v>35</v>
      </c>
      <c r="M330" s="39"/>
      <c r="N330" s="9" t="str">
        <f t="shared" si="5"/>
        <v/>
      </c>
      <c r="O330" s="10"/>
      <c r="P330" s="402"/>
      <c r="Q330" s="403"/>
      <c r="R330" s="404"/>
      <c r="S330" s="372"/>
      <c r="T330" s="372"/>
      <c r="AA330" s="158"/>
      <c r="AB330" s="158"/>
      <c r="AC330" s="158"/>
      <c r="AD330" s="158"/>
      <c r="AE330" s="158"/>
      <c r="AF330" s="158"/>
      <c r="AG330" s="158"/>
    </row>
    <row r="331" spans="1:33" s="21" customFormat="1" ht="18" hidden="1" customHeight="1" thickBot="1">
      <c r="A331" s="256"/>
      <c r="B331" s="394" t="s">
        <v>36</v>
      </c>
      <c r="C331" s="392"/>
      <c r="D331" s="44"/>
      <c r="E331" s="44"/>
      <c r="F331" s="45"/>
      <c r="G331" s="239"/>
      <c r="H331" s="239"/>
      <c r="I331" s="12" t="s">
        <v>37</v>
      </c>
      <c r="J331" s="13"/>
      <c r="K331" s="14" t="str">
        <f>IF(J331&gt;0,VLOOKUP(J331,男子登録情報!$J$2:$K$21,2,0),"")</f>
        <v/>
      </c>
      <c r="L331" s="15" t="s">
        <v>38</v>
      </c>
      <c r="M331" s="40"/>
      <c r="N331" s="9" t="str">
        <f t="shared" si="5"/>
        <v/>
      </c>
      <c r="O331" s="16"/>
      <c r="P331" s="405"/>
      <c r="Q331" s="406"/>
      <c r="R331" s="407"/>
      <c r="S331" s="373"/>
      <c r="T331" s="373"/>
      <c r="AA331" s="158"/>
      <c r="AB331" s="158"/>
      <c r="AC331" s="158"/>
      <c r="AD331" s="158"/>
      <c r="AE331" s="158"/>
      <c r="AF331" s="158"/>
      <c r="AG331" s="158"/>
    </row>
    <row r="332" spans="1:33" s="21" customFormat="1" ht="18" hidden="1" customHeight="1" thickTop="1" thickBot="1">
      <c r="A332" s="254">
        <v>107</v>
      </c>
      <c r="B332" s="395" t="s">
        <v>1232</v>
      </c>
      <c r="C332" s="385"/>
      <c r="D332" s="385" t="str">
        <f>IF(C332&gt;0,VLOOKUP(C332,男子登録情報!$A$1:$H$1688,3,0),"")</f>
        <v/>
      </c>
      <c r="E332" s="385" t="str">
        <f>IF(C332&gt;0,VLOOKUP(C332,男子登録情報!$A$1:$H$1688,4,0),"")</f>
        <v/>
      </c>
      <c r="F332" s="42" t="str">
        <f>IF(C332&gt;0,VLOOKUP(C332,男子登録情報!$A$1:$H$1688,8,0),"")</f>
        <v/>
      </c>
      <c r="G332" s="237" t="e">
        <f>IF(F333&gt;0,VLOOKUP(F333,男子登録情報!$N$2:$O$48,2,0),"")</f>
        <v>#N/A</v>
      </c>
      <c r="H332" s="237" t="str">
        <f>IF(C332&gt;0,TEXT(C332,"100000000"),"")</f>
        <v/>
      </c>
      <c r="I332" s="6" t="s">
        <v>30</v>
      </c>
      <c r="J332" s="7"/>
      <c r="K332" s="8" t="str">
        <f>IF(J332&gt;0,VLOOKUP(J332,男子登録情報!$J$1:$K$21,2,0),"")</f>
        <v/>
      </c>
      <c r="L332" s="6" t="s">
        <v>33</v>
      </c>
      <c r="M332" s="38"/>
      <c r="N332" s="9" t="str">
        <f t="shared" si="5"/>
        <v/>
      </c>
      <c r="O332" s="10"/>
      <c r="P332" s="399"/>
      <c r="Q332" s="400"/>
      <c r="R332" s="401"/>
      <c r="S332" s="371"/>
      <c r="T332" s="371"/>
      <c r="AA332" s="158"/>
      <c r="AB332" s="158"/>
      <c r="AC332" s="158"/>
      <c r="AD332" s="158"/>
      <c r="AE332" s="158"/>
      <c r="AF332" s="158"/>
      <c r="AG332" s="158"/>
    </row>
    <row r="333" spans="1:33" s="21" customFormat="1" ht="18" hidden="1" customHeight="1" thickBot="1">
      <c r="A333" s="255"/>
      <c r="B333" s="396"/>
      <c r="C333" s="386"/>
      <c r="D333" s="386"/>
      <c r="E333" s="386"/>
      <c r="F333" s="43" t="str">
        <f>IF(C332&gt;0,VLOOKUP(C332,男子登録情報!$A$1:$H$1688,5,0),"")</f>
        <v/>
      </c>
      <c r="G333" s="238"/>
      <c r="H333" s="238"/>
      <c r="I333" s="11" t="s">
        <v>34</v>
      </c>
      <c r="J333" s="7"/>
      <c r="K333" s="8" t="str">
        <f>IF(J333&gt;0,VLOOKUP(J333,男子登録情報!$J$2:$K$21,2,0),"")</f>
        <v/>
      </c>
      <c r="L333" s="11" t="s">
        <v>35</v>
      </c>
      <c r="M333" s="39"/>
      <c r="N333" s="9" t="str">
        <f t="shared" si="5"/>
        <v/>
      </c>
      <c r="O333" s="10"/>
      <c r="P333" s="402"/>
      <c r="Q333" s="403"/>
      <c r="R333" s="404"/>
      <c r="S333" s="372"/>
      <c r="T333" s="372"/>
      <c r="AA333" s="158"/>
      <c r="AB333" s="158"/>
      <c r="AC333" s="158"/>
      <c r="AD333" s="158"/>
      <c r="AE333" s="158"/>
      <c r="AF333" s="158"/>
      <c r="AG333" s="158"/>
    </row>
    <row r="334" spans="1:33" s="21" customFormat="1" ht="18" hidden="1" customHeight="1" thickBot="1">
      <c r="A334" s="256"/>
      <c r="B334" s="394" t="s">
        <v>36</v>
      </c>
      <c r="C334" s="392"/>
      <c r="D334" s="44"/>
      <c r="E334" s="44"/>
      <c r="F334" s="45"/>
      <c r="G334" s="239"/>
      <c r="H334" s="239"/>
      <c r="I334" s="12" t="s">
        <v>37</v>
      </c>
      <c r="J334" s="13"/>
      <c r="K334" s="14" t="str">
        <f>IF(J334&gt;0,VLOOKUP(J334,男子登録情報!$J$2:$K$21,2,0),"")</f>
        <v/>
      </c>
      <c r="L334" s="15" t="s">
        <v>38</v>
      </c>
      <c r="M334" s="40"/>
      <c r="N334" s="9" t="str">
        <f t="shared" ref="N334:N397" si="6">IF(K334="","",LEFT(K334,5)&amp;" "&amp;IF(OR(LEFT(K334,3)*1&lt;70,LEFT(K334,3)*1&gt;100),REPT(0,7-LEN(M334)),REPT(0,5-LEN(M334)))&amp;M334)</f>
        <v/>
      </c>
      <c r="O334" s="16"/>
      <c r="P334" s="405"/>
      <c r="Q334" s="406"/>
      <c r="R334" s="407"/>
      <c r="S334" s="373"/>
      <c r="T334" s="373"/>
      <c r="AA334" s="158"/>
      <c r="AB334" s="158"/>
      <c r="AC334" s="158"/>
      <c r="AD334" s="158"/>
      <c r="AE334" s="158"/>
      <c r="AF334" s="158"/>
      <c r="AG334" s="158"/>
    </row>
    <row r="335" spans="1:33" s="21" customFormat="1" ht="18" hidden="1" customHeight="1" thickTop="1" thickBot="1">
      <c r="A335" s="254">
        <v>108</v>
      </c>
      <c r="B335" s="395" t="s">
        <v>1232</v>
      </c>
      <c r="C335" s="385"/>
      <c r="D335" s="385" t="str">
        <f>IF(C335&gt;0,VLOOKUP(C335,男子登録情報!$A$1:$H$1688,3,0),"")</f>
        <v/>
      </c>
      <c r="E335" s="385" t="str">
        <f>IF(C335&gt;0,VLOOKUP(C335,男子登録情報!$A$1:$H$1688,4,0),"")</f>
        <v/>
      </c>
      <c r="F335" s="42" t="str">
        <f>IF(C335&gt;0,VLOOKUP(C335,男子登録情報!$A$1:$H$1688,8,0),"")</f>
        <v/>
      </c>
      <c r="G335" s="237" t="e">
        <f>IF(F336&gt;0,VLOOKUP(F336,男子登録情報!$N$2:$O$48,2,0),"")</f>
        <v>#N/A</v>
      </c>
      <c r="H335" s="237" t="str">
        <f>IF(C335&gt;0,TEXT(C335,"100000000"),"")</f>
        <v/>
      </c>
      <c r="I335" s="6" t="s">
        <v>30</v>
      </c>
      <c r="J335" s="7"/>
      <c r="K335" s="8" t="str">
        <f>IF(J335&gt;0,VLOOKUP(J335,男子登録情報!$J$1:$K$21,2,0),"")</f>
        <v/>
      </c>
      <c r="L335" s="6" t="s">
        <v>33</v>
      </c>
      <c r="M335" s="38"/>
      <c r="N335" s="9" t="str">
        <f t="shared" si="6"/>
        <v/>
      </c>
      <c r="O335" s="10"/>
      <c r="P335" s="399"/>
      <c r="Q335" s="400"/>
      <c r="R335" s="401"/>
      <c r="S335" s="371"/>
      <c r="T335" s="371"/>
      <c r="AA335" s="158"/>
      <c r="AB335" s="158"/>
      <c r="AC335" s="158"/>
      <c r="AD335" s="158"/>
      <c r="AE335" s="158"/>
      <c r="AF335" s="158"/>
      <c r="AG335" s="158"/>
    </row>
    <row r="336" spans="1:33" s="21" customFormat="1" ht="18" hidden="1" customHeight="1" thickBot="1">
      <c r="A336" s="255"/>
      <c r="B336" s="396"/>
      <c r="C336" s="386"/>
      <c r="D336" s="386"/>
      <c r="E336" s="386"/>
      <c r="F336" s="43" t="str">
        <f>IF(C335&gt;0,VLOOKUP(C335,男子登録情報!$A$1:$H$1688,5,0),"")</f>
        <v/>
      </c>
      <c r="G336" s="238"/>
      <c r="H336" s="238"/>
      <c r="I336" s="11" t="s">
        <v>34</v>
      </c>
      <c r="J336" s="7"/>
      <c r="K336" s="8" t="str">
        <f>IF(J336&gt;0,VLOOKUP(J336,男子登録情報!$J$2:$K$21,2,0),"")</f>
        <v/>
      </c>
      <c r="L336" s="11" t="s">
        <v>35</v>
      </c>
      <c r="M336" s="39"/>
      <c r="N336" s="9" t="str">
        <f t="shared" si="6"/>
        <v/>
      </c>
      <c r="O336" s="10"/>
      <c r="P336" s="402"/>
      <c r="Q336" s="403"/>
      <c r="R336" s="404"/>
      <c r="S336" s="372"/>
      <c r="T336" s="372"/>
      <c r="AA336" s="158"/>
      <c r="AB336" s="158"/>
      <c r="AC336" s="158"/>
      <c r="AD336" s="158"/>
      <c r="AE336" s="158"/>
      <c r="AF336" s="158"/>
      <c r="AG336" s="158"/>
    </row>
    <row r="337" spans="1:33" s="21" customFormat="1" ht="18" hidden="1" customHeight="1" thickBot="1">
      <c r="A337" s="256"/>
      <c r="B337" s="394" t="s">
        <v>36</v>
      </c>
      <c r="C337" s="392"/>
      <c r="D337" s="44"/>
      <c r="E337" s="44"/>
      <c r="F337" s="45"/>
      <c r="G337" s="239"/>
      <c r="H337" s="239"/>
      <c r="I337" s="12" t="s">
        <v>37</v>
      </c>
      <c r="J337" s="13"/>
      <c r="K337" s="14" t="str">
        <f>IF(J337&gt;0,VLOOKUP(J337,男子登録情報!$J$2:$K$21,2,0),"")</f>
        <v/>
      </c>
      <c r="L337" s="15" t="s">
        <v>38</v>
      </c>
      <c r="M337" s="40"/>
      <c r="N337" s="9" t="str">
        <f t="shared" si="6"/>
        <v/>
      </c>
      <c r="O337" s="16"/>
      <c r="P337" s="405"/>
      <c r="Q337" s="406"/>
      <c r="R337" s="407"/>
      <c r="S337" s="373"/>
      <c r="T337" s="373"/>
      <c r="AA337" s="158"/>
      <c r="AB337" s="158"/>
      <c r="AC337" s="158"/>
      <c r="AD337" s="158"/>
      <c r="AE337" s="158"/>
      <c r="AF337" s="158"/>
      <c r="AG337" s="158"/>
    </row>
    <row r="338" spans="1:33" s="21" customFormat="1" ht="18" hidden="1" customHeight="1" thickTop="1" thickBot="1">
      <c r="A338" s="254">
        <v>109</v>
      </c>
      <c r="B338" s="395" t="s">
        <v>1232</v>
      </c>
      <c r="C338" s="385"/>
      <c r="D338" s="385" t="str">
        <f>IF(C338&gt;0,VLOOKUP(C338,男子登録情報!$A$1:$H$1688,3,0),"")</f>
        <v/>
      </c>
      <c r="E338" s="385" t="str">
        <f>IF(C338&gt;0,VLOOKUP(C338,男子登録情報!$A$1:$H$1688,4,0),"")</f>
        <v/>
      </c>
      <c r="F338" s="42" t="str">
        <f>IF(C338&gt;0,VLOOKUP(C338,男子登録情報!$A$1:$H$1688,8,0),"")</f>
        <v/>
      </c>
      <c r="G338" s="237" t="e">
        <f>IF(F339&gt;0,VLOOKUP(F339,男子登録情報!$N$2:$O$48,2,0),"")</f>
        <v>#N/A</v>
      </c>
      <c r="H338" s="237" t="str">
        <f>IF(C338&gt;0,TEXT(C338,"100000000"),"")</f>
        <v/>
      </c>
      <c r="I338" s="6" t="s">
        <v>30</v>
      </c>
      <c r="J338" s="7"/>
      <c r="K338" s="8" t="str">
        <f>IF(J338&gt;0,VLOOKUP(J338,男子登録情報!$J$1:$K$21,2,0),"")</f>
        <v/>
      </c>
      <c r="L338" s="6" t="s">
        <v>33</v>
      </c>
      <c r="M338" s="38"/>
      <c r="N338" s="9" t="str">
        <f t="shared" si="6"/>
        <v/>
      </c>
      <c r="O338" s="10"/>
      <c r="P338" s="399"/>
      <c r="Q338" s="400"/>
      <c r="R338" s="401"/>
      <c r="S338" s="371"/>
      <c r="T338" s="371"/>
      <c r="AA338" s="158"/>
      <c r="AB338" s="158"/>
      <c r="AC338" s="158"/>
      <c r="AD338" s="158"/>
      <c r="AE338" s="158"/>
      <c r="AF338" s="158"/>
      <c r="AG338" s="158"/>
    </row>
    <row r="339" spans="1:33" s="21" customFormat="1" ht="18" hidden="1" customHeight="1" thickBot="1">
      <c r="A339" s="255"/>
      <c r="B339" s="396"/>
      <c r="C339" s="386"/>
      <c r="D339" s="386"/>
      <c r="E339" s="386"/>
      <c r="F339" s="43" t="str">
        <f>IF(C338&gt;0,VLOOKUP(C338,男子登録情報!$A$1:$H$1688,5,0),"")</f>
        <v/>
      </c>
      <c r="G339" s="238"/>
      <c r="H339" s="238"/>
      <c r="I339" s="11" t="s">
        <v>34</v>
      </c>
      <c r="J339" s="7"/>
      <c r="K339" s="8" t="str">
        <f>IF(J339&gt;0,VLOOKUP(J339,男子登録情報!$J$2:$K$21,2,0),"")</f>
        <v/>
      </c>
      <c r="L339" s="11" t="s">
        <v>35</v>
      </c>
      <c r="M339" s="39"/>
      <c r="N339" s="9" t="str">
        <f t="shared" si="6"/>
        <v/>
      </c>
      <c r="O339" s="10"/>
      <c r="P339" s="402"/>
      <c r="Q339" s="403"/>
      <c r="R339" s="404"/>
      <c r="S339" s="372"/>
      <c r="T339" s="372"/>
      <c r="AA339" s="158"/>
      <c r="AB339" s="158"/>
      <c r="AC339" s="158"/>
      <c r="AD339" s="158"/>
      <c r="AE339" s="158"/>
      <c r="AF339" s="158"/>
      <c r="AG339" s="158"/>
    </row>
    <row r="340" spans="1:33" s="21" customFormat="1" ht="18" hidden="1" customHeight="1" thickBot="1">
      <c r="A340" s="256"/>
      <c r="B340" s="394" t="s">
        <v>36</v>
      </c>
      <c r="C340" s="392"/>
      <c r="D340" s="44"/>
      <c r="E340" s="44"/>
      <c r="F340" s="45"/>
      <c r="G340" s="239"/>
      <c r="H340" s="239"/>
      <c r="I340" s="12" t="s">
        <v>37</v>
      </c>
      <c r="J340" s="13"/>
      <c r="K340" s="14" t="str">
        <f>IF(J340&gt;0,VLOOKUP(J340,男子登録情報!$J$2:$K$21,2,0),"")</f>
        <v/>
      </c>
      <c r="L340" s="15" t="s">
        <v>38</v>
      </c>
      <c r="M340" s="40"/>
      <c r="N340" s="9" t="str">
        <f t="shared" si="6"/>
        <v/>
      </c>
      <c r="O340" s="16"/>
      <c r="P340" s="405"/>
      <c r="Q340" s="406"/>
      <c r="R340" s="407"/>
      <c r="S340" s="373"/>
      <c r="T340" s="373"/>
      <c r="AA340" s="158"/>
      <c r="AB340" s="158"/>
      <c r="AC340" s="158"/>
      <c r="AD340" s="158"/>
      <c r="AE340" s="158"/>
      <c r="AF340" s="158"/>
      <c r="AG340" s="158"/>
    </row>
    <row r="341" spans="1:33" s="21" customFormat="1" ht="18" hidden="1" customHeight="1" thickTop="1" thickBot="1">
      <c r="A341" s="254">
        <v>110</v>
      </c>
      <c r="B341" s="395" t="s">
        <v>1232</v>
      </c>
      <c r="C341" s="385"/>
      <c r="D341" s="385" t="str">
        <f>IF(C341&gt;0,VLOOKUP(C341,男子登録情報!$A$1:$H$1688,3,0),"")</f>
        <v/>
      </c>
      <c r="E341" s="385" t="str">
        <f>IF(C341&gt;0,VLOOKUP(C341,男子登録情報!$A$1:$H$1688,4,0),"")</f>
        <v/>
      </c>
      <c r="F341" s="42" t="str">
        <f>IF(C341&gt;0,VLOOKUP(C341,男子登録情報!$A$1:$H$1688,8,0),"")</f>
        <v/>
      </c>
      <c r="G341" s="237" t="e">
        <f>IF(F342&gt;0,VLOOKUP(F342,男子登録情報!$N$2:$O$48,2,0),"")</f>
        <v>#N/A</v>
      </c>
      <c r="H341" s="237" t="str">
        <f>IF(C341&gt;0,TEXT(C341,"100000000"),"")</f>
        <v/>
      </c>
      <c r="I341" s="6" t="s">
        <v>30</v>
      </c>
      <c r="J341" s="7"/>
      <c r="K341" s="8" t="str">
        <f>IF(J341&gt;0,VLOOKUP(J341,男子登録情報!$J$1:$K$21,2,0),"")</f>
        <v/>
      </c>
      <c r="L341" s="6" t="s">
        <v>33</v>
      </c>
      <c r="M341" s="38"/>
      <c r="N341" s="9" t="str">
        <f t="shared" si="6"/>
        <v/>
      </c>
      <c r="O341" s="10"/>
      <c r="P341" s="399"/>
      <c r="Q341" s="400"/>
      <c r="R341" s="401"/>
      <c r="S341" s="371"/>
      <c r="T341" s="371"/>
      <c r="AA341" s="158"/>
      <c r="AB341" s="158"/>
      <c r="AC341" s="158"/>
      <c r="AD341" s="158"/>
      <c r="AE341" s="158"/>
      <c r="AF341" s="158"/>
      <c r="AG341" s="158"/>
    </row>
    <row r="342" spans="1:33" s="21" customFormat="1" ht="18" hidden="1" customHeight="1" thickBot="1">
      <c r="A342" s="255"/>
      <c r="B342" s="396"/>
      <c r="C342" s="386"/>
      <c r="D342" s="386"/>
      <c r="E342" s="386"/>
      <c r="F342" s="43" t="str">
        <f>IF(C341&gt;0,VLOOKUP(C341,男子登録情報!$A$1:$H$1688,5,0),"")</f>
        <v/>
      </c>
      <c r="G342" s="238"/>
      <c r="H342" s="238"/>
      <c r="I342" s="11" t="s">
        <v>34</v>
      </c>
      <c r="J342" s="7"/>
      <c r="K342" s="8" t="str">
        <f>IF(J342&gt;0,VLOOKUP(J342,男子登録情報!$J$2:$K$21,2,0),"")</f>
        <v/>
      </c>
      <c r="L342" s="11" t="s">
        <v>35</v>
      </c>
      <c r="M342" s="39"/>
      <c r="N342" s="9" t="str">
        <f t="shared" si="6"/>
        <v/>
      </c>
      <c r="O342" s="10"/>
      <c r="P342" s="402"/>
      <c r="Q342" s="403"/>
      <c r="R342" s="404"/>
      <c r="S342" s="372"/>
      <c r="T342" s="372"/>
      <c r="AA342" s="158"/>
      <c r="AB342" s="158"/>
      <c r="AC342" s="158"/>
      <c r="AD342" s="158"/>
      <c r="AE342" s="158"/>
      <c r="AF342" s="158"/>
      <c r="AG342" s="158"/>
    </row>
    <row r="343" spans="1:33" s="21" customFormat="1" ht="18" hidden="1" customHeight="1" thickBot="1">
      <c r="A343" s="256"/>
      <c r="B343" s="394" t="s">
        <v>36</v>
      </c>
      <c r="C343" s="392"/>
      <c r="D343" s="44"/>
      <c r="E343" s="44"/>
      <c r="F343" s="45"/>
      <c r="G343" s="239"/>
      <c r="H343" s="239"/>
      <c r="I343" s="12" t="s">
        <v>37</v>
      </c>
      <c r="J343" s="13"/>
      <c r="K343" s="14" t="str">
        <f>IF(J343&gt;0,VLOOKUP(J343,男子登録情報!$J$2:$K$21,2,0),"")</f>
        <v/>
      </c>
      <c r="L343" s="15" t="s">
        <v>38</v>
      </c>
      <c r="M343" s="40"/>
      <c r="N343" s="9" t="str">
        <f t="shared" si="6"/>
        <v/>
      </c>
      <c r="O343" s="16"/>
      <c r="P343" s="405"/>
      <c r="Q343" s="406"/>
      <c r="R343" s="407"/>
      <c r="S343" s="373"/>
      <c r="T343" s="373"/>
      <c r="AA343" s="158"/>
      <c r="AB343" s="158"/>
      <c r="AC343" s="158"/>
      <c r="AD343" s="158"/>
      <c r="AE343" s="158"/>
      <c r="AF343" s="158"/>
      <c r="AG343" s="158"/>
    </row>
    <row r="344" spans="1:33" s="21" customFormat="1" ht="18" hidden="1" customHeight="1" thickTop="1" thickBot="1">
      <c r="A344" s="254">
        <v>111</v>
      </c>
      <c r="B344" s="395" t="s">
        <v>1232</v>
      </c>
      <c r="C344" s="385"/>
      <c r="D344" s="385" t="str">
        <f>IF(C344&gt;0,VLOOKUP(C344,男子登録情報!$A$1:$H$1688,3,0),"")</f>
        <v/>
      </c>
      <c r="E344" s="385" t="str">
        <f>IF(C344&gt;0,VLOOKUP(C344,男子登録情報!$A$1:$H$1688,4,0),"")</f>
        <v/>
      </c>
      <c r="F344" s="42" t="str">
        <f>IF(C344&gt;0,VLOOKUP(C344,男子登録情報!$A$1:$H$1688,8,0),"")</f>
        <v/>
      </c>
      <c r="G344" s="237" t="e">
        <f>IF(F345&gt;0,VLOOKUP(F345,男子登録情報!$N$2:$O$48,2,0),"")</f>
        <v>#N/A</v>
      </c>
      <c r="H344" s="237" t="str">
        <f>IF(C344&gt;0,TEXT(C344,"100000000"),"")</f>
        <v/>
      </c>
      <c r="I344" s="6" t="s">
        <v>30</v>
      </c>
      <c r="J344" s="7"/>
      <c r="K344" s="8" t="str">
        <f>IF(J344&gt;0,VLOOKUP(J344,男子登録情報!$J$1:$K$21,2,0),"")</f>
        <v/>
      </c>
      <c r="L344" s="6" t="s">
        <v>33</v>
      </c>
      <c r="M344" s="38"/>
      <c r="N344" s="9" t="str">
        <f t="shared" si="6"/>
        <v/>
      </c>
      <c r="O344" s="10"/>
      <c r="P344" s="399"/>
      <c r="Q344" s="400"/>
      <c r="R344" s="401"/>
      <c r="S344" s="371"/>
      <c r="T344" s="371"/>
      <c r="AA344" s="158"/>
      <c r="AB344" s="158"/>
      <c r="AC344" s="158"/>
      <c r="AD344" s="158"/>
      <c r="AE344" s="158"/>
      <c r="AF344" s="158"/>
      <c r="AG344" s="158"/>
    </row>
    <row r="345" spans="1:33" s="21" customFormat="1" ht="18" hidden="1" customHeight="1" thickBot="1">
      <c r="A345" s="255"/>
      <c r="B345" s="396"/>
      <c r="C345" s="386"/>
      <c r="D345" s="386"/>
      <c r="E345" s="386"/>
      <c r="F345" s="43" t="str">
        <f>IF(C344&gt;0,VLOOKUP(C344,男子登録情報!$A$1:$H$1688,5,0),"")</f>
        <v/>
      </c>
      <c r="G345" s="238"/>
      <c r="H345" s="238"/>
      <c r="I345" s="11" t="s">
        <v>34</v>
      </c>
      <c r="J345" s="7"/>
      <c r="K345" s="8" t="str">
        <f>IF(J345&gt;0,VLOOKUP(J345,男子登録情報!$J$2:$K$21,2,0),"")</f>
        <v/>
      </c>
      <c r="L345" s="11" t="s">
        <v>35</v>
      </c>
      <c r="M345" s="39"/>
      <c r="N345" s="9" t="str">
        <f t="shared" si="6"/>
        <v/>
      </c>
      <c r="O345" s="10"/>
      <c r="P345" s="402"/>
      <c r="Q345" s="403"/>
      <c r="R345" s="404"/>
      <c r="S345" s="372"/>
      <c r="T345" s="372"/>
      <c r="AA345" s="158"/>
      <c r="AB345" s="158"/>
      <c r="AC345" s="158"/>
      <c r="AD345" s="158"/>
      <c r="AE345" s="158"/>
      <c r="AF345" s="158"/>
      <c r="AG345" s="158"/>
    </row>
    <row r="346" spans="1:33" s="21" customFormat="1" ht="18" hidden="1" customHeight="1" thickBot="1">
      <c r="A346" s="256"/>
      <c r="B346" s="394" t="s">
        <v>36</v>
      </c>
      <c r="C346" s="392"/>
      <c r="D346" s="44"/>
      <c r="E346" s="44"/>
      <c r="F346" s="45"/>
      <c r="G346" s="239"/>
      <c r="H346" s="239"/>
      <c r="I346" s="12" t="s">
        <v>37</v>
      </c>
      <c r="J346" s="13"/>
      <c r="K346" s="14" t="str">
        <f>IF(J346&gt;0,VLOOKUP(J346,男子登録情報!$J$2:$K$21,2,0),"")</f>
        <v/>
      </c>
      <c r="L346" s="15" t="s">
        <v>38</v>
      </c>
      <c r="M346" s="40"/>
      <c r="N346" s="9" t="str">
        <f t="shared" si="6"/>
        <v/>
      </c>
      <c r="O346" s="16"/>
      <c r="P346" s="405"/>
      <c r="Q346" s="406"/>
      <c r="R346" s="407"/>
      <c r="S346" s="373"/>
      <c r="T346" s="373"/>
      <c r="AA346" s="158"/>
      <c r="AB346" s="158"/>
      <c r="AC346" s="158"/>
      <c r="AD346" s="158"/>
      <c r="AE346" s="158"/>
      <c r="AF346" s="158"/>
      <c r="AG346" s="158"/>
    </row>
    <row r="347" spans="1:33" s="21" customFormat="1" ht="18" hidden="1" customHeight="1" thickTop="1" thickBot="1">
      <c r="A347" s="254">
        <v>112</v>
      </c>
      <c r="B347" s="395" t="s">
        <v>1232</v>
      </c>
      <c r="C347" s="385"/>
      <c r="D347" s="385" t="str">
        <f>IF(C347&gt;0,VLOOKUP(C347,男子登録情報!$A$1:$H$1688,3,0),"")</f>
        <v/>
      </c>
      <c r="E347" s="385" t="str">
        <f>IF(C347&gt;0,VLOOKUP(C347,男子登録情報!$A$1:$H$1688,4,0),"")</f>
        <v/>
      </c>
      <c r="F347" s="42" t="str">
        <f>IF(C347&gt;0,VLOOKUP(C347,男子登録情報!$A$1:$H$1688,8,0),"")</f>
        <v/>
      </c>
      <c r="G347" s="237" t="e">
        <f>IF(F348&gt;0,VLOOKUP(F348,男子登録情報!$N$2:$O$48,2,0),"")</f>
        <v>#N/A</v>
      </c>
      <c r="H347" s="237" t="str">
        <f>IF(C347&gt;0,TEXT(C347,"100000000"),"")</f>
        <v/>
      </c>
      <c r="I347" s="6" t="s">
        <v>30</v>
      </c>
      <c r="J347" s="7"/>
      <c r="K347" s="8" t="str">
        <f>IF(J347&gt;0,VLOOKUP(J347,男子登録情報!$J$1:$K$21,2,0),"")</f>
        <v/>
      </c>
      <c r="L347" s="6" t="s">
        <v>33</v>
      </c>
      <c r="M347" s="38"/>
      <c r="N347" s="9" t="str">
        <f t="shared" si="6"/>
        <v/>
      </c>
      <c r="O347" s="10"/>
      <c r="P347" s="399"/>
      <c r="Q347" s="400"/>
      <c r="R347" s="401"/>
      <c r="S347" s="371"/>
      <c r="T347" s="371"/>
      <c r="AA347" s="158"/>
      <c r="AB347" s="158"/>
      <c r="AC347" s="158"/>
      <c r="AD347" s="158"/>
      <c r="AE347" s="158"/>
      <c r="AF347" s="158"/>
      <c r="AG347" s="158"/>
    </row>
    <row r="348" spans="1:33" s="21" customFormat="1" ht="18" hidden="1" customHeight="1" thickBot="1">
      <c r="A348" s="255"/>
      <c r="B348" s="396"/>
      <c r="C348" s="386"/>
      <c r="D348" s="386"/>
      <c r="E348" s="386"/>
      <c r="F348" s="43" t="str">
        <f>IF(C347&gt;0,VLOOKUP(C347,男子登録情報!$A$1:$H$1688,5,0),"")</f>
        <v/>
      </c>
      <c r="G348" s="238"/>
      <c r="H348" s="238"/>
      <c r="I348" s="11" t="s">
        <v>34</v>
      </c>
      <c r="J348" s="7"/>
      <c r="K348" s="8" t="str">
        <f>IF(J348&gt;0,VLOOKUP(J348,男子登録情報!$J$2:$K$21,2,0),"")</f>
        <v/>
      </c>
      <c r="L348" s="11" t="s">
        <v>35</v>
      </c>
      <c r="M348" s="39"/>
      <c r="N348" s="9" t="str">
        <f t="shared" si="6"/>
        <v/>
      </c>
      <c r="O348" s="10"/>
      <c r="P348" s="402"/>
      <c r="Q348" s="403"/>
      <c r="R348" s="404"/>
      <c r="S348" s="372"/>
      <c r="T348" s="372"/>
      <c r="AA348" s="158"/>
      <c r="AB348" s="158"/>
      <c r="AC348" s="158"/>
      <c r="AD348" s="158"/>
      <c r="AE348" s="158"/>
      <c r="AF348" s="158"/>
      <c r="AG348" s="158"/>
    </row>
    <row r="349" spans="1:33" s="21" customFormat="1" ht="18" hidden="1" customHeight="1" thickBot="1">
      <c r="A349" s="256"/>
      <c r="B349" s="394" t="s">
        <v>36</v>
      </c>
      <c r="C349" s="392"/>
      <c r="D349" s="44"/>
      <c r="E349" s="44"/>
      <c r="F349" s="45"/>
      <c r="G349" s="239"/>
      <c r="H349" s="239"/>
      <c r="I349" s="12" t="s">
        <v>37</v>
      </c>
      <c r="J349" s="13"/>
      <c r="K349" s="14" t="str">
        <f>IF(J349&gt;0,VLOOKUP(J349,男子登録情報!$J$2:$K$21,2,0),"")</f>
        <v/>
      </c>
      <c r="L349" s="15" t="s">
        <v>38</v>
      </c>
      <c r="M349" s="40"/>
      <c r="N349" s="9" t="str">
        <f t="shared" si="6"/>
        <v/>
      </c>
      <c r="O349" s="16"/>
      <c r="P349" s="405"/>
      <c r="Q349" s="406"/>
      <c r="R349" s="407"/>
      <c r="S349" s="373"/>
      <c r="T349" s="373"/>
      <c r="AA349" s="158"/>
      <c r="AB349" s="158"/>
      <c r="AC349" s="158"/>
      <c r="AD349" s="158"/>
      <c r="AE349" s="158"/>
      <c r="AF349" s="158"/>
      <c r="AG349" s="158"/>
    </row>
    <row r="350" spans="1:33" s="21" customFormat="1" ht="18" hidden="1" customHeight="1" thickTop="1" thickBot="1">
      <c r="A350" s="254">
        <v>113</v>
      </c>
      <c r="B350" s="395" t="s">
        <v>1232</v>
      </c>
      <c r="C350" s="385"/>
      <c r="D350" s="385" t="str">
        <f>IF(C350&gt;0,VLOOKUP(C350,男子登録情報!$A$1:$H$1688,3,0),"")</f>
        <v/>
      </c>
      <c r="E350" s="385" t="str">
        <f>IF(C350&gt;0,VLOOKUP(C350,男子登録情報!$A$1:$H$1688,4,0),"")</f>
        <v/>
      </c>
      <c r="F350" s="42" t="str">
        <f>IF(C350&gt;0,VLOOKUP(C350,男子登録情報!$A$1:$H$1688,8,0),"")</f>
        <v/>
      </c>
      <c r="G350" s="237" t="e">
        <f>IF(F351&gt;0,VLOOKUP(F351,男子登録情報!$N$2:$O$48,2,0),"")</f>
        <v>#N/A</v>
      </c>
      <c r="H350" s="237" t="str">
        <f>IF(C350&gt;0,TEXT(C350,"100000000"),"")</f>
        <v/>
      </c>
      <c r="I350" s="6" t="s">
        <v>30</v>
      </c>
      <c r="J350" s="7"/>
      <c r="K350" s="8" t="str">
        <f>IF(J350&gt;0,VLOOKUP(J350,男子登録情報!$J$1:$K$21,2,0),"")</f>
        <v/>
      </c>
      <c r="L350" s="6" t="s">
        <v>33</v>
      </c>
      <c r="M350" s="38"/>
      <c r="N350" s="9" t="str">
        <f t="shared" si="6"/>
        <v/>
      </c>
      <c r="O350" s="10"/>
      <c r="P350" s="399"/>
      <c r="Q350" s="400"/>
      <c r="R350" s="401"/>
      <c r="S350" s="371"/>
      <c r="T350" s="371"/>
      <c r="AA350" s="158"/>
      <c r="AB350" s="158"/>
      <c r="AC350" s="158"/>
      <c r="AD350" s="158"/>
      <c r="AE350" s="158"/>
      <c r="AF350" s="158"/>
      <c r="AG350" s="158"/>
    </row>
    <row r="351" spans="1:33" s="21" customFormat="1" ht="18" hidden="1" customHeight="1" thickBot="1">
      <c r="A351" s="255"/>
      <c r="B351" s="396"/>
      <c r="C351" s="386"/>
      <c r="D351" s="386"/>
      <c r="E351" s="386"/>
      <c r="F351" s="43" t="str">
        <f>IF(C350&gt;0,VLOOKUP(C350,男子登録情報!$A$1:$H$1688,5,0),"")</f>
        <v/>
      </c>
      <c r="G351" s="238"/>
      <c r="H351" s="238"/>
      <c r="I351" s="11" t="s">
        <v>34</v>
      </c>
      <c r="J351" s="7"/>
      <c r="K351" s="8" t="str">
        <f>IF(J351&gt;0,VLOOKUP(J351,男子登録情報!$J$2:$K$21,2,0),"")</f>
        <v/>
      </c>
      <c r="L351" s="11" t="s">
        <v>35</v>
      </c>
      <c r="M351" s="39"/>
      <c r="N351" s="9" t="str">
        <f t="shared" si="6"/>
        <v/>
      </c>
      <c r="O351" s="10"/>
      <c r="P351" s="402"/>
      <c r="Q351" s="403"/>
      <c r="R351" s="404"/>
      <c r="S351" s="372"/>
      <c r="T351" s="372"/>
      <c r="AA351" s="158"/>
      <c r="AB351" s="158"/>
      <c r="AC351" s="158"/>
      <c r="AD351" s="158"/>
      <c r="AE351" s="158"/>
      <c r="AF351" s="158"/>
      <c r="AG351" s="158"/>
    </row>
    <row r="352" spans="1:33" s="21" customFormat="1" ht="18" hidden="1" customHeight="1" thickBot="1">
      <c r="A352" s="256"/>
      <c r="B352" s="394" t="s">
        <v>36</v>
      </c>
      <c r="C352" s="392"/>
      <c r="D352" s="44"/>
      <c r="E352" s="44"/>
      <c r="F352" s="45"/>
      <c r="G352" s="239"/>
      <c r="H352" s="239"/>
      <c r="I352" s="12" t="s">
        <v>37</v>
      </c>
      <c r="J352" s="13"/>
      <c r="K352" s="14" t="str">
        <f>IF(J352&gt;0,VLOOKUP(J352,男子登録情報!$J$2:$K$21,2,0),"")</f>
        <v/>
      </c>
      <c r="L352" s="15" t="s">
        <v>38</v>
      </c>
      <c r="M352" s="40"/>
      <c r="N352" s="9" t="str">
        <f t="shared" si="6"/>
        <v/>
      </c>
      <c r="O352" s="16"/>
      <c r="P352" s="405"/>
      <c r="Q352" s="406"/>
      <c r="R352" s="407"/>
      <c r="S352" s="373"/>
      <c r="T352" s="373"/>
      <c r="AA352" s="158"/>
      <c r="AB352" s="158"/>
      <c r="AC352" s="158"/>
      <c r="AD352" s="158"/>
      <c r="AE352" s="158"/>
      <c r="AF352" s="158"/>
      <c r="AG352" s="158"/>
    </row>
    <row r="353" spans="1:33" s="21" customFormat="1" ht="18" hidden="1" customHeight="1" thickTop="1" thickBot="1">
      <c r="A353" s="254">
        <v>114</v>
      </c>
      <c r="B353" s="395" t="s">
        <v>1232</v>
      </c>
      <c r="C353" s="385"/>
      <c r="D353" s="385" t="str">
        <f>IF(C353&gt;0,VLOOKUP(C353,男子登録情報!$A$1:$H$1688,3,0),"")</f>
        <v/>
      </c>
      <c r="E353" s="385" t="str">
        <f>IF(C353&gt;0,VLOOKUP(C353,男子登録情報!$A$1:$H$1688,4,0),"")</f>
        <v/>
      </c>
      <c r="F353" s="42" t="str">
        <f>IF(C353&gt;0,VLOOKUP(C353,男子登録情報!$A$1:$H$1688,8,0),"")</f>
        <v/>
      </c>
      <c r="G353" s="237" t="e">
        <f>IF(F354&gt;0,VLOOKUP(F354,男子登録情報!$N$2:$O$48,2,0),"")</f>
        <v>#N/A</v>
      </c>
      <c r="H353" s="237" t="str">
        <f>IF(C353&gt;0,TEXT(C353,"100000000"),"")</f>
        <v/>
      </c>
      <c r="I353" s="6" t="s">
        <v>30</v>
      </c>
      <c r="J353" s="7"/>
      <c r="K353" s="8" t="str">
        <f>IF(J353&gt;0,VLOOKUP(J353,男子登録情報!$J$1:$K$21,2,0),"")</f>
        <v/>
      </c>
      <c r="L353" s="6" t="s">
        <v>33</v>
      </c>
      <c r="M353" s="38"/>
      <c r="N353" s="9" t="str">
        <f t="shared" si="6"/>
        <v/>
      </c>
      <c r="O353" s="10"/>
      <c r="P353" s="399"/>
      <c r="Q353" s="400"/>
      <c r="R353" s="401"/>
      <c r="S353" s="371"/>
      <c r="T353" s="371"/>
      <c r="AA353" s="158"/>
      <c r="AB353" s="158"/>
      <c r="AC353" s="158"/>
      <c r="AD353" s="158"/>
      <c r="AE353" s="158"/>
      <c r="AF353" s="158"/>
      <c r="AG353" s="158"/>
    </row>
    <row r="354" spans="1:33" s="21" customFormat="1" ht="18" hidden="1" customHeight="1" thickBot="1">
      <c r="A354" s="255"/>
      <c r="B354" s="396"/>
      <c r="C354" s="386"/>
      <c r="D354" s="386"/>
      <c r="E354" s="386"/>
      <c r="F354" s="43" t="str">
        <f>IF(C353&gt;0,VLOOKUP(C353,男子登録情報!$A$1:$H$1688,5,0),"")</f>
        <v/>
      </c>
      <c r="G354" s="238"/>
      <c r="H354" s="238"/>
      <c r="I354" s="11" t="s">
        <v>34</v>
      </c>
      <c r="J354" s="7"/>
      <c r="K354" s="8" t="str">
        <f>IF(J354&gt;0,VLOOKUP(J354,男子登録情報!$J$2:$K$21,2,0),"")</f>
        <v/>
      </c>
      <c r="L354" s="11" t="s">
        <v>35</v>
      </c>
      <c r="M354" s="39"/>
      <c r="N354" s="9" t="str">
        <f t="shared" si="6"/>
        <v/>
      </c>
      <c r="O354" s="10"/>
      <c r="P354" s="402"/>
      <c r="Q354" s="403"/>
      <c r="R354" s="404"/>
      <c r="S354" s="372"/>
      <c r="T354" s="372"/>
      <c r="AA354" s="158"/>
      <c r="AB354" s="158"/>
      <c r="AC354" s="158"/>
      <c r="AD354" s="158"/>
      <c r="AE354" s="158"/>
      <c r="AF354" s="158"/>
      <c r="AG354" s="158"/>
    </row>
    <row r="355" spans="1:33" s="21" customFormat="1" ht="18" hidden="1" customHeight="1" thickBot="1">
      <c r="A355" s="256"/>
      <c r="B355" s="394" t="s">
        <v>36</v>
      </c>
      <c r="C355" s="392"/>
      <c r="D355" s="44"/>
      <c r="E355" s="44"/>
      <c r="F355" s="45"/>
      <c r="G355" s="239"/>
      <c r="H355" s="239"/>
      <c r="I355" s="12" t="s">
        <v>37</v>
      </c>
      <c r="J355" s="13"/>
      <c r="K355" s="14" t="str">
        <f>IF(J355&gt;0,VLOOKUP(J355,男子登録情報!$J$2:$K$21,2,0),"")</f>
        <v/>
      </c>
      <c r="L355" s="15" t="s">
        <v>38</v>
      </c>
      <c r="M355" s="40"/>
      <c r="N355" s="9" t="str">
        <f t="shared" si="6"/>
        <v/>
      </c>
      <c r="O355" s="16"/>
      <c r="P355" s="405"/>
      <c r="Q355" s="406"/>
      <c r="R355" s="407"/>
      <c r="S355" s="373"/>
      <c r="T355" s="373"/>
      <c r="AA355" s="158"/>
      <c r="AB355" s="158"/>
      <c r="AC355" s="158"/>
      <c r="AD355" s="158"/>
      <c r="AE355" s="158"/>
      <c r="AF355" s="158"/>
      <c r="AG355" s="158"/>
    </row>
    <row r="356" spans="1:33" s="21" customFormat="1" ht="18" hidden="1" customHeight="1" thickTop="1" thickBot="1">
      <c r="A356" s="254">
        <v>115</v>
      </c>
      <c r="B356" s="395" t="s">
        <v>1232</v>
      </c>
      <c r="C356" s="385"/>
      <c r="D356" s="385" t="str">
        <f>IF(C356&gt;0,VLOOKUP(C356,男子登録情報!$A$1:$H$1688,3,0),"")</f>
        <v/>
      </c>
      <c r="E356" s="385" t="str">
        <f>IF(C356&gt;0,VLOOKUP(C356,男子登録情報!$A$1:$H$1688,4,0),"")</f>
        <v/>
      </c>
      <c r="F356" s="42" t="str">
        <f>IF(C356&gt;0,VLOOKUP(C356,男子登録情報!$A$1:$H$1688,8,0),"")</f>
        <v/>
      </c>
      <c r="G356" s="237" t="e">
        <f>IF(F357&gt;0,VLOOKUP(F357,男子登録情報!$N$2:$O$48,2,0),"")</f>
        <v>#N/A</v>
      </c>
      <c r="H356" s="237" t="str">
        <f>IF(C356&gt;0,TEXT(C356,"100000000"),"")</f>
        <v/>
      </c>
      <c r="I356" s="6" t="s">
        <v>30</v>
      </c>
      <c r="J356" s="7"/>
      <c r="K356" s="8" t="str">
        <f>IF(J356&gt;0,VLOOKUP(J356,男子登録情報!$J$1:$K$21,2,0),"")</f>
        <v/>
      </c>
      <c r="L356" s="6" t="s">
        <v>33</v>
      </c>
      <c r="M356" s="38"/>
      <c r="N356" s="9" t="str">
        <f t="shared" si="6"/>
        <v/>
      </c>
      <c r="O356" s="10"/>
      <c r="P356" s="399"/>
      <c r="Q356" s="400"/>
      <c r="R356" s="401"/>
      <c r="S356" s="371"/>
      <c r="T356" s="371"/>
      <c r="AA356" s="158"/>
      <c r="AB356" s="158"/>
      <c r="AC356" s="158"/>
      <c r="AD356" s="158"/>
      <c r="AE356" s="158"/>
      <c r="AF356" s="158"/>
      <c r="AG356" s="158"/>
    </row>
    <row r="357" spans="1:33" s="21" customFormat="1" ht="18" hidden="1" customHeight="1" thickBot="1">
      <c r="A357" s="255"/>
      <c r="B357" s="396"/>
      <c r="C357" s="386"/>
      <c r="D357" s="386"/>
      <c r="E357" s="386"/>
      <c r="F357" s="43" t="str">
        <f>IF(C356&gt;0,VLOOKUP(C356,男子登録情報!$A$1:$H$1688,5,0),"")</f>
        <v/>
      </c>
      <c r="G357" s="238"/>
      <c r="H357" s="238"/>
      <c r="I357" s="11" t="s">
        <v>34</v>
      </c>
      <c r="J357" s="7"/>
      <c r="K357" s="8" t="str">
        <f>IF(J357&gt;0,VLOOKUP(J357,男子登録情報!$J$2:$K$21,2,0),"")</f>
        <v/>
      </c>
      <c r="L357" s="11" t="s">
        <v>35</v>
      </c>
      <c r="M357" s="39"/>
      <c r="N357" s="9" t="str">
        <f t="shared" si="6"/>
        <v/>
      </c>
      <c r="O357" s="10"/>
      <c r="P357" s="402"/>
      <c r="Q357" s="403"/>
      <c r="R357" s="404"/>
      <c r="S357" s="372"/>
      <c r="T357" s="372"/>
      <c r="AA357" s="158"/>
      <c r="AB357" s="158"/>
      <c r="AC357" s="158"/>
      <c r="AD357" s="158"/>
      <c r="AE357" s="158"/>
      <c r="AF357" s="158"/>
      <c r="AG357" s="158"/>
    </row>
    <row r="358" spans="1:33" s="21" customFormat="1" ht="18" hidden="1" customHeight="1" thickBot="1">
      <c r="A358" s="256"/>
      <c r="B358" s="394" t="s">
        <v>36</v>
      </c>
      <c r="C358" s="392"/>
      <c r="D358" s="44"/>
      <c r="E358" s="44"/>
      <c r="F358" s="45"/>
      <c r="G358" s="239"/>
      <c r="H358" s="239"/>
      <c r="I358" s="12" t="s">
        <v>37</v>
      </c>
      <c r="J358" s="13"/>
      <c r="K358" s="14" t="str">
        <f>IF(J358&gt;0,VLOOKUP(J358,男子登録情報!$J$2:$K$21,2,0),"")</f>
        <v/>
      </c>
      <c r="L358" s="15" t="s">
        <v>38</v>
      </c>
      <c r="M358" s="40"/>
      <c r="N358" s="9" t="str">
        <f t="shared" si="6"/>
        <v/>
      </c>
      <c r="O358" s="16"/>
      <c r="P358" s="405"/>
      <c r="Q358" s="406"/>
      <c r="R358" s="407"/>
      <c r="S358" s="373"/>
      <c r="T358" s="373"/>
      <c r="AA358" s="158"/>
      <c r="AB358" s="158"/>
      <c r="AC358" s="158"/>
      <c r="AD358" s="158"/>
      <c r="AE358" s="158"/>
      <c r="AF358" s="158"/>
      <c r="AG358" s="158"/>
    </row>
    <row r="359" spans="1:33" s="21" customFormat="1" ht="18" hidden="1" customHeight="1" thickTop="1" thickBot="1">
      <c r="A359" s="254">
        <v>116</v>
      </c>
      <c r="B359" s="395" t="s">
        <v>1232</v>
      </c>
      <c r="C359" s="385"/>
      <c r="D359" s="385" t="str">
        <f>IF(C359&gt;0,VLOOKUP(C359,男子登録情報!$A$1:$H$1688,3,0),"")</f>
        <v/>
      </c>
      <c r="E359" s="385" t="str">
        <f>IF(C359&gt;0,VLOOKUP(C359,男子登録情報!$A$1:$H$1688,4,0),"")</f>
        <v/>
      </c>
      <c r="F359" s="42" t="str">
        <f>IF(C359&gt;0,VLOOKUP(C359,男子登録情報!$A$1:$H$1688,8,0),"")</f>
        <v/>
      </c>
      <c r="G359" s="237" t="e">
        <f>IF(F360&gt;0,VLOOKUP(F360,男子登録情報!$N$2:$O$48,2,0),"")</f>
        <v>#N/A</v>
      </c>
      <c r="H359" s="237" t="str">
        <f>IF(C359&gt;0,TEXT(C359,"100000000"),"")</f>
        <v/>
      </c>
      <c r="I359" s="6" t="s">
        <v>30</v>
      </c>
      <c r="J359" s="7"/>
      <c r="K359" s="8" t="str">
        <f>IF(J359&gt;0,VLOOKUP(J359,男子登録情報!$J$1:$K$21,2,0),"")</f>
        <v/>
      </c>
      <c r="L359" s="6" t="s">
        <v>33</v>
      </c>
      <c r="M359" s="38"/>
      <c r="N359" s="9" t="str">
        <f t="shared" si="6"/>
        <v/>
      </c>
      <c r="O359" s="10"/>
      <c r="P359" s="399"/>
      <c r="Q359" s="400"/>
      <c r="R359" s="401"/>
      <c r="S359" s="371"/>
      <c r="T359" s="371"/>
      <c r="AA359" s="158"/>
      <c r="AB359" s="158"/>
      <c r="AC359" s="158"/>
      <c r="AD359" s="158"/>
      <c r="AE359" s="158"/>
      <c r="AF359" s="158"/>
      <c r="AG359" s="158"/>
    </row>
    <row r="360" spans="1:33" s="21" customFormat="1" ht="18" hidden="1" customHeight="1" thickBot="1">
      <c r="A360" s="255"/>
      <c r="B360" s="396"/>
      <c r="C360" s="386"/>
      <c r="D360" s="386"/>
      <c r="E360" s="386"/>
      <c r="F360" s="43" t="str">
        <f>IF(C359&gt;0,VLOOKUP(C359,男子登録情報!$A$1:$H$1688,5,0),"")</f>
        <v/>
      </c>
      <c r="G360" s="238"/>
      <c r="H360" s="238"/>
      <c r="I360" s="11" t="s">
        <v>34</v>
      </c>
      <c r="J360" s="7"/>
      <c r="K360" s="8" t="str">
        <f>IF(J360&gt;0,VLOOKUP(J360,男子登録情報!$J$2:$K$21,2,0),"")</f>
        <v/>
      </c>
      <c r="L360" s="11" t="s">
        <v>35</v>
      </c>
      <c r="M360" s="39"/>
      <c r="N360" s="9" t="str">
        <f t="shared" si="6"/>
        <v/>
      </c>
      <c r="O360" s="10"/>
      <c r="P360" s="402"/>
      <c r="Q360" s="403"/>
      <c r="R360" s="404"/>
      <c r="S360" s="372"/>
      <c r="T360" s="372"/>
      <c r="AA360" s="158"/>
      <c r="AB360" s="158"/>
      <c r="AC360" s="158"/>
      <c r="AD360" s="158"/>
      <c r="AE360" s="158"/>
      <c r="AF360" s="158"/>
      <c r="AG360" s="158"/>
    </row>
    <row r="361" spans="1:33" s="21" customFormat="1" ht="18" hidden="1" customHeight="1" thickBot="1">
      <c r="A361" s="256"/>
      <c r="B361" s="394" t="s">
        <v>36</v>
      </c>
      <c r="C361" s="392"/>
      <c r="D361" s="44"/>
      <c r="E361" s="44"/>
      <c r="F361" s="45"/>
      <c r="G361" s="239"/>
      <c r="H361" s="239"/>
      <c r="I361" s="12" t="s">
        <v>37</v>
      </c>
      <c r="J361" s="13"/>
      <c r="K361" s="14" t="str">
        <f>IF(J361&gt;0,VLOOKUP(J361,男子登録情報!$J$2:$K$21,2,0),"")</f>
        <v/>
      </c>
      <c r="L361" s="15" t="s">
        <v>38</v>
      </c>
      <c r="M361" s="40"/>
      <c r="N361" s="9" t="str">
        <f t="shared" si="6"/>
        <v/>
      </c>
      <c r="O361" s="16"/>
      <c r="P361" s="405"/>
      <c r="Q361" s="406"/>
      <c r="R361" s="407"/>
      <c r="S361" s="373"/>
      <c r="T361" s="373"/>
      <c r="AA361" s="158"/>
      <c r="AB361" s="158"/>
      <c r="AC361" s="158"/>
      <c r="AD361" s="158"/>
      <c r="AE361" s="158"/>
      <c r="AF361" s="158"/>
      <c r="AG361" s="158"/>
    </row>
    <row r="362" spans="1:33" s="21" customFormat="1" ht="18" hidden="1" customHeight="1" thickTop="1" thickBot="1">
      <c r="A362" s="254">
        <v>117</v>
      </c>
      <c r="B362" s="395" t="s">
        <v>1232</v>
      </c>
      <c r="C362" s="385"/>
      <c r="D362" s="385" t="str">
        <f>IF(C362&gt;0,VLOOKUP(C362,男子登録情報!$A$1:$H$1688,3,0),"")</f>
        <v/>
      </c>
      <c r="E362" s="385" t="str">
        <f>IF(C362&gt;0,VLOOKUP(C362,男子登録情報!$A$1:$H$1688,4,0),"")</f>
        <v/>
      </c>
      <c r="F362" s="42" t="str">
        <f>IF(C362&gt;0,VLOOKUP(C362,男子登録情報!$A$1:$H$1688,8,0),"")</f>
        <v/>
      </c>
      <c r="G362" s="237" t="e">
        <f>IF(F363&gt;0,VLOOKUP(F363,男子登録情報!$N$2:$O$48,2,0),"")</f>
        <v>#N/A</v>
      </c>
      <c r="H362" s="237" t="str">
        <f>IF(C362&gt;0,TEXT(C362,"100000000"),"")</f>
        <v/>
      </c>
      <c r="I362" s="6" t="s">
        <v>30</v>
      </c>
      <c r="J362" s="7"/>
      <c r="K362" s="8" t="str">
        <f>IF(J362&gt;0,VLOOKUP(J362,男子登録情報!$J$1:$K$21,2,0),"")</f>
        <v/>
      </c>
      <c r="L362" s="6" t="s">
        <v>33</v>
      </c>
      <c r="M362" s="38"/>
      <c r="N362" s="9" t="str">
        <f t="shared" si="6"/>
        <v/>
      </c>
      <c r="O362" s="10"/>
      <c r="P362" s="399"/>
      <c r="Q362" s="400"/>
      <c r="R362" s="401"/>
      <c r="S362" s="371"/>
      <c r="T362" s="371"/>
      <c r="AA362" s="158"/>
      <c r="AB362" s="158"/>
      <c r="AC362" s="158"/>
      <c r="AD362" s="158"/>
      <c r="AE362" s="158"/>
      <c r="AF362" s="158"/>
      <c r="AG362" s="158"/>
    </row>
    <row r="363" spans="1:33" s="21" customFormat="1" ht="18" hidden="1" customHeight="1" thickBot="1">
      <c r="A363" s="255"/>
      <c r="B363" s="396"/>
      <c r="C363" s="386"/>
      <c r="D363" s="386"/>
      <c r="E363" s="386"/>
      <c r="F363" s="43" t="str">
        <f>IF(C362&gt;0,VLOOKUP(C362,男子登録情報!$A$1:$H$1688,5,0),"")</f>
        <v/>
      </c>
      <c r="G363" s="238"/>
      <c r="H363" s="238"/>
      <c r="I363" s="11" t="s">
        <v>34</v>
      </c>
      <c r="J363" s="7"/>
      <c r="K363" s="8" t="str">
        <f>IF(J363&gt;0,VLOOKUP(J363,男子登録情報!$J$2:$K$21,2,0),"")</f>
        <v/>
      </c>
      <c r="L363" s="11" t="s">
        <v>35</v>
      </c>
      <c r="M363" s="39"/>
      <c r="N363" s="9" t="str">
        <f t="shared" si="6"/>
        <v/>
      </c>
      <c r="O363" s="10"/>
      <c r="P363" s="402"/>
      <c r="Q363" s="403"/>
      <c r="R363" s="404"/>
      <c r="S363" s="372"/>
      <c r="T363" s="372"/>
      <c r="AA363" s="158"/>
      <c r="AB363" s="158"/>
      <c r="AC363" s="158"/>
      <c r="AD363" s="158"/>
      <c r="AE363" s="158"/>
      <c r="AF363" s="158"/>
      <c r="AG363" s="158"/>
    </row>
    <row r="364" spans="1:33" s="21" customFormat="1" ht="18" hidden="1" customHeight="1" thickBot="1">
      <c r="A364" s="256"/>
      <c r="B364" s="394" t="s">
        <v>36</v>
      </c>
      <c r="C364" s="392"/>
      <c r="D364" s="44"/>
      <c r="E364" s="44"/>
      <c r="F364" s="45"/>
      <c r="G364" s="239"/>
      <c r="H364" s="239"/>
      <c r="I364" s="12" t="s">
        <v>37</v>
      </c>
      <c r="J364" s="13"/>
      <c r="K364" s="14" t="str">
        <f>IF(J364&gt;0,VLOOKUP(J364,男子登録情報!$J$2:$K$21,2,0),"")</f>
        <v/>
      </c>
      <c r="L364" s="15" t="s">
        <v>38</v>
      </c>
      <c r="M364" s="40"/>
      <c r="N364" s="9" t="str">
        <f t="shared" si="6"/>
        <v/>
      </c>
      <c r="O364" s="16"/>
      <c r="P364" s="405"/>
      <c r="Q364" s="406"/>
      <c r="R364" s="407"/>
      <c r="S364" s="373"/>
      <c r="T364" s="373"/>
      <c r="AA364" s="158"/>
      <c r="AB364" s="158"/>
      <c r="AC364" s="158"/>
      <c r="AD364" s="158"/>
      <c r="AE364" s="158"/>
      <c r="AF364" s="158"/>
      <c r="AG364" s="158"/>
    </row>
    <row r="365" spans="1:33" s="21" customFormat="1" ht="18" hidden="1" customHeight="1" thickTop="1" thickBot="1">
      <c r="A365" s="254">
        <v>118</v>
      </c>
      <c r="B365" s="395" t="s">
        <v>1232</v>
      </c>
      <c r="C365" s="385"/>
      <c r="D365" s="385" t="str">
        <f>IF(C365&gt;0,VLOOKUP(C365,男子登録情報!$A$1:$H$1688,3,0),"")</f>
        <v/>
      </c>
      <c r="E365" s="385" t="str">
        <f>IF(C365&gt;0,VLOOKUP(C365,男子登録情報!$A$1:$H$1688,4,0),"")</f>
        <v/>
      </c>
      <c r="F365" s="42" t="str">
        <f>IF(C365&gt;0,VLOOKUP(C365,男子登録情報!$A$1:$H$1688,8,0),"")</f>
        <v/>
      </c>
      <c r="G365" s="237" t="e">
        <f>IF(F366&gt;0,VLOOKUP(F366,男子登録情報!$N$2:$O$48,2,0),"")</f>
        <v>#N/A</v>
      </c>
      <c r="H365" s="237" t="str">
        <f>IF(C365&gt;0,TEXT(C365,"100000000"),"")</f>
        <v/>
      </c>
      <c r="I365" s="6" t="s">
        <v>30</v>
      </c>
      <c r="J365" s="7"/>
      <c r="K365" s="8" t="str">
        <f>IF(J365&gt;0,VLOOKUP(J365,男子登録情報!$J$1:$K$21,2,0),"")</f>
        <v/>
      </c>
      <c r="L365" s="6" t="s">
        <v>33</v>
      </c>
      <c r="M365" s="38"/>
      <c r="N365" s="9" t="str">
        <f t="shared" si="6"/>
        <v/>
      </c>
      <c r="O365" s="10"/>
      <c r="P365" s="399"/>
      <c r="Q365" s="400"/>
      <c r="R365" s="401"/>
      <c r="S365" s="371"/>
      <c r="T365" s="371"/>
      <c r="AA365" s="158"/>
      <c r="AB365" s="158"/>
      <c r="AC365" s="158"/>
      <c r="AD365" s="158"/>
      <c r="AE365" s="158"/>
      <c r="AF365" s="158"/>
      <c r="AG365" s="158"/>
    </row>
    <row r="366" spans="1:33" s="21" customFormat="1" ht="18" hidden="1" customHeight="1" thickBot="1">
      <c r="A366" s="255"/>
      <c r="B366" s="396"/>
      <c r="C366" s="386"/>
      <c r="D366" s="386"/>
      <c r="E366" s="386"/>
      <c r="F366" s="43" t="str">
        <f>IF(C365&gt;0,VLOOKUP(C365,男子登録情報!$A$1:$H$1688,5,0),"")</f>
        <v/>
      </c>
      <c r="G366" s="238"/>
      <c r="H366" s="238"/>
      <c r="I366" s="11" t="s">
        <v>34</v>
      </c>
      <c r="J366" s="7"/>
      <c r="K366" s="8" t="str">
        <f>IF(J366&gt;0,VLOOKUP(J366,男子登録情報!$J$2:$K$21,2,0),"")</f>
        <v/>
      </c>
      <c r="L366" s="11" t="s">
        <v>35</v>
      </c>
      <c r="M366" s="39"/>
      <c r="N366" s="9" t="str">
        <f t="shared" si="6"/>
        <v/>
      </c>
      <c r="O366" s="10"/>
      <c r="P366" s="402"/>
      <c r="Q366" s="403"/>
      <c r="R366" s="404"/>
      <c r="S366" s="372"/>
      <c r="T366" s="372"/>
      <c r="AA366" s="158"/>
      <c r="AB366" s="158"/>
      <c r="AC366" s="158"/>
      <c r="AD366" s="158"/>
      <c r="AE366" s="158"/>
      <c r="AF366" s="158"/>
      <c r="AG366" s="158"/>
    </row>
    <row r="367" spans="1:33" s="21" customFormat="1" ht="18" hidden="1" customHeight="1" thickBot="1">
      <c r="A367" s="256"/>
      <c r="B367" s="394" t="s">
        <v>36</v>
      </c>
      <c r="C367" s="392"/>
      <c r="D367" s="44"/>
      <c r="E367" s="44"/>
      <c r="F367" s="45"/>
      <c r="G367" s="239"/>
      <c r="H367" s="239"/>
      <c r="I367" s="12" t="s">
        <v>37</v>
      </c>
      <c r="J367" s="13"/>
      <c r="K367" s="14" t="str">
        <f>IF(J367&gt;0,VLOOKUP(J367,男子登録情報!$J$2:$K$21,2,0),"")</f>
        <v/>
      </c>
      <c r="L367" s="15" t="s">
        <v>38</v>
      </c>
      <c r="M367" s="40"/>
      <c r="N367" s="9" t="str">
        <f t="shared" si="6"/>
        <v/>
      </c>
      <c r="O367" s="16"/>
      <c r="P367" s="405"/>
      <c r="Q367" s="406"/>
      <c r="R367" s="407"/>
      <c r="S367" s="373"/>
      <c r="T367" s="373"/>
      <c r="AA367" s="158"/>
      <c r="AB367" s="158"/>
      <c r="AC367" s="158"/>
      <c r="AD367" s="158"/>
      <c r="AE367" s="158"/>
      <c r="AF367" s="158"/>
      <c r="AG367" s="158"/>
    </row>
    <row r="368" spans="1:33" s="21" customFormat="1" ht="18" hidden="1" customHeight="1" thickTop="1" thickBot="1">
      <c r="A368" s="254">
        <v>119</v>
      </c>
      <c r="B368" s="395" t="s">
        <v>1232</v>
      </c>
      <c r="C368" s="385"/>
      <c r="D368" s="385" t="str">
        <f>IF(C368&gt;0,VLOOKUP(C368,男子登録情報!$A$1:$H$1688,3,0),"")</f>
        <v/>
      </c>
      <c r="E368" s="385" t="str">
        <f>IF(C368&gt;0,VLOOKUP(C368,男子登録情報!$A$1:$H$1688,4,0),"")</f>
        <v/>
      </c>
      <c r="F368" s="42" t="str">
        <f>IF(C368&gt;0,VLOOKUP(C368,男子登録情報!$A$1:$H$1688,8,0),"")</f>
        <v/>
      </c>
      <c r="G368" s="237" t="e">
        <f>IF(F369&gt;0,VLOOKUP(F369,男子登録情報!$N$2:$O$48,2,0),"")</f>
        <v>#N/A</v>
      </c>
      <c r="H368" s="237" t="str">
        <f>IF(C368&gt;0,TEXT(C368,"100000000"),"")</f>
        <v/>
      </c>
      <c r="I368" s="6" t="s">
        <v>30</v>
      </c>
      <c r="J368" s="7"/>
      <c r="K368" s="8" t="str">
        <f>IF(J368&gt;0,VLOOKUP(J368,男子登録情報!$J$1:$K$21,2,0),"")</f>
        <v/>
      </c>
      <c r="L368" s="6" t="s">
        <v>33</v>
      </c>
      <c r="M368" s="38"/>
      <c r="N368" s="9" t="str">
        <f t="shared" si="6"/>
        <v/>
      </c>
      <c r="O368" s="10"/>
      <c r="P368" s="399"/>
      <c r="Q368" s="400"/>
      <c r="R368" s="401"/>
      <c r="S368" s="371"/>
      <c r="T368" s="371"/>
      <c r="AA368" s="158"/>
      <c r="AB368" s="158"/>
      <c r="AC368" s="158"/>
      <c r="AD368" s="158"/>
      <c r="AE368" s="158"/>
      <c r="AF368" s="158"/>
      <c r="AG368" s="158"/>
    </row>
    <row r="369" spans="1:33" s="21" customFormat="1" ht="18" hidden="1" customHeight="1" thickBot="1">
      <c r="A369" s="255"/>
      <c r="B369" s="396"/>
      <c r="C369" s="386"/>
      <c r="D369" s="386"/>
      <c r="E369" s="386"/>
      <c r="F369" s="43" t="str">
        <f>IF(C368&gt;0,VLOOKUP(C368,男子登録情報!$A$1:$H$1688,5,0),"")</f>
        <v/>
      </c>
      <c r="G369" s="238"/>
      <c r="H369" s="238"/>
      <c r="I369" s="11" t="s">
        <v>34</v>
      </c>
      <c r="J369" s="7"/>
      <c r="K369" s="8" t="str">
        <f>IF(J369&gt;0,VLOOKUP(J369,男子登録情報!$J$2:$K$21,2,0),"")</f>
        <v/>
      </c>
      <c r="L369" s="11" t="s">
        <v>35</v>
      </c>
      <c r="M369" s="39"/>
      <c r="N369" s="9" t="str">
        <f t="shared" si="6"/>
        <v/>
      </c>
      <c r="O369" s="10"/>
      <c r="P369" s="402"/>
      <c r="Q369" s="403"/>
      <c r="R369" s="404"/>
      <c r="S369" s="372"/>
      <c r="T369" s="372"/>
      <c r="AA369" s="158"/>
      <c r="AB369" s="158"/>
      <c r="AC369" s="158"/>
      <c r="AD369" s="158"/>
      <c r="AE369" s="158"/>
      <c r="AF369" s="158"/>
      <c r="AG369" s="158"/>
    </row>
    <row r="370" spans="1:33" s="21" customFormat="1" ht="18" hidden="1" customHeight="1" thickBot="1">
      <c r="A370" s="256"/>
      <c r="B370" s="394" t="s">
        <v>36</v>
      </c>
      <c r="C370" s="392"/>
      <c r="D370" s="44"/>
      <c r="E370" s="44"/>
      <c r="F370" s="45"/>
      <c r="G370" s="239"/>
      <c r="H370" s="239"/>
      <c r="I370" s="12" t="s">
        <v>37</v>
      </c>
      <c r="J370" s="13"/>
      <c r="K370" s="14" t="str">
        <f>IF(J370&gt;0,VLOOKUP(J370,男子登録情報!$J$2:$K$21,2,0),"")</f>
        <v/>
      </c>
      <c r="L370" s="15" t="s">
        <v>38</v>
      </c>
      <c r="M370" s="40"/>
      <c r="N370" s="9" t="str">
        <f t="shared" si="6"/>
        <v/>
      </c>
      <c r="O370" s="16"/>
      <c r="P370" s="405"/>
      <c r="Q370" s="406"/>
      <c r="R370" s="407"/>
      <c r="S370" s="373"/>
      <c r="T370" s="373"/>
      <c r="AA370" s="158"/>
      <c r="AB370" s="158"/>
      <c r="AC370" s="158"/>
      <c r="AD370" s="158"/>
      <c r="AE370" s="158"/>
      <c r="AF370" s="158"/>
      <c r="AG370" s="158"/>
    </row>
    <row r="371" spans="1:33" s="21" customFormat="1" ht="18" hidden="1" customHeight="1" thickTop="1" thickBot="1">
      <c r="A371" s="254">
        <v>120</v>
      </c>
      <c r="B371" s="395" t="s">
        <v>1232</v>
      </c>
      <c r="C371" s="385"/>
      <c r="D371" s="385" t="str">
        <f>IF(C371&gt;0,VLOOKUP(C371,男子登録情報!$A$1:$H$1688,3,0),"")</f>
        <v/>
      </c>
      <c r="E371" s="385" t="str">
        <f>IF(C371&gt;0,VLOOKUP(C371,男子登録情報!$A$1:$H$1688,4,0),"")</f>
        <v/>
      </c>
      <c r="F371" s="42" t="str">
        <f>IF(C371&gt;0,VLOOKUP(C371,男子登録情報!$A$1:$H$1688,8,0),"")</f>
        <v/>
      </c>
      <c r="G371" s="237" t="e">
        <f>IF(F372&gt;0,VLOOKUP(F372,男子登録情報!$N$2:$O$48,2,0),"")</f>
        <v>#N/A</v>
      </c>
      <c r="H371" s="237" t="str">
        <f>IF(C371&gt;0,TEXT(C371,"100000000"),"")</f>
        <v/>
      </c>
      <c r="I371" s="6" t="s">
        <v>30</v>
      </c>
      <c r="J371" s="7"/>
      <c r="K371" s="8" t="str">
        <f>IF(J371&gt;0,VLOOKUP(J371,男子登録情報!$J$1:$K$21,2,0),"")</f>
        <v/>
      </c>
      <c r="L371" s="6" t="s">
        <v>33</v>
      </c>
      <c r="M371" s="38"/>
      <c r="N371" s="9" t="str">
        <f t="shared" si="6"/>
        <v/>
      </c>
      <c r="O371" s="10"/>
      <c r="P371" s="399"/>
      <c r="Q371" s="400"/>
      <c r="R371" s="401"/>
      <c r="S371" s="371"/>
      <c r="T371" s="371"/>
      <c r="AA371" s="158"/>
      <c r="AB371" s="158"/>
      <c r="AC371" s="158"/>
      <c r="AD371" s="158"/>
      <c r="AE371" s="158"/>
      <c r="AF371" s="158"/>
      <c r="AG371" s="158"/>
    </row>
    <row r="372" spans="1:33" s="21" customFormat="1" ht="18" hidden="1" customHeight="1" thickBot="1">
      <c r="A372" s="255"/>
      <c r="B372" s="396"/>
      <c r="C372" s="386"/>
      <c r="D372" s="386"/>
      <c r="E372" s="386"/>
      <c r="F372" s="43" t="str">
        <f>IF(C371&gt;0,VLOOKUP(C371,男子登録情報!$A$1:$H$1688,5,0),"")</f>
        <v/>
      </c>
      <c r="G372" s="238"/>
      <c r="H372" s="238"/>
      <c r="I372" s="11" t="s">
        <v>34</v>
      </c>
      <c r="J372" s="7"/>
      <c r="K372" s="8" t="str">
        <f>IF(J372&gt;0,VLOOKUP(J372,男子登録情報!$J$2:$K$21,2,0),"")</f>
        <v/>
      </c>
      <c r="L372" s="11" t="s">
        <v>35</v>
      </c>
      <c r="M372" s="39"/>
      <c r="N372" s="9" t="str">
        <f t="shared" si="6"/>
        <v/>
      </c>
      <c r="O372" s="10"/>
      <c r="P372" s="402"/>
      <c r="Q372" s="403"/>
      <c r="R372" s="404"/>
      <c r="S372" s="372"/>
      <c r="T372" s="372"/>
      <c r="AA372" s="158"/>
      <c r="AB372" s="158"/>
      <c r="AC372" s="158"/>
      <c r="AD372" s="158"/>
      <c r="AE372" s="158"/>
      <c r="AF372" s="158"/>
      <c r="AG372" s="158"/>
    </row>
    <row r="373" spans="1:33" s="21" customFormat="1" ht="18" hidden="1" customHeight="1" thickBot="1">
      <c r="A373" s="256"/>
      <c r="B373" s="394" t="s">
        <v>36</v>
      </c>
      <c r="C373" s="392"/>
      <c r="D373" s="44"/>
      <c r="E373" s="44"/>
      <c r="F373" s="45"/>
      <c r="G373" s="239"/>
      <c r="H373" s="239"/>
      <c r="I373" s="12" t="s">
        <v>37</v>
      </c>
      <c r="J373" s="13"/>
      <c r="K373" s="14" t="str">
        <f>IF(J373&gt;0,VLOOKUP(J373,男子登録情報!$J$2:$K$21,2,0),"")</f>
        <v/>
      </c>
      <c r="L373" s="15" t="s">
        <v>38</v>
      </c>
      <c r="M373" s="40"/>
      <c r="N373" s="9" t="str">
        <f t="shared" si="6"/>
        <v/>
      </c>
      <c r="O373" s="16"/>
      <c r="P373" s="405"/>
      <c r="Q373" s="406"/>
      <c r="R373" s="407"/>
      <c r="S373" s="373"/>
      <c r="T373" s="373"/>
      <c r="AA373" s="158"/>
      <c r="AB373" s="158"/>
      <c r="AC373" s="158"/>
      <c r="AD373" s="158"/>
      <c r="AE373" s="158"/>
      <c r="AF373" s="158"/>
      <c r="AG373" s="158"/>
    </row>
    <row r="374" spans="1:33" s="21" customFormat="1" ht="18" hidden="1" customHeight="1" thickTop="1" thickBot="1">
      <c r="A374" s="254">
        <v>121</v>
      </c>
      <c r="B374" s="395" t="s">
        <v>1232</v>
      </c>
      <c r="C374" s="385"/>
      <c r="D374" s="385" t="str">
        <f>IF(C374&gt;0,VLOOKUP(C374,男子登録情報!$A$1:$H$1688,3,0),"")</f>
        <v/>
      </c>
      <c r="E374" s="385" t="str">
        <f>IF(C374&gt;0,VLOOKUP(C374,男子登録情報!$A$1:$H$1688,4,0),"")</f>
        <v/>
      </c>
      <c r="F374" s="42" t="str">
        <f>IF(C374&gt;0,VLOOKUP(C374,男子登録情報!$A$1:$H$1688,8,0),"")</f>
        <v/>
      </c>
      <c r="G374" s="237" t="e">
        <f>IF(F375&gt;0,VLOOKUP(F375,男子登録情報!$N$2:$O$48,2,0),"")</f>
        <v>#N/A</v>
      </c>
      <c r="H374" s="237" t="str">
        <f>IF(C374&gt;0,TEXT(C374,"100000000"),"")</f>
        <v/>
      </c>
      <c r="I374" s="6" t="s">
        <v>30</v>
      </c>
      <c r="J374" s="7"/>
      <c r="K374" s="8" t="str">
        <f>IF(J374&gt;0,VLOOKUP(J374,男子登録情報!$J$1:$K$21,2,0),"")</f>
        <v/>
      </c>
      <c r="L374" s="6" t="s">
        <v>33</v>
      </c>
      <c r="M374" s="38"/>
      <c r="N374" s="9" t="str">
        <f t="shared" si="6"/>
        <v/>
      </c>
      <c r="O374" s="10"/>
      <c r="P374" s="399"/>
      <c r="Q374" s="400"/>
      <c r="R374" s="401"/>
      <c r="S374" s="371"/>
      <c r="T374" s="371"/>
      <c r="AA374" s="158"/>
      <c r="AB374" s="158"/>
      <c r="AC374" s="158"/>
      <c r="AD374" s="158"/>
      <c r="AE374" s="158"/>
      <c r="AF374" s="158"/>
      <c r="AG374" s="158"/>
    </row>
    <row r="375" spans="1:33" s="21" customFormat="1" ht="18" hidden="1" customHeight="1" thickBot="1">
      <c r="A375" s="255"/>
      <c r="B375" s="396"/>
      <c r="C375" s="386"/>
      <c r="D375" s="386"/>
      <c r="E375" s="386"/>
      <c r="F375" s="43" t="str">
        <f>IF(C374&gt;0,VLOOKUP(C374,男子登録情報!$A$1:$H$1688,5,0),"")</f>
        <v/>
      </c>
      <c r="G375" s="238"/>
      <c r="H375" s="238"/>
      <c r="I375" s="11" t="s">
        <v>34</v>
      </c>
      <c r="J375" s="7"/>
      <c r="K375" s="8" t="str">
        <f>IF(J375&gt;0,VLOOKUP(J375,男子登録情報!$J$2:$K$21,2,0),"")</f>
        <v/>
      </c>
      <c r="L375" s="11" t="s">
        <v>35</v>
      </c>
      <c r="M375" s="39"/>
      <c r="N375" s="9" t="str">
        <f t="shared" si="6"/>
        <v/>
      </c>
      <c r="O375" s="10"/>
      <c r="P375" s="402"/>
      <c r="Q375" s="403"/>
      <c r="R375" s="404"/>
      <c r="S375" s="372"/>
      <c r="T375" s="372"/>
      <c r="AA375" s="158"/>
      <c r="AB375" s="158"/>
      <c r="AC375" s="158"/>
      <c r="AD375" s="158"/>
      <c r="AE375" s="158"/>
      <c r="AF375" s="158"/>
      <c r="AG375" s="158"/>
    </row>
    <row r="376" spans="1:33" s="21" customFormat="1" ht="18" hidden="1" customHeight="1" thickBot="1">
      <c r="A376" s="256"/>
      <c r="B376" s="394" t="s">
        <v>36</v>
      </c>
      <c r="C376" s="392"/>
      <c r="D376" s="44"/>
      <c r="E376" s="44"/>
      <c r="F376" s="45"/>
      <c r="G376" s="239"/>
      <c r="H376" s="239"/>
      <c r="I376" s="12" t="s">
        <v>37</v>
      </c>
      <c r="J376" s="13"/>
      <c r="K376" s="14" t="str">
        <f>IF(J376&gt;0,VLOOKUP(J376,男子登録情報!$J$2:$K$21,2,0),"")</f>
        <v/>
      </c>
      <c r="L376" s="15" t="s">
        <v>38</v>
      </c>
      <c r="M376" s="40"/>
      <c r="N376" s="9" t="str">
        <f t="shared" si="6"/>
        <v/>
      </c>
      <c r="O376" s="16"/>
      <c r="P376" s="405"/>
      <c r="Q376" s="406"/>
      <c r="R376" s="407"/>
      <c r="S376" s="373"/>
      <c r="T376" s="373"/>
      <c r="AA376" s="158"/>
      <c r="AB376" s="158"/>
      <c r="AC376" s="158"/>
      <c r="AD376" s="158"/>
      <c r="AE376" s="158"/>
      <c r="AF376" s="158"/>
      <c r="AG376" s="158"/>
    </row>
    <row r="377" spans="1:33" s="21" customFormat="1" ht="18" hidden="1" customHeight="1" thickTop="1" thickBot="1">
      <c r="A377" s="254">
        <v>122</v>
      </c>
      <c r="B377" s="395" t="s">
        <v>1232</v>
      </c>
      <c r="C377" s="385"/>
      <c r="D377" s="385" t="str">
        <f>IF(C377&gt;0,VLOOKUP(C377,男子登録情報!$A$1:$H$1688,3,0),"")</f>
        <v/>
      </c>
      <c r="E377" s="385" t="str">
        <f>IF(C377&gt;0,VLOOKUP(C377,男子登録情報!$A$1:$H$1688,4,0),"")</f>
        <v/>
      </c>
      <c r="F377" s="42" t="str">
        <f>IF(C377&gt;0,VLOOKUP(C377,男子登録情報!$A$1:$H$1688,8,0),"")</f>
        <v/>
      </c>
      <c r="G377" s="237" t="e">
        <f>IF(F378&gt;0,VLOOKUP(F378,男子登録情報!$N$2:$O$48,2,0),"")</f>
        <v>#N/A</v>
      </c>
      <c r="H377" s="237" t="str">
        <f>IF(C377&gt;0,TEXT(C377,"100000000"),"")</f>
        <v/>
      </c>
      <c r="I377" s="6" t="s">
        <v>30</v>
      </c>
      <c r="J377" s="7"/>
      <c r="K377" s="8" t="str">
        <f>IF(J377&gt;0,VLOOKUP(J377,男子登録情報!$J$1:$K$21,2,0),"")</f>
        <v/>
      </c>
      <c r="L377" s="6" t="s">
        <v>33</v>
      </c>
      <c r="M377" s="38"/>
      <c r="N377" s="9" t="str">
        <f t="shared" si="6"/>
        <v/>
      </c>
      <c r="O377" s="10"/>
      <c r="P377" s="399"/>
      <c r="Q377" s="400"/>
      <c r="R377" s="401"/>
      <c r="S377" s="371"/>
      <c r="T377" s="371"/>
      <c r="AA377" s="158"/>
      <c r="AB377" s="158"/>
      <c r="AC377" s="158"/>
      <c r="AD377" s="158"/>
      <c r="AE377" s="158"/>
      <c r="AF377" s="158"/>
      <c r="AG377" s="158"/>
    </row>
    <row r="378" spans="1:33" s="21" customFormat="1" ht="18" hidden="1" customHeight="1" thickBot="1">
      <c r="A378" s="255"/>
      <c r="B378" s="396"/>
      <c r="C378" s="386"/>
      <c r="D378" s="386"/>
      <c r="E378" s="386"/>
      <c r="F378" s="43" t="str">
        <f>IF(C377&gt;0,VLOOKUP(C377,男子登録情報!$A$1:$H$1688,5,0),"")</f>
        <v/>
      </c>
      <c r="G378" s="238"/>
      <c r="H378" s="238"/>
      <c r="I378" s="11" t="s">
        <v>34</v>
      </c>
      <c r="J378" s="7"/>
      <c r="K378" s="8" t="str">
        <f>IF(J378&gt;0,VLOOKUP(J378,男子登録情報!$J$2:$K$21,2,0),"")</f>
        <v/>
      </c>
      <c r="L378" s="11" t="s">
        <v>35</v>
      </c>
      <c r="M378" s="39"/>
      <c r="N378" s="9" t="str">
        <f t="shared" si="6"/>
        <v/>
      </c>
      <c r="O378" s="10"/>
      <c r="P378" s="402"/>
      <c r="Q378" s="403"/>
      <c r="R378" s="404"/>
      <c r="S378" s="372"/>
      <c r="T378" s="372"/>
      <c r="AA378" s="158"/>
      <c r="AB378" s="158"/>
      <c r="AC378" s="158"/>
      <c r="AD378" s="158"/>
      <c r="AE378" s="158"/>
      <c r="AF378" s="158"/>
      <c r="AG378" s="158"/>
    </row>
    <row r="379" spans="1:33" s="21" customFormat="1" ht="18" hidden="1" customHeight="1" thickBot="1">
      <c r="A379" s="256"/>
      <c r="B379" s="394" t="s">
        <v>36</v>
      </c>
      <c r="C379" s="392"/>
      <c r="D379" s="44"/>
      <c r="E379" s="44"/>
      <c r="F379" s="45"/>
      <c r="G379" s="239"/>
      <c r="H379" s="239"/>
      <c r="I379" s="12" t="s">
        <v>37</v>
      </c>
      <c r="J379" s="13"/>
      <c r="K379" s="14" t="str">
        <f>IF(J379&gt;0,VLOOKUP(J379,男子登録情報!$J$2:$K$21,2,0),"")</f>
        <v/>
      </c>
      <c r="L379" s="15" t="s">
        <v>38</v>
      </c>
      <c r="M379" s="40"/>
      <c r="N379" s="9" t="str">
        <f t="shared" si="6"/>
        <v/>
      </c>
      <c r="O379" s="16"/>
      <c r="P379" s="405"/>
      <c r="Q379" s="406"/>
      <c r="R379" s="407"/>
      <c r="S379" s="373"/>
      <c r="T379" s="373"/>
      <c r="AA379" s="158"/>
      <c r="AB379" s="158"/>
      <c r="AC379" s="158"/>
      <c r="AD379" s="158"/>
      <c r="AE379" s="158"/>
      <c r="AF379" s="158"/>
      <c r="AG379" s="158"/>
    </row>
    <row r="380" spans="1:33" s="21" customFormat="1" ht="18" hidden="1" customHeight="1" thickTop="1" thickBot="1">
      <c r="A380" s="254">
        <v>123</v>
      </c>
      <c r="B380" s="395" t="s">
        <v>1232</v>
      </c>
      <c r="C380" s="385"/>
      <c r="D380" s="385" t="str">
        <f>IF(C380&gt;0,VLOOKUP(C380,男子登録情報!$A$1:$H$1688,3,0),"")</f>
        <v/>
      </c>
      <c r="E380" s="385" t="str">
        <f>IF(C380&gt;0,VLOOKUP(C380,男子登録情報!$A$1:$H$1688,4,0),"")</f>
        <v/>
      </c>
      <c r="F380" s="42" t="str">
        <f>IF(C380&gt;0,VLOOKUP(C380,男子登録情報!$A$1:$H$1688,8,0),"")</f>
        <v/>
      </c>
      <c r="G380" s="237" t="e">
        <f>IF(F381&gt;0,VLOOKUP(F381,男子登録情報!$N$2:$O$48,2,0),"")</f>
        <v>#N/A</v>
      </c>
      <c r="H380" s="237" t="str">
        <f>IF(C380&gt;0,TEXT(C380,"100000000"),"")</f>
        <v/>
      </c>
      <c r="I380" s="6" t="s">
        <v>30</v>
      </c>
      <c r="J380" s="7"/>
      <c r="K380" s="8" t="str">
        <f>IF(J380&gt;0,VLOOKUP(J380,男子登録情報!$J$1:$K$21,2,0),"")</f>
        <v/>
      </c>
      <c r="L380" s="6" t="s">
        <v>33</v>
      </c>
      <c r="M380" s="38"/>
      <c r="N380" s="9" t="str">
        <f t="shared" si="6"/>
        <v/>
      </c>
      <c r="O380" s="10"/>
      <c r="P380" s="399"/>
      <c r="Q380" s="400"/>
      <c r="R380" s="401"/>
      <c r="S380" s="371"/>
      <c r="T380" s="371"/>
      <c r="AA380" s="158"/>
      <c r="AB380" s="158"/>
      <c r="AC380" s="158"/>
      <c r="AD380" s="158"/>
      <c r="AE380" s="158"/>
      <c r="AF380" s="158"/>
      <c r="AG380" s="158"/>
    </row>
    <row r="381" spans="1:33" s="21" customFormat="1" ht="18" hidden="1" customHeight="1" thickBot="1">
      <c r="A381" s="255"/>
      <c r="B381" s="396"/>
      <c r="C381" s="386"/>
      <c r="D381" s="386"/>
      <c r="E381" s="386"/>
      <c r="F381" s="43" t="str">
        <f>IF(C380&gt;0,VLOOKUP(C380,男子登録情報!$A$1:$H$1688,5,0),"")</f>
        <v/>
      </c>
      <c r="G381" s="238"/>
      <c r="H381" s="238"/>
      <c r="I381" s="11" t="s">
        <v>34</v>
      </c>
      <c r="J381" s="7"/>
      <c r="K381" s="8" t="str">
        <f>IF(J381&gt;0,VLOOKUP(J381,男子登録情報!$J$2:$K$21,2,0),"")</f>
        <v/>
      </c>
      <c r="L381" s="11" t="s">
        <v>35</v>
      </c>
      <c r="M381" s="39"/>
      <c r="N381" s="9" t="str">
        <f t="shared" si="6"/>
        <v/>
      </c>
      <c r="O381" s="10"/>
      <c r="P381" s="402"/>
      <c r="Q381" s="403"/>
      <c r="R381" s="404"/>
      <c r="S381" s="372"/>
      <c r="T381" s="372"/>
      <c r="AA381" s="158"/>
      <c r="AB381" s="158"/>
      <c r="AC381" s="158"/>
      <c r="AD381" s="158"/>
      <c r="AE381" s="158"/>
      <c r="AF381" s="158"/>
      <c r="AG381" s="158"/>
    </row>
    <row r="382" spans="1:33" s="21" customFormat="1" ht="18" hidden="1" customHeight="1" thickBot="1">
      <c r="A382" s="256"/>
      <c r="B382" s="394" t="s">
        <v>36</v>
      </c>
      <c r="C382" s="392"/>
      <c r="D382" s="44"/>
      <c r="E382" s="44"/>
      <c r="F382" s="45"/>
      <c r="G382" s="239"/>
      <c r="H382" s="239"/>
      <c r="I382" s="12" t="s">
        <v>37</v>
      </c>
      <c r="J382" s="13"/>
      <c r="K382" s="14" t="str">
        <f>IF(J382&gt;0,VLOOKUP(J382,男子登録情報!$J$2:$K$21,2,0),"")</f>
        <v/>
      </c>
      <c r="L382" s="15" t="s">
        <v>38</v>
      </c>
      <c r="M382" s="40"/>
      <c r="N382" s="9" t="str">
        <f t="shared" si="6"/>
        <v/>
      </c>
      <c r="O382" s="16"/>
      <c r="P382" s="405"/>
      <c r="Q382" s="406"/>
      <c r="R382" s="407"/>
      <c r="S382" s="373"/>
      <c r="T382" s="373"/>
      <c r="AA382" s="158"/>
      <c r="AB382" s="158"/>
      <c r="AC382" s="158"/>
      <c r="AD382" s="158"/>
      <c r="AE382" s="158"/>
      <c r="AF382" s="158"/>
      <c r="AG382" s="158"/>
    </row>
    <row r="383" spans="1:33" s="21" customFormat="1" ht="18" hidden="1" customHeight="1" thickTop="1" thickBot="1">
      <c r="A383" s="254">
        <v>124</v>
      </c>
      <c r="B383" s="395" t="s">
        <v>1232</v>
      </c>
      <c r="C383" s="385"/>
      <c r="D383" s="385" t="str">
        <f>IF(C383&gt;0,VLOOKUP(C383,男子登録情報!$A$1:$H$1688,3,0),"")</f>
        <v/>
      </c>
      <c r="E383" s="385" t="str">
        <f>IF(C383&gt;0,VLOOKUP(C383,男子登録情報!$A$1:$H$1688,4,0),"")</f>
        <v/>
      </c>
      <c r="F383" s="42" t="str">
        <f>IF(C383&gt;0,VLOOKUP(C383,男子登録情報!$A$1:$H$1688,8,0),"")</f>
        <v/>
      </c>
      <c r="G383" s="237" t="e">
        <f>IF(F384&gt;0,VLOOKUP(F384,男子登録情報!$N$2:$O$48,2,0),"")</f>
        <v>#N/A</v>
      </c>
      <c r="H383" s="237" t="str">
        <f>IF(C383&gt;0,TEXT(C383,"100000000"),"")</f>
        <v/>
      </c>
      <c r="I383" s="6" t="s">
        <v>30</v>
      </c>
      <c r="J383" s="7"/>
      <c r="K383" s="8" t="str">
        <f>IF(J383&gt;0,VLOOKUP(J383,男子登録情報!$J$1:$K$21,2,0),"")</f>
        <v/>
      </c>
      <c r="L383" s="6" t="s">
        <v>33</v>
      </c>
      <c r="M383" s="38"/>
      <c r="N383" s="9" t="str">
        <f t="shared" si="6"/>
        <v/>
      </c>
      <c r="O383" s="10"/>
      <c r="P383" s="399"/>
      <c r="Q383" s="400"/>
      <c r="R383" s="401"/>
      <c r="S383" s="371"/>
      <c r="T383" s="371"/>
      <c r="AA383" s="158"/>
      <c r="AB383" s="158"/>
      <c r="AC383" s="158"/>
      <c r="AD383" s="158"/>
      <c r="AE383" s="158"/>
      <c r="AF383" s="158"/>
      <c r="AG383" s="158"/>
    </row>
    <row r="384" spans="1:33" s="21" customFormat="1" ht="18" hidden="1" customHeight="1" thickBot="1">
      <c r="A384" s="255"/>
      <c r="B384" s="396"/>
      <c r="C384" s="386"/>
      <c r="D384" s="386"/>
      <c r="E384" s="386"/>
      <c r="F384" s="43" t="str">
        <f>IF(C383&gt;0,VLOOKUP(C383,男子登録情報!$A$1:$H$1688,5,0),"")</f>
        <v/>
      </c>
      <c r="G384" s="238"/>
      <c r="H384" s="238"/>
      <c r="I384" s="11" t="s">
        <v>34</v>
      </c>
      <c r="J384" s="7"/>
      <c r="K384" s="8" t="str">
        <f>IF(J384&gt;0,VLOOKUP(J384,男子登録情報!$J$2:$K$21,2,0),"")</f>
        <v/>
      </c>
      <c r="L384" s="11" t="s">
        <v>35</v>
      </c>
      <c r="M384" s="39"/>
      <c r="N384" s="9" t="str">
        <f t="shared" si="6"/>
        <v/>
      </c>
      <c r="O384" s="10"/>
      <c r="P384" s="402"/>
      <c r="Q384" s="403"/>
      <c r="R384" s="404"/>
      <c r="S384" s="372"/>
      <c r="T384" s="372"/>
      <c r="AA384" s="158"/>
      <c r="AB384" s="158"/>
      <c r="AC384" s="158"/>
      <c r="AD384" s="158"/>
      <c r="AE384" s="158"/>
      <c r="AF384" s="158"/>
      <c r="AG384" s="158"/>
    </row>
    <row r="385" spans="1:33" s="21" customFormat="1" ht="18" hidden="1" customHeight="1" thickBot="1">
      <c r="A385" s="256"/>
      <c r="B385" s="394" t="s">
        <v>36</v>
      </c>
      <c r="C385" s="392"/>
      <c r="D385" s="44"/>
      <c r="E385" s="44"/>
      <c r="F385" s="45"/>
      <c r="G385" s="239"/>
      <c r="H385" s="239"/>
      <c r="I385" s="12" t="s">
        <v>37</v>
      </c>
      <c r="J385" s="13"/>
      <c r="K385" s="14" t="str">
        <f>IF(J385&gt;0,VLOOKUP(J385,男子登録情報!$J$2:$K$21,2,0),"")</f>
        <v/>
      </c>
      <c r="L385" s="15" t="s">
        <v>38</v>
      </c>
      <c r="M385" s="40"/>
      <c r="N385" s="9" t="str">
        <f t="shared" si="6"/>
        <v/>
      </c>
      <c r="O385" s="16"/>
      <c r="P385" s="405"/>
      <c r="Q385" s="406"/>
      <c r="R385" s="407"/>
      <c r="S385" s="373"/>
      <c r="T385" s="373"/>
      <c r="AA385" s="158"/>
      <c r="AB385" s="158"/>
      <c r="AC385" s="158"/>
      <c r="AD385" s="158"/>
      <c r="AE385" s="158"/>
      <c r="AF385" s="158"/>
      <c r="AG385" s="158"/>
    </row>
    <row r="386" spans="1:33" s="21" customFormat="1" ht="18" hidden="1" customHeight="1" thickTop="1" thickBot="1">
      <c r="A386" s="254">
        <v>125</v>
      </c>
      <c r="B386" s="395" t="s">
        <v>1232</v>
      </c>
      <c r="C386" s="385"/>
      <c r="D386" s="385" t="str">
        <f>IF(C386&gt;0,VLOOKUP(C386,男子登録情報!$A$1:$H$1688,3,0),"")</f>
        <v/>
      </c>
      <c r="E386" s="385" t="str">
        <f>IF(C386&gt;0,VLOOKUP(C386,男子登録情報!$A$1:$H$1688,4,0),"")</f>
        <v/>
      </c>
      <c r="F386" s="42" t="str">
        <f>IF(C386&gt;0,VLOOKUP(C386,男子登録情報!$A$1:$H$1688,8,0),"")</f>
        <v/>
      </c>
      <c r="G386" s="237" t="e">
        <f>IF(F387&gt;0,VLOOKUP(F387,男子登録情報!$N$2:$O$48,2,0),"")</f>
        <v>#N/A</v>
      </c>
      <c r="H386" s="237" t="str">
        <f>IF(C386&gt;0,TEXT(C386,"100000000"),"")</f>
        <v/>
      </c>
      <c r="I386" s="6" t="s">
        <v>30</v>
      </c>
      <c r="J386" s="7"/>
      <c r="K386" s="8" t="str">
        <f>IF(J386&gt;0,VLOOKUP(J386,男子登録情報!$J$1:$K$21,2,0),"")</f>
        <v/>
      </c>
      <c r="L386" s="6" t="s">
        <v>33</v>
      </c>
      <c r="M386" s="38"/>
      <c r="N386" s="9" t="str">
        <f t="shared" si="6"/>
        <v/>
      </c>
      <c r="O386" s="10"/>
      <c r="P386" s="399"/>
      <c r="Q386" s="400"/>
      <c r="R386" s="401"/>
      <c r="S386" s="371"/>
      <c r="T386" s="371"/>
      <c r="AA386" s="158"/>
      <c r="AB386" s="158"/>
      <c r="AC386" s="158"/>
      <c r="AD386" s="158"/>
      <c r="AE386" s="158"/>
      <c r="AF386" s="158"/>
      <c r="AG386" s="158"/>
    </row>
    <row r="387" spans="1:33" s="21" customFormat="1" ht="18" hidden="1" customHeight="1" thickBot="1">
      <c r="A387" s="255"/>
      <c r="B387" s="396"/>
      <c r="C387" s="386"/>
      <c r="D387" s="386"/>
      <c r="E387" s="386"/>
      <c r="F387" s="43" t="str">
        <f>IF(C386&gt;0,VLOOKUP(C386,男子登録情報!$A$1:$H$1688,5,0),"")</f>
        <v/>
      </c>
      <c r="G387" s="238"/>
      <c r="H387" s="238"/>
      <c r="I387" s="11" t="s">
        <v>34</v>
      </c>
      <c r="J387" s="7"/>
      <c r="K387" s="8" t="str">
        <f>IF(J387&gt;0,VLOOKUP(J387,男子登録情報!$J$2:$K$21,2,0),"")</f>
        <v/>
      </c>
      <c r="L387" s="11" t="s">
        <v>35</v>
      </c>
      <c r="M387" s="39"/>
      <c r="N387" s="9" t="str">
        <f t="shared" si="6"/>
        <v/>
      </c>
      <c r="O387" s="10"/>
      <c r="P387" s="402"/>
      <c r="Q387" s="403"/>
      <c r="R387" s="404"/>
      <c r="S387" s="372"/>
      <c r="T387" s="372"/>
      <c r="AA387" s="158"/>
      <c r="AB387" s="158"/>
      <c r="AC387" s="158"/>
      <c r="AD387" s="158"/>
      <c r="AE387" s="158"/>
      <c r="AF387" s="158"/>
      <c r="AG387" s="158"/>
    </row>
    <row r="388" spans="1:33" s="21" customFormat="1" ht="18" hidden="1" customHeight="1" thickBot="1">
      <c r="A388" s="256"/>
      <c r="B388" s="394" t="s">
        <v>36</v>
      </c>
      <c r="C388" s="392"/>
      <c r="D388" s="44"/>
      <c r="E388" s="44"/>
      <c r="F388" s="45"/>
      <c r="G388" s="239"/>
      <c r="H388" s="239"/>
      <c r="I388" s="12" t="s">
        <v>37</v>
      </c>
      <c r="J388" s="13"/>
      <c r="K388" s="14" t="str">
        <f>IF(J388&gt;0,VLOOKUP(J388,男子登録情報!$J$2:$K$21,2,0),"")</f>
        <v/>
      </c>
      <c r="L388" s="15" t="s">
        <v>38</v>
      </c>
      <c r="M388" s="40"/>
      <c r="N388" s="9" t="str">
        <f t="shared" si="6"/>
        <v/>
      </c>
      <c r="O388" s="16"/>
      <c r="P388" s="405"/>
      <c r="Q388" s="406"/>
      <c r="R388" s="407"/>
      <c r="S388" s="373"/>
      <c r="T388" s="373"/>
      <c r="AA388" s="158"/>
      <c r="AB388" s="158"/>
      <c r="AC388" s="158"/>
      <c r="AD388" s="158"/>
      <c r="AE388" s="158"/>
      <c r="AF388" s="158"/>
      <c r="AG388" s="158"/>
    </row>
    <row r="389" spans="1:33" s="21" customFormat="1" ht="18" hidden="1" customHeight="1" thickTop="1" thickBot="1">
      <c r="A389" s="254">
        <v>126</v>
      </c>
      <c r="B389" s="395" t="s">
        <v>1232</v>
      </c>
      <c r="C389" s="385"/>
      <c r="D389" s="385" t="str">
        <f>IF(C389&gt;0,VLOOKUP(C389,男子登録情報!$A$1:$H$1688,3,0),"")</f>
        <v/>
      </c>
      <c r="E389" s="385" t="str">
        <f>IF(C389&gt;0,VLOOKUP(C389,男子登録情報!$A$1:$H$1688,4,0),"")</f>
        <v/>
      </c>
      <c r="F389" s="42" t="str">
        <f>IF(C389&gt;0,VLOOKUP(C389,男子登録情報!$A$1:$H$1688,8,0),"")</f>
        <v/>
      </c>
      <c r="G389" s="237" t="e">
        <f>IF(F390&gt;0,VLOOKUP(F390,男子登録情報!$N$2:$O$48,2,0),"")</f>
        <v>#N/A</v>
      </c>
      <c r="H389" s="237" t="str">
        <f>IF(C389&gt;0,TEXT(C389,"100000000"),"")</f>
        <v/>
      </c>
      <c r="I389" s="6" t="s">
        <v>30</v>
      </c>
      <c r="J389" s="7"/>
      <c r="K389" s="8" t="str">
        <f>IF(J389&gt;0,VLOOKUP(J389,男子登録情報!$J$1:$K$21,2,0),"")</f>
        <v/>
      </c>
      <c r="L389" s="6" t="s">
        <v>33</v>
      </c>
      <c r="M389" s="38"/>
      <c r="N389" s="9" t="str">
        <f t="shared" si="6"/>
        <v/>
      </c>
      <c r="O389" s="10"/>
      <c r="P389" s="399"/>
      <c r="Q389" s="400"/>
      <c r="R389" s="401"/>
      <c r="S389" s="371"/>
      <c r="T389" s="371"/>
      <c r="AA389" s="158"/>
      <c r="AB389" s="158"/>
      <c r="AC389" s="158"/>
      <c r="AD389" s="158"/>
      <c r="AE389" s="158"/>
      <c r="AF389" s="158"/>
      <c r="AG389" s="158"/>
    </row>
    <row r="390" spans="1:33" s="21" customFormat="1" ht="18" hidden="1" customHeight="1" thickBot="1">
      <c r="A390" s="255"/>
      <c r="B390" s="396"/>
      <c r="C390" s="386"/>
      <c r="D390" s="386"/>
      <c r="E390" s="386"/>
      <c r="F390" s="43" t="str">
        <f>IF(C389&gt;0,VLOOKUP(C389,男子登録情報!$A$1:$H$1688,5,0),"")</f>
        <v/>
      </c>
      <c r="G390" s="238"/>
      <c r="H390" s="238"/>
      <c r="I390" s="11" t="s">
        <v>34</v>
      </c>
      <c r="J390" s="7"/>
      <c r="K390" s="8" t="str">
        <f>IF(J390&gt;0,VLOOKUP(J390,男子登録情報!$J$2:$K$21,2,0),"")</f>
        <v/>
      </c>
      <c r="L390" s="11" t="s">
        <v>35</v>
      </c>
      <c r="M390" s="39"/>
      <c r="N390" s="9" t="str">
        <f t="shared" si="6"/>
        <v/>
      </c>
      <c r="O390" s="10"/>
      <c r="P390" s="402"/>
      <c r="Q390" s="403"/>
      <c r="R390" s="404"/>
      <c r="S390" s="372"/>
      <c r="T390" s="372"/>
      <c r="AA390" s="158"/>
      <c r="AB390" s="158"/>
      <c r="AC390" s="158"/>
      <c r="AD390" s="158"/>
      <c r="AE390" s="158"/>
      <c r="AF390" s="158"/>
      <c r="AG390" s="158"/>
    </row>
    <row r="391" spans="1:33" s="21" customFormat="1" ht="18" hidden="1" customHeight="1" thickBot="1">
      <c r="A391" s="256"/>
      <c r="B391" s="394" t="s">
        <v>36</v>
      </c>
      <c r="C391" s="392"/>
      <c r="D391" s="44"/>
      <c r="E391" s="44"/>
      <c r="F391" s="45"/>
      <c r="G391" s="239"/>
      <c r="H391" s="239"/>
      <c r="I391" s="12" t="s">
        <v>37</v>
      </c>
      <c r="J391" s="13"/>
      <c r="K391" s="14" t="str">
        <f>IF(J391&gt;0,VLOOKUP(J391,男子登録情報!$J$2:$K$21,2,0),"")</f>
        <v/>
      </c>
      <c r="L391" s="15" t="s">
        <v>38</v>
      </c>
      <c r="M391" s="40"/>
      <c r="N391" s="9" t="str">
        <f t="shared" si="6"/>
        <v/>
      </c>
      <c r="O391" s="16"/>
      <c r="P391" s="405"/>
      <c r="Q391" s="406"/>
      <c r="R391" s="407"/>
      <c r="S391" s="373"/>
      <c r="T391" s="373"/>
      <c r="AA391" s="158"/>
      <c r="AB391" s="158"/>
      <c r="AC391" s="158"/>
      <c r="AD391" s="158"/>
      <c r="AE391" s="158"/>
      <c r="AF391" s="158"/>
      <c r="AG391" s="158"/>
    </row>
    <row r="392" spans="1:33" s="21" customFormat="1" ht="18" hidden="1" customHeight="1" thickTop="1" thickBot="1">
      <c r="A392" s="254">
        <v>127</v>
      </c>
      <c r="B392" s="395" t="s">
        <v>1232</v>
      </c>
      <c r="C392" s="385"/>
      <c r="D392" s="385" t="str">
        <f>IF(C392&gt;0,VLOOKUP(C392,男子登録情報!$A$1:$H$1688,3,0),"")</f>
        <v/>
      </c>
      <c r="E392" s="385" t="str">
        <f>IF(C392&gt;0,VLOOKUP(C392,男子登録情報!$A$1:$H$1688,4,0),"")</f>
        <v/>
      </c>
      <c r="F392" s="42" t="str">
        <f>IF(C392&gt;0,VLOOKUP(C392,男子登録情報!$A$1:$H$1688,8,0),"")</f>
        <v/>
      </c>
      <c r="G392" s="237" t="e">
        <f>IF(F393&gt;0,VLOOKUP(F393,男子登録情報!$N$2:$O$48,2,0),"")</f>
        <v>#N/A</v>
      </c>
      <c r="H392" s="237" t="str">
        <f>IF(C392&gt;0,TEXT(C392,"100000000"),"")</f>
        <v/>
      </c>
      <c r="I392" s="6" t="s">
        <v>30</v>
      </c>
      <c r="J392" s="7"/>
      <c r="K392" s="8" t="str">
        <f>IF(J392&gt;0,VLOOKUP(J392,男子登録情報!$J$1:$K$21,2,0),"")</f>
        <v/>
      </c>
      <c r="L392" s="6" t="s">
        <v>33</v>
      </c>
      <c r="M392" s="38"/>
      <c r="N392" s="9" t="str">
        <f t="shared" si="6"/>
        <v/>
      </c>
      <c r="O392" s="10"/>
      <c r="P392" s="399"/>
      <c r="Q392" s="400"/>
      <c r="R392" s="401"/>
      <c r="S392" s="371"/>
      <c r="T392" s="371"/>
      <c r="AA392" s="158"/>
      <c r="AB392" s="158"/>
      <c r="AC392" s="158"/>
      <c r="AD392" s="158"/>
      <c r="AE392" s="158"/>
      <c r="AF392" s="158"/>
      <c r="AG392" s="158"/>
    </row>
    <row r="393" spans="1:33" s="21" customFormat="1" ht="18" hidden="1" customHeight="1" thickBot="1">
      <c r="A393" s="255"/>
      <c r="B393" s="396"/>
      <c r="C393" s="386"/>
      <c r="D393" s="386"/>
      <c r="E393" s="386"/>
      <c r="F393" s="43" t="str">
        <f>IF(C392&gt;0,VLOOKUP(C392,男子登録情報!$A$1:$H$1688,5,0),"")</f>
        <v/>
      </c>
      <c r="G393" s="238"/>
      <c r="H393" s="238"/>
      <c r="I393" s="11" t="s">
        <v>34</v>
      </c>
      <c r="J393" s="7"/>
      <c r="K393" s="8" t="str">
        <f>IF(J393&gt;0,VLOOKUP(J393,男子登録情報!$J$2:$K$21,2,0),"")</f>
        <v/>
      </c>
      <c r="L393" s="11" t="s">
        <v>35</v>
      </c>
      <c r="M393" s="39"/>
      <c r="N393" s="9" t="str">
        <f t="shared" si="6"/>
        <v/>
      </c>
      <c r="O393" s="10"/>
      <c r="P393" s="402"/>
      <c r="Q393" s="403"/>
      <c r="R393" s="404"/>
      <c r="S393" s="372"/>
      <c r="T393" s="372"/>
      <c r="AA393" s="158"/>
      <c r="AB393" s="158"/>
      <c r="AC393" s="158"/>
      <c r="AD393" s="158"/>
      <c r="AE393" s="158"/>
      <c r="AF393" s="158"/>
      <c r="AG393" s="158"/>
    </row>
    <row r="394" spans="1:33" s="21" customFormat="1" ht="18" hidden="1" customHeight="1" thickBot="1">
      <c r="A394" s="256"/>
      <c r="B394" s="394" t="s">
        <v>36</v>
      </c>
      <c r="C394" s="392"/>
      <c r="D394" s="44"/>
      <c r="E394" s="44"/>
      <c r="F394" s="45"/>
      <c r="G394" s="239"/>
      <c r="H394" s="239"/>
      <c r="I394" s="12" t="s">
        <v>37</v>
      </c>
      <c r="J394" s="13"/>
      <c r="K394" s="14" t="str">
        <f>IF(J394&gt;0,VLOOKUP(J394,男子登録情報!$J$2:$K$21,2,0),"")</f>
        <v/>
      </c>
      <c r="L394" s="15" t="s">
        <v>38</v>
      </c>
      <c r="M394" s="40"/>
      <c r="N394" s="9" t="str">
        <f t="shared" si="6"/>
        <v/>
      </c>
      <c r="O394" s="16"/>
      <c r="P394" s="405"/>
      <c r="Q394" s="406"/>
      <c r="R394" s="407"/>
      <c r="S394" s="373"/>
      <c r="T394" s="373"/>
      <c r="AA394" s="158"/>
      <c r="AB394" s="158"/>
      <c r="AC394" s="158"/>
      <c r="AD394" s="158"/>
      <c r="AE394" s="158"/>
      <c r="AF394" s="158"/>
      <c r="AG394" s="158"/>
    </row>
    <row r="395" spans="1:33" s="21" customFormat="1" ht="18" hidden="1" customHeight="1" thickTop="1" thickBot="1">
      <c r="A395" s="254">
        <v>128</v>
      </c>
      <c r="B395" s="395" t="s">
        <v>1232</v>
      </c>
      <c r="C395" s="385"/>
      <c r="D395" s="385" t="str">
        <f>IF(C395&gt;0,VLOOKUP(C395,男子登録情報!$A$1:$H$1688,3,0),"")</f>
        <v/>
      </c>
      <c r="E395" s="385" t="str">
        <f>IF(C395&gt;0,VLOOKUP(C395,男子登録情報!$A$1:$H$1688,4,0),"")</f>
        <v/>
      </c>
      <c r="F395" s="42" t="str">
        <f>IF(C395&gt;0,VLOOKUP(C395,男子登録情報!$A$1:$H$1688,8,0),"")</f>
        <v/>
      </c>
      <c r="G395" s="237" t="e">
        <f>IF(F396&gt;0,VLOOKUP(F396,男子登録情報!$N$2:$O$48,2,0),"")</f>
        <v>#N/A</v>
      </c>
      <c r="H395" s="237" t="str">
        <f>IF(C395&gt;0,TEXT(C395,"100000000"),"")</f>
        <v/>
      </c>
      <c r="I395" s="6" t="s">
        <v>30</v>
      </c>
      <c r="J395" s="7"/>
      <c r="K395" s="8" t="str">
        <f>IF(J395&gt;0,VLOOKUP(J395,男子登録情報!$J$1:$K$21,2,0),"")</f>
        <v/>
      </c>
      <c r="L395" s="6" t="s">
        <v>33</v>
      </c>
      <c r="M395" s="38"/>
      <c r="N395" s="9" t="str">
        <f t="shared" si="6"/>
        <v/>
      </c>
      <c r="O395" s="10"/>
      <c r="P395" s="399"/>
      <c r="Q395" s="400"/>
      <c r="R395" s="401"/>
      <c r="S395" s="371"/>
      <c r="T395" s="371"/>
      <c r="AA395" s="158"/>
      <c r="AB395" s="158"/>
      <c r="AC395" s="158"/>
      <c r="AD395" s="158"/>
      <c r="AE395" s="158"/>
      <c r="AF395" s="158"/>
      <c r="AG395" s="158"/>
    </row>
    <row r="396" spans="1:33" s="21" customFormat="1" ht="18" hidden="1" customHeight="1" thickBot="1">
      <c r="A396" s="255"/>
      <c r="B396" s="396"/>
      <c r="C396" s="386"/>
      <c r="D396" s="386"/>
      <c r="E396" s="386"/>
      <c r="F396" s="43" t="str">
        <f>IF(C395&gt;0,VLOOKUP(C395,男子登録情報!$A$1:$H$1688,5,0),"")</f>
        <v/>
      </c>
      <c r="G396" s="238"/>
      <c r="H396" s="238"/>
      <c r="I396" s="11" t="s">
        <v>34</v>
      </c>
      <c r="J396" s="7"/>
      <c r="K396" s="8" t="str">
        <f>IF(J396&gt;0,VLOOKUP(J396,男子登録情報!$J$2:$K$21,2,0),"")</f>
        <v/>
      </c>
      <c r="L396" s="11" t="s">
        <v>35</v>
      </c>
      <c r="M396" s="39"/>
      <c r="N396" s="9" t="str">
        <f t="shared" si="6"/>
        <v/>
      </c>
      <c r="O396" s="10"/>
      <c r="P396" s="402"/>
      <c r="Q396" s="403"/>
      <c r="R396" s="404"/>
      <c r="S396" s="372"/>
      <c r="T396" s="372"/>
      <c r="AA396" s="158"/>
      <c r="AB396" s="158"/>
      <c r="AC396" s="158"/>
      <c r="AD396" s="158"/>
      <c r="AE396" s="158"/>
      <c r="AF396" s="158"/>
      <c r="AG396" s="158"/>
    </row>
    <row r="397" spans="1:33" s="21" customFormat="1" ht="18" hidden="1" customHeight="1" thickBot="1">
      <c r="A397" s="256"/>
      <c r="B397" s="394" t="s">
        <v>36</v>
      </c>
      <c r="C397" s="392"/>
      <c r="D397" s="44"/>
      <c r="E397" s="44"/>
      <c r="F397" s="45"/>
      <c r="G397" s="239"/>
      <c r="H397" s="239"/>
      <c r="I397" s="12" t="s">
        <v>37</v>
      </c>
      <c r="J397" s="13"/>
      <c r="K397" s="14" t="str">
        <f>IF(J397&gt;0,VLOOKUP(J397,男子登録情報!$J$2:$K$21,2,0),"")</f>
        <v/>
      </c>
      <c r="L397" s="15" t="s">
        <v>38</v>
      </c>
      <c r="M397" s="40"/>
      <c r="N397" s="9" t="str">
        <f t="shared" si="6"/>
        <v/>
      </c>
      <c r="O397" s="16"/>
      <c r="P397" s="405"/>
      <c r="Q397" s="406"/>
      <c r="R397" s="407"/>
      <c r="S397" s="373"/>
      <c r="T397" s="373"/>
      <c r="AA397" s="158"/>
      <c r="AB397" s="158"/>
      <c r="AC397" s="158"/>
      <c r="AD397" s="158"/>
      <c r="AE397" s="158"/>
      <c r="AF397" s="158"/>
      <c r="AG397" s="158"/>
    </row>
    <row r="398" spans="1:33" s="21" customFormat="1" ht="18" hidden="1" customHeight="1" thickTop="1" thickBot="1">
      <c r="A398" s="254">
        <v>129</v>
      </c>
      <c r="B398" s="395" t="s">
        <v>1232</v>
      </c>
      <c r="C398" s="385"/>
      <c r="D398" s="385" t="str">
        <f>IF(C398&gt;0,VLOOKUP(C398,男子登録情報!$A$1:$H$1688,3,0),"")</f>
        <v/>
      </c>
      <c r="E398" s="385" t="str">
        <f>IF(C398&gt;0,VLOOKUP(C398,男子登録情報!$A$1:$H$1688,4,0),"")</f>
        <v/>
      </c>
      <c r="F398" s="42" t="str">
        <f>IF(C398&gt;0,VLOOKUP(C398,男子登録情報!$A$1:$H$1688,8,0),"")</f>
        <v/>
      </c>
      <c r="G398" s="237" t="e">
        <f>IF(F399&gt;0,VLOOKUP(F399,男子登録情報!$N$2:$O$48,2,0),"")</f>
        <v>#N/A</v>
      </c>
      <c r="H398" s="237" t="str">
        <f>IF(C398&gt;0,TEXT(C398,"100000000"),"")</f>
        <v/>
      </c>
      <c r="I398" s="6" t="s">
        <v>30</v>
      </c>
      <c r="J398" s="7"/>
      <c r="K398" s="8" t="str">
        <f>IF(J398&gt;0,VLOOKUP(J398,男子登録情報!$J$1:$K$21,2,0),"")</f>
        <v/>
      </c>
      <c r="L398" s="6" t="s">
        <v>33</v>
      </c>
      <c r="M398" s="38"/>
      <c r="N398" s="9" t="str">
        <f t="shared" ref="N398:N461" si="7">IF(K398="","",LEFT(K398,5)&amp;" "&amp;IF(OR(LEFT(K398,3)*1&lt;70,LEFT(K398,3)*1&gt;100),REPT(0,7-LEN(M398)),REPT(0,5-LEN(M398)))&amp;M398)</f>
        <v/>
      </c>
      <c r="O398" s="10"/>
      <c r="P398" s="399"/>
      <c r="Q398" s="400"/>
      <c r="R398" s="401"/>
      <c r="S398" s="371"/>
      <c r="T398" s="371"/>
      <c r="AA398" s="158"/>
      <c r="AB398" s="158"/>
      <c r="AC398" s="158"/>
      <c r="AD398" s="158"/>
      <c r="AE398" s="158"/>
      <c r="AF398" s="158"/>
      <c r="AG398" s="158"/>
    </row>
    <row r="399" spans="1:33" s="21" customFormat="1" ht="18" hidden="1" customHeight="1" thickBot="1">
      <c r="A399" s="255"/>
      <c r="B399" s="396"/>
      <c r="C399" s="386"/>
      <c r="D399" s="386"/>
      <c r="E399" s="386"/>
      <c r="F399" s="43" t="str">
        <f>IF(C398&gt;0,VLOOKUP(C398,男子登録情報!$A$1:$H$1688,5,0),"")</f>
        <v/>
      </c>
      <c r="G399" s="238"/>
      <c r="H399" s="238"/>
      <c r="I399" s="11" t="s">
        <v>34</v>
      </c>
      <c r="J399" s="7"/>
      <c r="K399" s="8" t="str">
        <f>IF(J399&gt;0,VLOOKUP(J399,男子登録情報!$J$2:$K$21,2,0),"")</f>
        <v/>
      </c>
      <c r="L399" s="11" t="s">
        <v>35</v>
      </c>
      <c r="M399" s="39"/>
      <c r="N399" s="9" t="str">
        <f t="shared" si="7"/>
        <v/>
      </c>
      <c r="O399" s="10"/>
      <c r="P399" s="402"/>
      <c r="Q399" s="403"/>
      <c r="R399" s="404"/>
      <c r="S399" s="372"/>
      <c r="T399" s="372"/>
      <c r="AA399" s="158"/>
      <c r="AB399" s="158"/>
      <c r="AC399" s="158"/>
      <c r="AD399" s="158"/>
      <c r="AE399" s="158"/>
      <c r="AF399" s="158"/>
      <c r="AG399" s="158"/>
    </row>
    <row r="400" spans="1:33" s="21" customFormat="1" ht="18" hidden="1" customHeight="1" thickBot="1">
      <c r="A400" s="256"/>
      <c r="B400" s="394" t="s">
        <v>36</v>
      </c>
      <c r="C400" s="392"/>
      <c r="D400" s="44"/>
      <c r="E400" s="44"/>
      <c r="F400" s="45"/>
      <c r="G400" s="239"/>
      <c r="H400" s="239"/>
      <c r="I400" s="12" t="s">
        <v>37</v>
      </c>
      <c r="J400" s="13"/>
      <c r="K400" s="14" t="str">
        <f>IF(J400&gt;0,VLOOKUP(J400,男子登録情報!$J$2:$K$21,2,0),"")</f>
        <v/>
      </c>
      <c r="L400" s="15" t="s">
        <v>38</v>
      </c>
      <c r="M400" s="40"/>
      <c r="N400" s="9" t="str">
        <f t="shared" si="7"/>
        <v/>
      </c>
      <c r="O400" s="16"/>
      <c r="P400" s="405"/>
      <c r="Q400" s="406"/>
      <c r="R400" s="407"/>
      <c r="S400" s="373"/>
      <c r="T400" s="373"/>
      <c r="AA400" s="158"/>
      <c r="AB400" s="158"/>
      <c r="AC400" s="158"/>
      <c r="AD400" s="158"/>
      <c r="AE400" s="158"/>
      <c r="AF400" s="158"/>
      <c r="AG400" s="158"/>
    </row>
    <row r="401" spans="1:33" s="21" customFormat="1" ht="18" hidden="1" customHeight="1" thickTop="1" thickBot="1">
      <c r="A401" s="254">
        <v>130</v>
      </c>
      <c r="B401" s="395" t="s">
        <v>1232</v>
      </c>
      <c r="C401" s="385"/>
      <c r="D401" s="385" t="str">
        <f>IF(C401&gt;0,VLOOKUP(C401,男子登録情報!$A$1:$H$1688,3,0),"")</f>
        <v/>
      </c>
      <c r="E401" s="385" t="str">
        <f>IF(C401&gt;0,VLOOKUP(C401,男子登録情報!$A$1:$H$1688,4,0),"")</f>
        <v/>
      </c>
      <c r="F401" s="42" t="str">
        <f>IF(C401&gt;0,VLOOKUP(C401,男子登録情報!$A$1:$H$1688,8,0),"")</f>
        <v/>
      </c>
      <c r="G401" s="237" t="e">
        <f>IF(F402&gt;0,VLOOKUP(F402,男子登録情報!$N$2:$O$48,2,0),"")</f>
        <v>#N/A</v>
      </c>
      <c r="H401" s="237" t="str">
        <f>IF(C401&gt;0,TEXT(C401,"100000000"),"")</f>
        <v/>
      </c>
      <c r="I401" s="6" t="s">
        <v>30</v>
      </c>
      <c r="J401" s="7"/>
      <c r="K401" s="8" t="str">
        <f>IF(J401&gt;0,VLOOKUP(J401,男子登録情報!$J$1:$K$21,2,0),"")</f>
        <v/>
      </c>
      <c r="L401" s="6" t="s">
        <v>33</v>
      </c>
      <c r="M401" s="38"/>
      <c r="N401" s="9" t="str">
        <f t="shared" si="7"/>
        <v/>
      </c>
      <c r="O401" s="10"/>
      <c r="P401" s="399"/>
      <c r="Q401" s="400"/>
      <c r="R401" s="401"/>
      <c r="S401" s="371"/>
      <c r="T401" s="371"/>
      <c r="AA401" s="158"/>
      <c r="AB401" s="158"/>
      <c r="AC401" s="158"/>
      <c r="AD401" s="158"/>
      <c r="AE401" s="158"/>
      <c r="AF401" s="158"/>
      <c r="AG401" s="158"/>
    </row>
    <row r="402" spans="1:33" s="21" customFormat="1" ht="18" hidden="1" customHeight="1" thickBot="1">
      <c r="A402" s="255"/>
      <c r="B402" s="396"/>
      <c r="C402" s="386"/>
      <c r="D402" s="386"/>
      <c r="E402" s="386"/>
      <c r="F402" s="43" t="str">
        <f>IF(C401&gt;0,VLOOKUP(C401,男子登録情報!$A$1:$H$1688,5,0),"")</f>
        <v/>
      </c>
      <c r="G402" s="238"/>
      <c r="H402" s="238"/>
      <c r="I402" s="11" t="s">
        <v>34</v>
      </c>
      <c r="J402" s="7"/>
      <c r="K402" s="8" t="str">
        <f>IF(J402&gt;0,VLOOKUP(J402,男子登録情報!$J$2:$K$21,2,0),"")</f>
        <v/>
      </c>
      <c r="L402" s="11" t="s">
        <v>35</v>
      </c>
      <c r="M402" s="39"/>
      <c r="N402" s="9" t="str">
        <f t="shared" si="7"/>
        <v/>
      </c>
      <c r="O402" s="10"/>
      <c r="P402" s="402"/>
      <c r="Q402" s="403"/>
      <c r="R402" s="404"/>
      <c r="S402" s="372"/>
      <c r="T402" s="372"/>
      <c r="AA402" s="158"/>
      <c r="AB402" s="158"/>
      <c r="AC402" s="158"/>
      <c r="AD402" s="158"/>
      <c r="AE402" s="158"/>
      <c r="AF402" s="158"/>
      <c r="AG402" s="158"/>
    </row>
    <row r="403" spans="1:33" s="21" customFormat="1" ht="18" hidden="1" customHeight="1" thickBot="1">
      <c r="A403" s="256"/>
      <c r="B403" s="394" t="s">
        <v>36</v>
      </c>
      <c r="C403" s="392"/>
      <c r="D403" s="44"/>
      <c r="E403" s="44"/>
      <c r="F403" s="45"/>
      <c r="G403" s="239"/>
      <c r="H403" s="239"/>
      <c r="I403" s="12" t="s">
        <v>37</v>
      </c>
      <c r="J403" s="13"/>
      <c r="K403" s="14" t="str">
        <f>IF(J403&gt;0,VLOOKUP(J403,男子登録情報!$J$2:$K$21,2,0),"")</f>
        <v/>
      </c>
      <c r="L403" s="15" t="s">
        <v>38</v>
      </c>
      <c r="M403" s="40"/>
      <c r="N403" s="9" t="str">
        <f t="shared" si="7"/>
        <v/>
      </c>
      <c r="O403" s="16"/>
      <c r="P403" s="405"/>
      <c r="Q403" s="406"/>
      <c r="R403" s="407"/>
      <c r="S403" s="373"/>
      <c r="T403" s="373"/>
      <c r="AA403" s="158"/>
      <c r="AB403" s="158"/>
      <c r="AC403" s="158"/>
      <c r="AD403" s="158"/>
      <c r="AE403" s="158"/>
      <c r="AF403" s="158"/>
      <c r="AG403" s="158"/>
    </row>
    <row r="404" spans="1:33" s="21" customFormat="1" ht="18" hidden="1" customHeight="1" thickTop="1" thickBot="1">
      <c r="A404" s="254">
        <v>131</v>
      </c>
      <c r="B404" s="395" t="s">
        <v>1232</v>
      </c>
      <c r="C404" s="385"/>
      <c r="D404" s="385" t="str">
        <f>IF(C404&gt;0,VLOOKUP(C404,男子登録情報!$A$1:$H$1688,3,0),"")</f>
        <v/>
      </c>
      <c r="E404" s="385" t="str">
        <f>IF(C404&gt;0,VLOOKUP(C404,男子登録情報!$A$1:$H$1688,4,0),"")</f>
        <v/>
      </c>
      <c r="F404" s="42" t="str">
        <f>IF(C404&gt;0,VLOOKUP(C404,男子登録情報!$A$1:$H$1688,8,0),"")</f>
        <v/>
      </c>
      <c r="G404" s="237" t="e">
        <f>IF(F405&gt;0,VLOOKUP(F405,男子登録情報!$N$2:$O$48,2,0),"")</f>
        <v>#N/A</v>
      </c>
      <c r="H404" s="237" t="str">
        <f>IF(C404&gt;0,TEXT(C404,"100000000"),"")</f>
        <v/>
      </c>
      <c r="I404" s="6" t="s">
        <v>30</v>
      </c>
      <c r="J404" s="7"/>
      <c r="K404" s="8" t="str">
        <f>IF(J404&gt;0,VLOOKUP(J404,男子登録情報!$J$1:$K$21,2,0),"")</f>
        <v/>
      </c>
      <c r="L404" s="6" t="s">
        <v>33</v>
      </c>
      <c r="M404" s="38"/>
      <c r="N404" s="9" t="str">
        <f t="shared" si="7"/>
        <v/>
      </c>
      <c r="O404" s="10"/>
      <c r="P404" s="399"/>
      <c r="Q404" s="400"/>
      <c r="R404" s="401"/>
      <c r="S404" s="371"/>
      <c r="T404" s="371"/>
      <c r="AA404" s="158"/>
      <c r="AB404" s="158"/>
      <c r="AC404" s="158"/>
      <c r="AD404" s="158"/>
      <c r="AE404" s="158"/>
      <c r="AF404" s="158"/>
      <c r="AG404" s="158"/>
    </row>
    <row r="405" spans="1:33" s="21" customFormat="1" ht="18" hidden="1" customHeight="1" thickBot="1">
      <c r="A405" s="255"/>
      <c r="B405" s="396"/>
      <c r="C405" s="386"/>
      <c r="D405" s="386"/>
      <c r="E405" s="386"/>
      <c r="F405" s="43" t="str">
        <f>IF(C404&gt;0,VLOOKUP(C404,男子登録情報!$A$1:$H$1688,5,0),"")</f>
        <v/>
      </c>
      <c r="G405" s="238"/>
      <c r="H405" s="238"/>
      <c r="I405" s="11" t="s">
        <v>34</v>
      </c>
      <c r="J405" s="7"/>
      <c r="K405" s="8" t="str">
        <f>IF(J405&gt;0,VLOOKUP(J405,男子登録情報!$J$2:$K$21,2,0),"")</f>
        <v/>
      </c>
      <c r="L405" s="11" t="s">
        <v>35</v>
      </c>
      <c r="M405" s="39"/>
      <c r="N405" s="9" t="str">
        <f t="shared" si="7"/>
        <v/>
      </c>
      <c r="O405" s="10"/>
      <c r="P405" s="402"/>
      <c r="Q405" s="403"/>
      <c r="R405" s="404"/>
      <c r="S405" s="372"/>
      <c r="T405" s="372"/>
      <c r="AA405" s="158"/>
      <c r="AB405" s="158"/>
      <c r="AC405" s="158"/>
      <c r="AD405" s="158"/>
      <c r="AE405" s="158"/>
      <c r="AF405" s="158"/>
      <c r="AG405" s="158"/>
    </row>
    <row r="406" spans="1:33" s="21" customFormat="1" ht="18" hidden="1" customHeight="1" thickBot="1">
      <c r="A406" s="256"/>
      <c r="B406" s="394" t="s">
        <v>36</v>
      </c>
      <c r="C406" s="392"/>
      <c r="D406" s="44"/>
      <c r="E406" s="44"/>
      <c r="F406" s="45"/>
      <c r="G406" s="239"/>
      <c r="H406" s="239"/>
      <c r="I406" s="12" t="s">
        <v>37</v>
      </c>
      <c r="J406" s="13"/>
      <c r="K406" s="14" t="str">
        <f>IF(J406&gt;0,VLOOKUP(J406,男子登録情報!$J$2:$K$21,2,0),"")</f>
        <v/>
      </c>
      <c r="L406" s="15" t="s">
        <v>38</v>
      </c>
      <c r="M406" s="40"/>
      <c r="N406" s="9" t="str">
        <f t="shared" si="7"/>
        <v/>
      </c>
      <c r="O406" s="16"/>
      <c r="P406" s="405"/>
      <c r="Q406" s="406"/>
      <c r="R406" s="407"/>
      <c r="S406" s="373"/>
      <c r="T406" s="373"/>
      <c r="AA406" s="158"/>
      <c r="AB406" s="158"/>
      <c r="AC406" s="158"/>
      <c r="AD406" s="158"/>
      <c r="AE406" s="158"/>
      <c r="AF406" s="158"/>
      <c r="AG406" s="158"/>
    </row>
    <row r="407" spans="1:33" s="21" customFormat="1" ht="18" hidden="1" customHeight="1" thickTop="1" thickBot="1">
      <c r="A407" s="254">
        <v>132</v>
      </c>
      <c r="B407" s="395" t="s">
        <v>1232</v>
      </c>
      <c r="C407" s="385"/>
      <c r="D407" s="385" t="str">
        <f>IF(C407&gt;0,VLOOKUP(C407,男子登録情報!$A$1:$H$1688,3,0),"")</f>
        <v/>
      </c>
      <c r="E407" s="385" t="str">
        <f>IF(C407&gt;0,VLOOKUP(C407,男子登録情報!$A$1:$H$1688,4,0),"")</f>
        <v/>
      </c>
      <c r="F407" s="42" t="str">
        <f>IF(C407&gt;0,VLOOKUP(C407,男子登録情報!$A$1:$H$1688,8,0),"")</f>
        <v/>
      </c>
      <c r="G407" s="237" t="e">
        <f>IF(F408&gt;0,VLOOKUP(F408,男子登録情報!$N$2:$O$48,2,0),"")</f>
        <v>#N/A</v>
      </c>
      <c r="H407" s="237" t="str">
        <f>IF(C407&gt;0,TEXT(C407,"100000000"),"")</f>
        <v/>
      </c>
      <c r="I407" s="6" t="s">
        <v>30</v>
      </c>
      <c r="J407" s="7"/>
      <c r="K407" s="8" t="str">
        <f>IF(J407&gt;0,VLOOKUP(J407,男子登録情報!$J$1:$K$21,2,0),"")</f>
        <v/>
      </c>
      <c r="L407" s="6" t="s">
        <v>33</v>
      </c>
      <c r="M407" s="38"/>
      <c r="N407" s="9" t="str">
        <f t="shared" si="7"/>
        <v/>
      </c>
      <c r="O407" s="10"/>
      <c r="P407" s="399"/>
      <c r="Q407" s="400"/>
      <c r="R407" s="401"/>
      <c r="S407" s="371"/>
      <c r="T407" s="371"/>
      <c r="AA407" s="158"/>
      <c r="AB407" s="158"/>
      <c r="AC407" s="158"/>
      <c r="AD407" s="158"/>
      <c r="AE407" s="158"/>
      <c r="AF407" s="158"/>
      <c r="AG407" s="158"/>
    </row>
    <row r="408" spans="1:33" s="21" customFormat="1" ht="18" hidden="1" customHeight="1" thickBot="1">
      <c r="A408" s="255"/>
      <c r="B408" s="396"/>
      <c r="C408" s="386"/>
      <c r="D408" s="386"/>
      <c r="E408" s="386"/>
      <c r="F408" s="43" t="str">
        <f>IF(C407&gt;0,VLOOKUP(C407,男子登録情報!$A$1:$H$1688,5,0),"")</f>
        <v/>
      </c>
      <c r="G408" s="238"/>
      <c r="H408" s="238"/>
      <c r="I408" s="11" t="s">
        <v>34</v>
      </c>
      <c r="J408" s="7"/>
      <c r="K408" s="8" t="str">
        <f>IF(J408&gt;0,VLOOKUP(J408,男子登録情報!$J$2:$K$21,2,0),"")</f>
        <v/>
      </c>
      <c r="L408" s="11" t="s">
        <v>35</v>
      </c>
      <c r="M408" s="39"/>
      <c r="N408" s="9" t="str">
        <f t="shared" si="7"/>
        <v/>
      </c>
      <c r="O408" s="10"/>
      <c r="P408" s="402"/>
      <c r="Q408" s="403"/>
      <c r="R408" s="404"/>
      <c r="S408" s="372"/>
      <c r="T408" s="372"/>
      <c r="AA408" s="158"/>
      <c r="AB408" s="158"/>
      <c r="AC408" s="158"/>
      <c r="AD408" s="158"/>
      <c r="AE408" s="158"/>
      <c r="AF408" s="158"/>
      <c r="AG408" s="158"/>
    </row>
    <row r="409" spans="1:33" s="21" customFormat="1" ht="18" hidden="1" customHeight="1" thickBot="1">
      <c r="A409" s="256"/>
      <c r="B409" s="394" t="s">
        <v>36</v>
      </c>
      <c r="C409" s="392"/>
      <c r="D409" s="44"/>
      <c r="E409" s="44"/>
      <c r="F409" s="45"/>
      <c r="G409" s="239"/>
      <c r="H409" s="239"/>
      <c r="I409" s="12" t="s">
        <v>37</v>
      </c>
      <c r="J409" s="13"/>
      <c r="K409" s="14" t="str">
        <f>IF(J409&gt;0,VLOOKUP(J409,男子登録情報!$J$2:$K$21,2,0),"")</f>
        <v/>
      </c>
      <c r="L409" s="15" t="s">
        <v>38</v>
      </c>
      <c r="M409" s="40"/>
      <c r="N409" s="9" t="str">
        <f t="shared" si="7"/>
        <v/>
      </c>
      <c r="O409" s="16"/>
      <c r="P409" s="405"/>
      <c r="Q409" s="406"/>
      <c r="R409" s="407"/>
      <c r="S409" s="373"/>
      <c r="T409" s="373"/>
      <c r="AA409" s="158"/>
      <c r="AB409" s="158"/>
      <c r="AC409" s="158"/>
      <c r="AD409" s="158"/>
      <c r="AE409" s="158"/>
      <c r="AF409" s="158"/>
      <c r="AG409" s="158"/>
    </row>
    <row r="410" spans="1:33" s="21" customFormat="1" ht="18" hidden="1" customHeight="1" thickTop="1" thickBot="1">
      <c r="A410" s="254">
        <v>133</v>
      </c>
      <c r="B410" s="395" t="s">
        <v>1232</v>
      </c>
      <c r="C410" s="385"/>
      <c r="D410" s="385" t="str">
        <f>IF(C410&gt;0,VLOOKUP(C410,男子登録情報!$A$1:$H$1688,3,0),"")</f>
        <v/>
      </c>
      <c r="E410" s="385" t="str">
        <f>IF(C410&gt;0,VLOOKUP(C410,男子登録情報!$A$1:$H$1688,4,0),"")</f>
        <v/>
      </c>
      <c r="F410" s="42" t="str">
        <f>IF(C410&gt;0,VLOOKUP(C410,男子登録情報!$A$1:$H$1688,8,0),"")</f>
        <v/>
      </c>
      <c r="G410" s="237" t="e">
        <f>IF(F411&gt;0,VLOOKUP(F411,男子登録情報!$N$2:$O$48,2,0),"")</f>
        <v>#N/A</v>
      </c>
      <c r="H410" s="237" t="str">
        <f>IF(C410&gt;0,TEXT(C410,"100000000"),"")</f>
        <v/>
      </c>
      <c r="I410" s="6" t="s">
        <v>30</v>
      </c>
      <c r="J410" s="7"/>
      <c r="K410" s="8" t="str">
        <f>IF(J410&gt;0,VLOOKUP(J410,男子登録情報!$J$1:$K$21,2,0),"")</f>
        <v/>
      </c>
      <c r="L410" s="6" t="s">
        <v>33</v>
      </c>
      <c r="M410" s="38"/>
      <c r="N410" s="9" t="str">
        <f t="shared" si="7"/>
        <v/>
      </c>
      <c r="O410" s="10"/>
      <c r="P410" s="399"/>
      <c r="Q410" s="400"/>
      <c r="R410" s="401"/>
      <c r="S410" s="371"/>
      <c r="T410" s="371"/>
      <c r="AA410" s="158"/>
      <c r="AB410" s="158"/>
      <c r="AC410" s="158"/>
      <c r="AD410" s="158"/>
      <c r="AE410" s="158"/>
      <c r="AF410" s="158"/>
      <c r="AG410" s="158"/>
    </row>
    <row r="411" spans="1:33" s="21" customFormat="1" ht="18" hidden="1" customHeight="1" thickBot="1">
      <c r="A411" s="255"/>
      <c r="B411" s="396"/>
      <c r="C411" s="386"/>
      <c r="D411" s="386"/>
      <c r="E411" s="386"/>
      <c r="F411" s="43" t="str">
        <f>IF(C410&gt;0,VLOOKUP(C410,男子登録情報!$A$1:$H$1688,5,0),"")</f>
        <v/>
      </c>
      <c r="G411" s="238"/>
      <c r="H411" s="238"/>
      <c r="I411" s="11" t="s">
        <v>34</v>
      </c>
      <c r="J411" s="7"/>
      <c r="K411" s="8" t="str">
        <f>IF(J411&gt;0,VLOOKUP(J411,男子登録情報!$J$2:$K$21,2,0),"")</f>
        <v/>
      </c>
      <c r="L411" s="11" t="s">
        <v>35</v>
      </c>
      <c r="M411" s="39"/>
      <c r="N411" s="9" t="str">
        <f t="shared" si="7"/>
        <v/>
      </c>
      <c r="O411" s="10"/>
      <c r="P411" s="402"/>
      <c r="Q411" s="403"/>
      <c r="R411" s="404"/>
      <c r="S411" s="372"/>
      <c r="T411" s="372"/>
      <c r="AA411" s="158"/>
      <c r="AB411" s="158"/>
      <c r="AC411" s="158"/>
      <c r="AD411" s="158"/>
      <c r="AE411" s="158"/>
      <c r="AF411" s="158"/>
      <c r="AG411" s="158"/>
    </row>
    <row r="412" spans="1:33" s="21" customFormat="1" ht="18" hidden="1" customHeight="1" thickBot="1">
      <c r="A412" s="256"/>
      <c r="B412" s="394" t="s">
        <v>36</v>
      </c>
      <c r="C412" s="392"/>
      <c r="D412" s="44"/>
      <c r="E412" s="44"/>
      <c r="F412" s="45"/>
      <c r="G412" s="239"/>
      <c r="H412" s="239"/>
      <c r="I412" s="12" t="s">
        <v>37</v>
      </c>
      <c r="J412" s="13"/>
      <c r="K412" s="14" t="str">
        <f>IF(J412&gt;0,VLOOKUP(J412,男子登録情報!$J$2:$K$21,2,0),"")</f>
        <v/>
      </c>
      <c r="L412" s="15" t="s">
        <v>38</v>
      </c>
      <c r="M412" s="40"/>
      <c r="N412" s="9" t="str">
        <f t="shared" si="7"/>
        <v/>
      </c>
      <c r="O412" s="16"/>
      <c r="P412" s="405"/>
      <c r="Q412" s="406"/>
      <c r="R412" s="407"/>
      <c r="S412" s="373"/>
      <c r="T412" s="373"/>
      <c r="AA412" s="158"/>
      <c r="AB412" s="158"/>
      <c r="AC412" s="158"/>
      <c r="AD412" s="158"/>
      <c r="AE412" s="158"/>
      <c r="AF412" s="158"/>
      <c r="AG412" s="158"/>
    </row>
    <row r="413" spans="1:33" s="21" customFormat="1" ht="18" hidden="1" customHeight="1" thickTop="1" thickBot="1">
      <c r="A413" s="254">
        <v>134</v>
      </c>
      <c r="B413" s="395" t="s">
        <v>1232</v>
      </c>
      <c r="C413" s="385"/>
      <c r="D413" s="385" t="str">
        <f>IF(C413&gt;0,VLOOKUP(C413,男子登録情報!$A$1:$H$1688,3,0),"")</f>
        <v/>
      </c>
      <c r="E413" s="385" t="str">
        <f>IF(C413&gt;0,VLOOKUP(C413,男子登録情報!$A$1:$H$1688,4,0),"")</f>
        <v/>
      </c>
      <c r="F413" s="42" t="str">
        <f>IF(C413&gt;0,VLOOKUP(C413,男子登録情報!$A$1:$H$1688,8,0),"")</f>
        <v/>
      </c>
      <c r="G413" s="237" t="e">
        <f>IF(F414&gt;0,VLOOKUP(F414,男子登録情報!$N$2:$O$48,2,0),"")</f>
        <v>#N/A</v>
      </c>
      <c r="H413" s="237" t="str">
        <f>IF(C413&gt;0,TEXT(C413,"100000000"),"")</f>
        <v/>
      </c>
      <c r="I413" s="6" t="s">
        <v>30</v>
      </c>
      <c r="J413" s="7"/>
      <c r="K413" s="8" t="str">
        <f>IF(J413&gt;0,VLOOKUP(J413,男子登録情報!$J$1:$K$21,2,0),"")</f>
        <v/>
      </c>
      <c r="L413" s="6" t="s">
        <v>33</v>
      </c>
      <c r="M413" s="38"/>
      <c r="N413" s="9" t="str">
        <f t="shared" si="7"/>
        <v/>
      </c>
      <c r="O413" s="10"/>
      <c r="P413" s="399"/>
      <c r="Q413" s="400"/>
      <c r="R413" s="401"/>
      <c r="S413" s="371"/>
      <c r="T413" s="371"/>
      <c r="AA413" s="158"/>
      <c r="AB413" s="158"/>
      <c r="AC413" s="158"/>
      <c r="AD413" s="158"/>
      <c r="AE413" s="158"/>
      <c r="AF413" s="158"/>
      <c r="AG413" s="158"/>
    </row>
    <row r="414" spans="1:33" s="21" customFormat="1" ht="18" hidden="1" customHeight="1" thickBot="1">
      <c r="A414" s="255"/>
      <c r="B414" s="396"/>
      <c r="C414" s="386"/>
      <c r="D414" s="386"/>
      <c r="E414" s="386"/>
      <c r="F414" s="43" t="str">
        <f>IF(C413&gt;0,VLOOKUP(C413,男子登録情報!$A$1:$H$1688,5,0),"")</f>
        <v/>
      </c>
      <c r="G414" s="238"/>
      <c r="H414" s="238"/>
      <c r="I414" s="11" t="s">
        <v>34</v>
      </c>
      <c r="J414" s="7"/>
      <c r="K414" s="8" t="str">
        <f>IF(J414&gt;0,VLOOKUP(J414,男子登録情報!$J$2:$K$21,2,0),"")</f>
        <v/>
      </c>
      <c r="L414" s="11" t="s">
        <v>35</v>
      </c>
      <c r="M414" s="39"/>
      <c r="N414" s="9" t="str">
        <f t="shared" si="7"/>
        <v/>
      </c>
      <c r="O414" s="10"/>
      <c r="P414" s="402"/>
      <c r="Q414" s="403"/>
      <c r="R414" s="404"/>
      <c r="S414" s="372"/>
      <c r="T414" s="372"/>
      <c r="AA414" s="158"/>
      <c r="AB414" s="158"/>
      <c r="AC414" s="158"/>
      <c r="AD414" s="158"/>
      <c r="AE414" s="158"/>
      <c r="AF414" s="158"/>
      <c r="AG414" s="158"/>
    </row>
    <row r="415" spans="1:33" s="21" customFormat="1" ht="18" hidden="1" customHeight="1" thickBot="1">
      <c r="A415" s="256"/>
      <c r="B415" s="394" t="s">
        <v>36</v>
      </c>
      <c r="C415" s="392"/>
      <c r="D415" s="44"/>
      <c r="E415" s="44"/>
      <c r="F415" s="45"/>
      <c r="G415" s="239"/>
      <c r="H415" s="239"/>
      <c r="I415" s="12" t="s">
        <v>37</v>
      </c>
      <c r="J415" s="13"/>
      <c r="K415" s="14" t="str">
        <f>IF(J415&gt;0,VLOOKUP(J415,男子登録情報!$J$2:$K$21,2,0),"")</f>
        <v/>
      </c>
      <c r="L415" s="15" t="s">
        <v>38</v>
      </c>
      <c r="M415" s="40"/>
      <c r="N415" s="9" t="str">
        <f t="shared" si="7"/>
        <v/>
      </c>
      <c r="O415" s="16"/>
      <c r="P415" s="405"/>
      <c r="Q415" s="406"/>
      <c r="R415" s="407"/>
      <c r="S415" s="373"/>
      <c r="T415" s="373"/>
      <c r="AA415" s="158"/>
      <c r="AB415" s="158"/>
      <c r="AC415" s="158"/>
      <c r="AD415" s="158"/>
      <c r="AE415" s="158"/>
      <c r="AF415" s="158"/>
      <c r="AG415" s="158"/>
    </row>
    <row r="416" spans="1:33" s="21" customFormat="1" ht="18" hidden="1" customHeight="1" thickTop="1" thickBot="1">
      <c r="A416" s="254">
        <v>135</v>
      </c>
      <c r="B416" s="395" t="s">
        <v>1232</v>
      </c>
      <c r="C416" s="385"/>
      <c r="D416" s="385" t="str">
        <f>IF(C416&gt;0,VLOOKUP(C416,男子登録情報!$A$1:$H$1688,3,0),"")</f>
        <v/>
      </c>
      <c r="E416" s="385" t="str">
        <f>IF(C416&gt;0,VLOOKUP(C416,男子登録情報!$A$1:$H$1688,4,0),"")</f>
        <v/>
      </c>
      <c r="F416" s="42" t="str">
        <f>IF(C416&gt;0,VLOOKUP(C416,男子登録情報!$A$1:$H$1688,8,0),"")</f>
        <v/>
      </c>
      <c r="G416" s="237" t="e">
        <f>IF(F417&gt;0,VLOOKUP(F417,男子登録情報!$N$2:$O$48,2,0),"")</f>
        <v>#N/A</v>
      </c>
      <c r="H416" s="237" t="str">
        <f>IF(C416&gt;0,TEXT(C416,"100000000"),"")</f>
        <v/>
      </c>
      <c r="I416" s="6" t="s">
        <v>30</v>
      </c>
      <c r="J416" s="7"/>
      <c r="K416" s="8" t="str">
        <f>IF(J416&gt;0,VLOOKUP(J416,男子登録情報!$J$1:$K$21,2,0),"")</f>
        <v/>
      </c>
      <c r="L416" s="6" t="s">
        <v>33</v>
      </c>
      <c r="M416" s="38"/>
      <c r="N416" s="9" t="str">
        <f t="shared" si="7"/>
        <v/>
      </c>
      <c r="O416" s="10"/>
      <c r="P416" s="399"/>
      <c r="Q416" s="400"/>
      <c r="R416" s="401"/>
      <c r="S416" s="371"/>
      <c r="T416" s="371"/>
      <c r="AA416" s="158"/>
      <c r="AB416" s="158"/>
      <c r="AC416" s="158"/>
      <c r="AD416" s="158"/>
      <c r="AE416" s="158"/>
      <c r="AF416" s="158"/>
      <c r="AG416" s="158"/>
    </row>
    <row r="417" spans="1:33" s="21" customFormat="1" ht="18" hidden="1" customHeight="1" thickBot="1">
      <c r="A417" s="255"/>
      <c r="B417" s="396"/>
      <c r="C417" s="386"/>
      <c r="D417" s="386"/>
      <c r="E417" s="386"/>
      <c r="F417" s="43" t="str">
        <f>IF(C416&gt;0,VLOOKUP(C416,男子登録情報!$A$1:$H$1688,5,0),"")</f>
        <v/>
      </c>
      <c r="G417" s="238"/>
      <c r="H417" s="238"/>
      <c r="I417" s="11" t="s">
        <v>34</v>
      </c>
      <c r="J417" s="7"/>
      <c r="K417" s="8" t="str">
        <f>IF(J417&gt;0,VLOOKUP(J417,男子登録情報!$J$2:$K$21,2,0),"")</f>
        <v/>
      </c>
      <c r="L417" s="11" t="s">
        <v>35</v>
      </c>
      <c r="M417" s="39"/>
      <c r="N417" s="9" t="str">
        <f t="shared" si="7"/>
        <v/>
      </c>
      <c r="O417" s="10"/>
      <c r="P417" s="402"/>
      <c r="Q417" s="403"/>
      <c r="R417" s="404"/>
      <c r="S417" s="372"/>
      <c r="T417" s="372"/>
      <c r="AA417" s="158"/>
      <c r="AB417" s="158"/>
      <c r="AC417" s="158"/>
      <c r="AD417" s="158"/>
      <c r="AE417" s="158"/>
      <c r="AF417" s="158"/>
      <c r="AG417" s="158"/>
    </row>
    <row r="418" spans="1:33" s="21" customFormat="1" ht="18" hidden="1" customHeight="1" thickBot="1">
      <c r="A418" s="256"/>
      <c r="B418" s="394" t="s">
        <v>36</v>
      </c>
      <c r="C418" s="392"/>
      <c r="D418" s="44"/>
      <c r="E418" s="44"/>
      <c r="F418" s="45"/>
      <c r="G418" s="239"/>
      <c r="H418" s="239"/>
      <c r="I418" s="12" t="s">
        <v>37</v>
      </c>
      <c r="J418" s="13"/>
      <c r="K418" s="14" t="str">
        <f>IF(J418&gt;0,VLOOKUP(J418,男子登録情報!$J$2:$K$21,2,0),"")</f>
        <v/>
      </c>
      <c r="L418" s="15" t="s">
        <v>38</v>
      </c>
      <c r="M418" s="40"/>
      <c r="N418" s="9" t="str">
        <f t="shared" si="7"/>
        <v/>
      </c>
      <c r="O418" s="16"/>
      <c r="P418" s="405"/>
      <c r="Q418" s="406"/>
      <c r="R418" s="407"/>
      <c r="S418" s="373"/>
      <c r="T418" s="373"/>
      <c r="AA418" s="158"/>
      <c r="AB418" s="158"/>
      <c r="AC418" s="158"/>
      <c r="AD418" s="158"/>
      <c r="AE418" s="158"/>
      <c r="AF418" s="158"/>
      <c r="AG418" s="158"/>
    </row>
    <row r="419" spans="1:33" s="21" customFormat="1" ht="18" hidden="1" customHeight="1" thickTop="1" thickBot="1">
      <c r="A419" s="254">
        <v>136</v>
      </c>
      <c r="B419" s="395" t="s">
        <v>1232</v>
      </c>
      <c r="C419" s="385"/>
      <c r="D419" s="385" t="str">
        <f>IF(C419&gt;0,VLOOKUP(C419,男子登録情報!$A$1:$H$1688,3,0),"")</f>
        <v/>
      </c>
      <c r="E419" s="385" t="str">
        <f>IF(C419&gt;0,VLOOKUP(C419,男子登録情報!$A$1:$H$1688,4,0),"")</f>
        <v/>
      </c>
      <c r="F419" s="42" t="str">
        <f>IF(C419&gt;0,VLOOKUP(C419,男子登録情報!$A$1:$H$1688,8,0),"")</f>
        <v/>
      </c>
      <c r="G419" s="237" t="e">
        <f>IF(F420&gt;0,VLOOKUP(F420,男子登録情報!$N$2:$O$48,2,0),"")</f>
        <v>#N/A</v>
      </c>
      <c r="H419" s="237" t="str">
        <f>IF(C419&gt;0,TEXT(C419,"100000000"),"")</f>
        <v/>
      </c>
      <c r="I419" s="6" t="s">
        <v>30</v>
      </c>
      <c r="J419" s="7"/>
      <c r="K419" s="8" t="str">
        <f>IF(J419&gt;0,VLOOKUP(J419,男子登録情報!$J$1:$K$21,2,0),"")</f>
        <v/>
      </c>
      <c r="L419" s="6" t="s">
        <v>33</v>
      </c>
      <c r="M419" s="38"/>
      <c r="N419" s="9" t="str">
        <f t="shared" si="7"/>
        <v/>
      </c>
      <c r="O419" s="10"/>
      <c r="P419" s="399"/>
      <c r="Q419" s="400"/>
      <c r="R419" s="401"/>
      <c r="S419" s="371"/>
      <c r="T419" s="371"/>
      <c r="AA419" s="158"/>
      <c r="AB419" s="158"/>
      <c r="AC419" s="158"/>
      <c r="AD419" s="158"/>
      <c r="AE419" s="158"/>
      <c r="AF419" s="158"/>
      <c r="AG419" s="158"/>
    </row>
    <row r="420" spans="1:33" s="21" customFormat="1" ht="18" hidden="1" customHeight="1" thickBot="1">
      <c r="A420" s="255"/>
      <c r="B420" s="396"/>
      <c r="C420" s="386"/>
      <c r="D420" s="386"/>
      <c r="E420" s="386"/>
      <c r="F420" s="43" t="str">
        <f>IF(C419&gt;0,VLOOKUP(C419,男子登録情報!$A$1:$H$1688,5,0),"")</f>
        <v/>
      </c>
      <c r="G420" s="238"/>
      <c r="H420" s="238"/>
      <c r="I420" s="11" t="s">
        <v>34</v>
      </c>
      <c r="J420" s="7"/>
      <c r="K420" s="8" t="str">
        <f>IF(J420&gt;0,VLOOKUP(J420,男子登録情報!$J$2:$K$21,2,0),"")</f>
        <v/>
      </c>
      <c r="L420" s="11" t="s">
        <v>35</v>
      </c>
      <c r="M420" s="39"/>
      <c r="N420" s="9" t="str">
        <f t="shared" si="7"/>
        <v/>
      </c>
      <c r="O420" s="10"/>
      <c r="P420" s="402"/>
      <c r="Q420" s="403"/>
      <c r="R420" s="404"/>
      <c r="S420" s="372"/>
      <c r="T420" s="372"/>
      <c r="AA420" s="158"/>
      <c r="AB420" s="158"/>
      <c r="AC420" s="158"/>
      <c r="AD420" s="158"/>
      <c r="AE420" s="158"/>
      <c r="AF420" s="158"/>
      <c r="AG420" s="158"/>
    </row>
    <row r="421" spans="1:33" s="21" customFormat="1" ht="18" hidden="1" customHeight="1" thickBot="1">
      <c r="A421" s="256"/>
      <c r="B421" s="394" t="s">
        <v>36</v>
      </c>
      <c r="C421" s="392"/>
      <c r="D421" s="44"/>
      <c r="E421" s="44"/>
      <c r="F421" s="45"/>
      <c r="G421" s="239"/>
      <c r="H421" s="239"/>
      <c r="I421" s="12" t="s">
        <v>37</v>
      </c>
      <c r="J421" s="13"/>
      <c r="K421" s="14" t="str">
        <f>IF(J421&gt;0,VLOOKUP(J421,男子登録情報!$J$2:$K$21,2,0),"")</f>
        <v/>
      </c>
      <c r="L421" s="15" t="s">
        <v>38</v>
      </c>
      <c r="M421" s="40"/>
      <c r="N421" s="9" t="str">
        <f t="shared" si="7"/>
        <v/>
      </c>
      <c r="O421" s="16"/>
      <c r="P421" s="405"/>
      <c r="Q421" s="406"/>
      <c r="R421" s="407"/>
      <c r="S421" s="373"/>
      <c r="T421" s="373"/>
      <c r="AA421" s="158"/>
      <c r="AB421" s="158"/>
      <c r="AC421" s="158"/>
      <c r="AD421" s="158"/>
      <c r="AE421" s="158"/>
      <c r="AF421" s="158"/>
      <c r="AG421" s="158"/>
    </row>
    <row r="422" spans="1:33" s="21" customFormat="1" ht="18" hidden="1" customHeight="1" thickTop="1" thickBot="1">
      <c r="A422" s="254">
        <v>137</v>
      </c>
      <c r="B422" s="395" t="s">
        <v>1232</v>
      </c>
      <c r="C422" s="385"/>
      <c r="D422" s="385" t="str">
        <f>IF(C422&gt;0,VLOOKUP(C422,男子登録情報!$A$1:$H$1688,3,0),"")</f>
        <v/>
      </c>
      <c r="E422" s="385" t="str">
        <f>IF(C422&gt;0,VLOOKUP(C422,男子登録情報!$A$1:$H$1688,4,0),"")</f>
        <v/>
      </c>
      <c r="F422" s="42" t="str">
        <f>IF(C422&gt;0,VLOOKUP(C422,男子登録情報!$A$1:$H$1688,8,0),"")</f>
        <v/>
      </c>
      <c r="G422" s="237" t="e">
        <f>IF(F423&gt;0,VLOOKUP(F423,男子登録情報!$N$2:$O$48,2,0),"")</f>
        <v>#N/A</v>
      </c>
      <c r="H422" s="237" t="str">
        <f>IF(C422&gt;0,TEXT(C422,"100000000"),"")</f>
        <v/>
      </c>
      <c r="I422" s="6" t="s">
        <v>30</v>
      </c>
      <c r="J422" s="7"/>
      <c r="K422" s="8" t="str">
        <f>IF(J422&gt;0,VLOOKUP(J422,男子登録情報!$J$1:$K$21,2,0),"")</f>
        <v/>
      </c>
      <c r="L422" s="6" t="s">
        <v>33</v>
      </c>
      <c r="M422" s="38"/>
      <c r="N422" s="9" t="str">
        <f t="shared" si="7"/>
        <v/>
      </c>
      <c r="O422" s="10"/>
      <c r="P422" s="399"/>
      <c r="Q422" s="400"/>
      <c r="R422" s="401"/>
      <c r="S422" s="371"/>
      <c r="T422" s="371"/>
      <c r="AA422" s="158"/>
      <c r="AB422" s="158"/>
      <c r="AC422" s="158"/>
      <c r="AD422" s="158"/>
      <c r="AE422" s="158"/>
      <c r="AF422" s="158"/>
      <c r="AG422" s="158"/>
    </row>
    <row r="423" spans="1:33" s="21" customFormat="1" ht="18" hidden="1" customHeight="1" thickBot="1">
      <c r="A423" s="255"/>
      <c r="B423" s="396"/>
      <c r="C423" s="386"/>
      <c r="D423" s="386"/>
      <c r="E423" s="386"/>
      <c r="F423" s="43" t="str">
        <f>IF(C422&gt;0,VLOOKUP(C422,男子登録情報!$A$1:$H$1688,5,0),"")</f>
        <v/>
      </c>
      <c r="G423" s="238"/>
      <c r="H423" s="238"/>
      <c r="I423" s="11" t="s">
        <v>34</v>
      </c>
      <c r="J423" s="7"/>
      <c r="K423" s="8" t="str">
        <f>IF(J423&gt;0,VLOOKUP(J423,男子登録情報!$J$2:$K$21,2,0),"")</f>
        <v/>
      </c>
      <c r="L423" s="11" t="s">
        <v>35</v>
      </c>
      <c r="M423" s="39"/>
      <c r="N423" s="9" t="str">
        <f t="shared" si="7"/>
        <v/>
      </c>
      <c r="O423" s="10"/>
      <c r="P423" s="402"/>
      <c r="Q423" s="403"/>
      <c r="R423" s="404"/>
      <c r="S423" s="372"/>
      <c r="T423" s="372"/>
      <c r="AA423" s="158"/>
      <c r="AB423" s="158"/>
      <c r="AC423" s="158"/>
      <c r="AD423" s="158"/>
      <c r="AE423" s="158"/>
      <c r="AF423" s="158"/>
      <c r="AG423" s="158"/>
    </row>
    <row r="424" spans="1:33" s="21" customFormat="1" ht="18" hidden="1" customHeight="1" thickBot="1">
      <c r="A424" s="256"/>
      <c r="B424" s="394" t="s">
        <v>36</v>
      </c>
      <c r="C424" s="392"/>
      <c r="D424" s="44"/>
      <c r="E424" s="44"/>
      <c r="F424" s="45"/>
      <c r="G424" s="239"/>
      <c r="H424" s="239"/>
      <c r="I424" s="12" t="s">
        <v>37</v>
      </c>
      <c r="J424" s="13"/>
      <c r="K424" s="14" t="str">
        <f>IF(J424&gt;0,VLOOKUP(J424,男子登録情報!$J$2:$K$21,2,0),"")</f>
        <v/>
      </c>
      <c r="L424" s="15" t="s">
        <v>38</v>
      </c>
      <c r="M424" s="40"/>
      <c r="N424" s="9" t="str">
        <f t="shared" si="7"/>
        <v/>
      </c>
      <c r="O424" s="16"/>
      <c r="P424" s="405"/>
      <c r="Q424" s="406"/>
      <c r="R424" s="407"/>
      <c r="S424" s="373"/>
      <c r="T424" s="373"/>
      <c r="AA424" s="158"/>
      <c r="AB424" s="158"/>
      <c r="AC424" s="158"/>
      <c r="AD424" s="158"/>
      <c r="AE424" s="158"/>
      <c r="AF424" s="158"/>
      <c r="AG424" s="158"/>
    </row>
    <row r="425" spans="1:33" s="21" customFormat="1" ht="18" hidden="1" customHeight="1" thickTop="1" thickBot="1">
      <c r="A425" s="254">
        <v>138</v>
      </c>
      <c r="B425" s="395" t="s">
        <v>1232</v>
      </c>
      <c r="C425" s="385"/>
      <c r="D425" s="385" t="str">
        <f>IF(C425&gt;0,VLOOKUP(C425,男子登録情報!$A$1:$H$1688,3,0),"")</f>
        <v/>
      </c>
      <c r="E425" s="385" t="str">
        <f>IF(C425&gt;0,VLOOKUP(C425,男子登録情報!$A$1:$H$1688,4,0),"")</f>
        <v/>
      </c>
      <c r="F425" s="42" t="str">
        <f>IF(C425&gt;0,VLOOKUP(C425,男子登録情報!$A$1:$H$1688,8,0),"")</f>
        <v/>
      </c>
      <c r="G425" s="237" t="e">
        <f>IF(F426&gt;0,VLOOKUP(F426,男子登録情報!$N$2:$O$48,2,0),"")</f>
        <v>#N/A</v>
      </c>
      <c r="H425" s="237" t="str">
        <f>IF(C425&gt;0,TEXT(C425,"100000000"),"")</f>
        <v/>
      </c>
      <c r="I425" s="6" t="s">
        <v>30</v>
      </c>
      <c r="J425" s="7"/>
      <c r="K425" s="8" t="str">
        <f>IF(J425&gt;0,VLOOKUP(J425,男子登録情報!$J$1:$K$21,2,0),"")</f>
        <v/>
      </c>
      <c r="L425" s="6" t="s">
        <v>33</v>
      </c>
      <c r="M425" s="38"/>
      <c r="N425" s="9" t="str">
        <f t="shared" si="7"/>
        <v/>
      </c>
      <c r="O425" s="10"/>
      <c r="P425" s="399"/>
      <c r="Q425" s="400"/>
      <c r="R425" s="401"/>
      <c r="S425" s="371"/>
      <c r="T425" s="371"/>
      <c r="AA425" s="158"/>
      <c r="AB425" s="158"/>
      <c r="AC425" s="158"/>
      <c r="AD425" s="158"/>
      <c r="AE425" s="158"/>
      <c r="AF425" s="158"/>
      <c r="AG425" s="158"/>
    </row>
    <row r="426" spans="1:33" s="21" customFormat="1" ht="18" hidden="1" customHeight="1" thickBot="1">
      <c r="A426" s="255"/>
      <c r="B426" s="396"/>
      <c r="C426" s="386"/>
      <c r="D426" s="386"/>
      <c r="E426" s="386"/>
      <c r="F426" s="43" t="str">
        <f>IF(C425&gt;0,VLOOKUP(C425,男子登録情報!$A$1:$H$1688,5,0),"")</f>
        <v/>
      </c>
      <c r="G426" s="238"/>
      <c r="H426" s="238"/>
      <c r="I426" s="11" t="s">
        <v>34</v>
      </c>
      <c r="J426" s="7"/>
      <c r="K426" s="8" t="str">
        <f>IF(J426&gt;0,VLOOKUP(J426,男子登録情報!$J$2:$K$21,2,0),"")</f>
        <v/>
      </c>
      <c r="L426" s="11" t="s">
        <v>35</v>
      </c>
      <c r="M426" s="39"/>
      <c r="N426" s="9" t="str">
        <f t="shared" si="7"/>
        <v/>
      </c>
      <c r="O426" s="10"/>
      <c r="P426" s="402"/>
      <c r="Q426" s="403"/>
      <c r="R426" s="404"/>
      <c r="S426" s="372"/>
      <c r="T426" s="372"/>
      <c r="AA426" s="158"/>
      <c r="AB426" s="158"/>
      <c r="AC426" s="158"/>
      <c r="AD426" s="158"/>
      <c r="AE426" s="158"/>
      <c r="AF426" s="158"/>
      <c r="AG426" s="158"/>
    </row>
    <row r="427" spans="1:33" s="21" customFormat="1" ht="18" hidden="1" customHeight="1" thickBot="1">
      <c r="A427" s="256"/>
      <c r="B427" s="394" t="s">
        <v>36</v>
      </c>
      <c r="C427" s="392"/>
      <c r="D427" s="44"/>
      <c r="E427" s="44"/>
      <c r="F427" s="45"/>
      <c r="G427" s="239"/>
      <c r="H427" s="239"/>
      <c r="I427" s="12" t="s">
        <v>37</v>
      </c>
      <c r="J427" s="13"/>
      <c r="K427" s="14" t="str">
        <f>IF(J427&gt;0,VLOOKUP(J427,男子登録情報!$J$2:$K$21,2,0),"")</f>
        <v/>
      </c>
      <c r="L427" s="15" t="s">
        <v>38</v>
      </c>
      <c r="M427" s="40"/>
      <c r="N427" s="9" t="str">
        <f t="shared" si="7"/>
        <v/>
      </c>
      <c r="O427" s="16"/>
      <c r="P427" s="405"/>
      <c r="Q427" s="406"/>
      <c r="R427" s="407"/>
      <c r="S427" s="373"/>
      <c r="T427" s="373"/>
      <c r="AA427" s="158"/>
      <c r="AB427" s="158"/>
      <c r="AC427" s="158"/>
      <c r="AD427" s="158"/>
      <c r="AE427" s="158"/>
      <c r="AF427" s="158"/>
      <c r="AG427" s="158"/>
    </row>
    <row r="428" spans="1:33" s="21" customFormat="1" ht="18" hidden="1" customHeight="1" thickTop="1" thickBot="1">
      <c r="A428" s="254">
        <v>139</v>
      </c>
      <c r="B428" s="395" t="s">
        <v>1232</v>
      </c>
      <c r="C428" s="385"/>
      <c r="D428" s="385" t="str">
        <f>IF(C428&gt;0,VLOOKUP(C428,男子登録情報!$A$1:$H$1688,3,0),"")</f>
        <v/>
      </c>
      <c r="E428" s="385" t="str">
        <f>IF(C428&gt;0,VLOOKUP(C428,男子登録情報!$A$1:$H$1688,4,0),"")</f>
        <v/>
      </c>
      <c r="F428" s="42" t="str">
        <f>IF(C428&gt;0,VLOOKUP(C428,男子登録情報!$A$1:$H$1688,8,0),"")</f>
        <v/>
      </c>
      <c r="G428" s="237" t="e">
        <f>IF(F429&gt;0,VLOOKUP(F429,男子登録情報!$N$2:$O$48,2,0),"")</f>
        <v>#N/A</v>
      </c>
      <c r="H428" s="237" t="str">
        <f>IF(C428&gt;0,TEXT(C428,"100000000"),"")</f>
        <v/>
      </c>
      <c r="I428" s="6" t="s">
        <v>30</v>
      </c>
      <c r="J428" s="7"/>
      <c r="K428" s="8" t="str">
        <f>IF(J428&gt;0,VLOOKUP(J428,男子登録情報!$J$1:$K$21,2,0),"")</f>
        <v/>
      </c>
      <c r="L428" s="6" t="s">
        <v>33</v>
      </c>
      <c r="M428" s="38"/>
      <c r="N428" s="9" t="str">
        <f t="shared" si="7"/>
        <v/>
      </c>
      <c r="O428" s="10"/>
      <c r="P428" s="399"/>
      <c r="Q428" s="400"/>
      <c r="R428" s="401"/>
      <c r="S428" s="371"/>
      <c r="T428" s="371"/>
      <c r="AA428" s="158"/>
      <c r="AB428" s="158"/>
      <c r="AC428" s="158"/>
      <c r="AD428" s="158"/>
      <c r="AE428" s="158"/>
      <c r="AF428" s="158"/>
      <c r="AG428" s="158"/>
    </row>
    <row r="429" spans="1:33" s="21" customFormat="1" ht="18" hidden="1" customHeight="1" thickBot="1">
      <c r="A429" s="255"/>
      <c r="B429" s="396"/>
      <c r="C429" s="386"/>
      <c r="D429" s="386"/>
      <c r="E429" s="386"/>
      <c r="F429" s="43" t="str">
        <f>IF(C428&gt;0,VLOOKUP(C428,男子登録情報!$A$1:$H$1688,5,0),"")</f>
        <v/>
      </c>
      <c r="G429" s="238"/>
      <c r="H429" s="238"/>
      <c r="I429" s="11" t="s">
        <v>34</v>
      </c>
      <c r="J429" s="7"/>
      <c r="K429" s="8" t="str">
        <f>IF(J429&gt;0,VLOOKUP(J429,男子登録情報!$J$2:$K$21,2,0),"")</f>
        <v/>
      </c>
      <c r="L429" s="11" t="s">
        <v>35</v>
      </c>
      <c r="M429" s="39"/>
      <c r="N429" s="9" t="str">
        <f t="shared" si="7"/>
        <v/>
      </c>
      <c r="O429" s="10"/>
      <c r="P429" s="402"/>
      <c r="Q429" s="403"/>
      <c r="R429" s="404"/>
      <c r="S429" s="372"/>
      <c r="T429" s="372"/>
      <c r="AA429" s="158"/>
      <c r="AB429" s="158"/>
      <c r="AC429" s="158"/>
      <c r="AD429" s="158"/>
      <c r="AE429" s="158"/>
      <c r="AF429" s="158"/>
      <c r="AG429" s="158"/>
    </row>
    <row r="430" spans="1:33" s="21" customFormat="1" ht="18" hidden="1" customHeight="1" thickBot="1">
      <c r="A430" s="256"/>
      <c r="B430" s="394" t="s">
        <v>36</v>
      </c>
      <c r="C430" s="392"/>
      <c r="D430" s="44"/>
      <c r="E430" s="44"/>
      <c r="F430" s="45"/>
      <c r="G430" s="239"/>
      <c r="H430" s="239"/>
      <c r="I430" s="12" t="s">
        <v>37</v>
      </c>
      <c r="J430" s="13"/>
      <c r="K430" s="14" t="str">
        <f>IF(J430&gt;0,VLOOKUP(J430,男子登録情報!$J$2:$K$21,2,0),"")</f>
        <v/>
      </c>
      <c r="L430" s="15" t="s">
        <v>38</v>
      </c>
      <c r="M430" s="40"/>
      <c r="N430" s="9" t="str">
        <f t="shared" si="7"/>
        <v/>
      </c>
      <c r="O430" s="16"/>
      <c r="P430" s="405"/>
      <c r="Q430" s="406"/>
      <c r="R430" s="407"/>
      <c r="S430" s="373"/>
      <c r="T430" s="373"/>
      <c r="AA430" s="158"/>
      <c r="AB430" s="158"/>
      <c r="AC430" s="158"/>
      <c r="AD430" s="158"/>
      <c r="AE430" s="158"/>
      <c r="AF430" s="158"/>
      <c r="AG430" s="158"/>
    </row>
    <row r="431" spans="1:33" s="21" customFormat="1" ht="18" hidden="1" customHeight="1" thickTop="1" thickBot="1">
      <c r="A431" s="254">
        <v>140</v>
      </c>
      <c r="B431" s="395" t="s">
        <v>1232</v>
      </c>
      <c r="C431" s="385"/>
      <c r="D431" s="385" t="str">
        <f>IF(C431&gt;0,VLOOKUP(C431,男子登録情報!$A$1:$H$1688,3,0),"")</f>
        <v/>
      </c>
      <c r="E431" s="385" t="str">
        <f>IF(C431&gt;0,VLOOKUP(C431,男子登録情報!$A$1:$H$1688,4,0),"")</f>
        <v/>
      </c>
      <c r="F431" s="42" t="str">
        <f>IF(C431&gt;0,VLOOKUP(C431,男子登録情報!$A$1:$H$1688,8,0),"")</f>
        <v/>
      </c>
      <c r="G431" s="237" t="e">
        <f>IF(F432&gt;0,VLOOKUP(F432,男子登録情報!$N$2:$O$48,2,0),"")</f>
        <v>#N/A</v>
      </c>
      <c r="H431" s="237" t="str">
        <f>IF(C431&gt;0,TEXT(C431,"100000000"),"")</f>
        <v/>
      </c>
      <c r="I431" s="6" t="s">
        <v>30</v>
      </c>
      <c r="J431" s="7"/>
      <c r="K431" s="8" t="str">
        <f>IF(J431&gt;0,VLOOKUP(J431,男子登録情報!$J$1:$K$21,2,0),"")</f>
        <v/>
      </c>
      <c r="L431" s="6" t="s">
        <v>33</v>
      </c>
      <c r="M431" s="38"/>
      <c r="N431" s="9" t="str">
        <f t="shared" si="7"/>
        <v/>
      </c>
      <c r="O431" s="10"/>
      <c r="P431" s="399"/>
      <c r="Q431" s="400"/>
      <c r="R431" s="401"/>
      <c r="S431" s="371"/>
      <c r="T431" s="371"/>
      <c r="AA431" s="158"/>
      <c r="AB431" s="158"/>
      <c r="AC431" s="158"/>
      <c r="AD431" s="158"/>
      <c r="AE431" s="158"/>
      <c r="AF431" s="158"/>
      <c r="AG431" s="158"/>
    </row>
    <row r="432" spans="1:33" s="21" customFormat="1" ht="18" hidden="1" customHeight="1" thickBot="1">
      <c r="A432" s="255"/>
      <c r="B432" s="396"/>
      <c r="C432" s="386"/>
      <c r="D432" s="386"/>
      <c r="E432" s="386"/>
      <c r="F432" s="43" t="str">
        <f>IF(C431&gt;0,VLOOKUP(C431,男子登録情報!$A$1:$H$1688,5,0),"")</f>
        <v/>
      </c>
      <c r="G432" s="238"/>
      <c r="H432" s="238"/>
      <c r="I432" s="11" t="s">
        <v>34</v>
      </c>
      <c r="J432" s="7"/>
      <c r="K432" s="8" t="str">
        <f>IF(J432&gt;0,VLOOKUP(J432,男子登録情報!$J$2:$K$21,2,0),"")</f>
        <v/>
      </c>
      <c r="L432" s="11" t="s">
        <v>35</v>
      </c>
      <c r="M432" s="39"/>
      <c r="N432" s="9" t="str">
        <f t="shared" si="7"/>
        <v/>
      </c>
      <c r="O432" s="10"/>
      <c r="P432" s="402"/>
      <c r="Q432" s="403"/>
      <c r="R432" s="404"/>
      <c r="S432" s="372"/>
      <c r="T432" s="372"/>
      <c r="AA432" s="158"/>
      <c r="AB432" s="158"/>
      <c r="AC432" s="158"/>
      <c r="AD432" s="158"/>
      <c r="AE432" s="158"/>
      <c r="AF432" s="158"/>
      <c r="AG432" s="158"/>
    </row>
    <row r="433" spans="1:33" s="21" customFormat="1" ht="18" hidden="1" customHeight="1" thickBot="1">
      <c r="A433" s="256"/>
      <c r="B433" s="394" t="s">
        <v>36</v>
      </c>
      <c r="C433" s="392"/>
      <c r="D433" s="44"/>
      <c r="E433" s="44"/>
      <c r="F433" s="45"/>
      <c r="G433" s="239"/>
      <c r="H433" s="239"/>
      <c r="I433" s="12" t="s">
        <v>37</v>
      </c>
      <c r="J433" s="13"/>
      <c r="K433" s="14" t="str">
        <f>IF(J433&gt;0,VLOOKUP(J433,男子登録情報!$J$2:$K$21,2,0),"")</f>
        <v/>
      </c>
      <c r="L433" s="15" t="s">
        <v>38</v>
      </c>
      <c r="M433" s="40"/>
      <c r="N433" s="9" t="str">
        <f t="shared" si="7"/>
        <v/>
      </c>
      <c r="O433" s="16"/>
      <c r="P433" s="405"/>
      <c r="Q433" s="406"/>
      <c r="R433" s="407"/>
      <c r="S433" s="373"/>
      <c r="T433" s="373"/>
      <c r="AA433" s="158"/>
      <c r="AB433" s="158"/>
      <c r="AC433" s="158"/>
      <c r="AD433" s="158"/>
      <c r="AE433" s="158"/>
      <c r="AF433" s="158"/>
      <c r="AG433" s="158"/>
    </row>
    <row r="434" spans="1:33" s="21" customFormat="1" ht="18" hidden="1" customHeight="1" thickTop="1" thickBot="1">
      <c r="A434" s="254">
        <v>141</v>
      </c>
      <c r="B434" s="395" t="s">
        <v>1232</v>
      </c>
      <c r="C434" s="385"/>
      <c r="D434" s="385" t="str">
        <f>IF(C434&gt;0,VLOOKUP(C434,男子登録情報!$A$1:$H$1688,3,0),"")</f>
        <v/>
      </c>
      <c r="E434" s="385" t="str">
        <f>IF(C434&gt;0,VLOOKUP(C434,男子登録情報!$A$1:$H$1688,4,0),"")</f>
        <v/>
      </c>
      <c r="F434" s="42" t="str">
        <f>IF(C434&gt;0,VLOOKUP(C434,男子登録情報!$A$1:$H$1688,8,0),"")</f>
        <v/>
      </c>
      <c r="G434" s="237" t="e">
        <f>IF(F435&gt;0,VLOOKUP(F435,男子登録情報!$N$2:$O$48,2,0),"")</f>
        <v>#N/A</v>
      </c>
      <c r="H434" s="237" t="str">
        <f>IF(C434&gt;0,TEXT(C434,"100000000"),"")</f>
        <v/>
      </c>
      <c r="I434" s="6" t="s">
        <v>30</v>
      </c>
      <c r="J434" s="7"/>
      <c r="K434" s="8" t="str">
        <f>IF(J434&gt;0,VLOOKUP(J434,男子登録情報!$J$1:$K$21,2,0),"")</f>
        <v/>
      </c>
      <c r="L434" s="6" t="s">
        <v>33</v>
      </c>
      <c r="M434" s="38"/>
      <c r="N434" s="9" t="str">
        <f t="shared" si="7"/>
        <v/>
      </c>
      <c r="O434" s="10"/>
      <c r="P434" s="399"/>
      <c r="Q434" s="400"/>
      <c r="R434" s="401"/>
      <c r="S434" s="371"/>
      <c r="T434" s="371"/>
      <c r="AA434" s="158"/>
      <c r="AB434" s="158"/>
      <c r="AC434" s="158"/>
      <c r="AD434" s="158"/>
      <c r="AE434" s="158"/>
      <c r="AF434" s="158"/>
      <c r="AG434" s="158"/>
    </row>
    <row r="435" spans="1:33" s="21" customFormat="1" ht="18" hidden="1" customHeight="1" thickBot="1">
      <c r="A435" s="255"/>
      <c r="B435" s="396"/>
      <c r="C435" s="386"/>
      <c r="D435" s="386"/>
      <c r="E435" s="386"/>
      <c r="F435" s="43" t="str">
        <f>IF(C434&gt;0,VLOOKUP(C434,男子登録情報!$A$1:$H$1688,5,0),"")</f>
        <v/>
      </c>
      <c r="G435" s="238"/>
      <c r="H435" s="238"/>
      <c r="I435" s="11" t="s">
        <v>34</v>
      </c>
      <c r="J435" s="7"/>
      <c r="K435" s="8" t="str">
        <f>IF(J435&gt;0,VLOOKUP(J435,男子登録情報!$J$2:$K$21,2,0),"")</f>
        <v/>
      </c>
      <c r="L435" s="11" t="s">
        <v>35</v>
      </c>
      <c r="M435" s="39"/>
      <c r="N435" s="9" t="str">
        <f t="shared" si="7"/>
        <v/>
      </c>
      <c r="O435" s="10"/>
      <c r="P435" s="402"/>
      <c r="Q435" s="403"/>
      <c r="R435" s="404"/>
      <c r="S435" s="372"/>
      <c r="T435" s="372"/>
      <c r="AA435" s="158"/>
      <c r="AB435" s="158"/>
      <c r="AC435" s="158"/>
      <c r="AD435" s="158"/>
      <c r="AE435" s="158"/>
      <c r="AF435" s="158"/>
      <c r="AG435" s="158"/>
    </row>
    <row r="436" spans="1:33" s="21" customFormat="1" ht="18" hidden="1" customHeight="1" thickBot="1">
      <c r="A436" s="256"/>
      <c r="B436" s="394" t="s">
        <v>36</v>
      </c>
      <c r="C436" s="392"/>
      <c r="D436" s="44"/>
      <c r="E436" s="44"/>
      <c r="F436" s="45"/>
      <c r="G436" s="239"/>
      <c r="H436" s="239"/>
      <c r="I436" s="12" t="s">
        <v>37</v>
      </c>
      <c r="J436" s="13"/>
      <c r="K436" s="14" t="str">
        <f>IF(J436&gt;0,VLOOKUP(J436,男子登録情報!$J$2:$K$21,2,0),"")</f>
        <v/>
      </c>
      <c r="L436" s="15" t="s">
        <v>38</v>
      </c>
      <c r="M436" s="40"/>
      <c r="N436" s="9" t="str">
        <f t="shared" si="7"/>
        <v/>
      </c>
      <c r="O436" s="16"/>
      <c r="P436" s="405"/>
      <c r="Q436" s="406"/>
      <c r="R436" s="407"/>
      <c r="S436" s="373"/>
      <c r="T436" s="373"/>
      <c r="AA436" s="158"/>
      <c r="AB436" s="158"/>
      <c r="AC436" s="158"/>
      <c r="AD436" s="158"/>
      <c r="AE436" s="158"/>
      <c r="AF436" s="158"/>
      <c r="AG436" s="158"/>
    </row>
    <row r="437" spans="1:33" s="21" customFormat="1" ht="18" hidden="1" customHeight="1" thickTop="1" thickBot="1">
      <c r="A437" s="254">
        <v>142</v>
      </c>
      <c r="B437" s="395" t="s">
        <v>1232</v>
      </c>
      <c r="C437" s="385"/>
      <c r="D437" s="385" t="str">
        <f>IF(C437&gt;0,VLOOKUP(C437,男子登録情報!$A$1:$H$1688,3,0),"")</f>
        <v/>
      </c>
      <c r="E437" s="385" t="str">
        <f>IF(C437&gt;0,VLOOKUP(C437,男子登録情報!$A$1:$H$1688,4,0),"")</f>
        <v/>
      </c>
      <c r="F437" s="42" t="str">
        <f>IF(C437&gt;0,VLOOKUP(C437,男子登録情報!$A$1:$H$1688,8,0),"")</f>
        <v/>
      </c>
      <c r="G437" s="237" t="e">
        <f>IF(F438&gt;0,VLOOKUP(F438,男子登録情報!$N$2:$O$48,2,0),"")</f>
        <v>#N/A</v>
      </c>
      <c r="H437" s="237" t="str">
        <f>IF(C437&gt;0,TEXT(C437,"100000000"),"")</f>
        <v/>
      </c>
      <c r="I437" s="6" t="s">
        <v>30</v>
      </c>
      <c r="J437" s="7"/>
      <c r="K437" s="8" t="str">
        <f>IF(J437&gt;0,VLOOKUP(J437,男子登録情報!$J$1:$K$21,2,0),"")</f>
        <v/>
      </c>
      <c r="L437" s="6" t="s">
        <v>33</v>
      </c>
      <c r="M437" s="38"/>
      <c r="N437" s="9" t="str">
        <f t="shared" si="7"/>
        <v/>
      </c>
      <c r="O437" s="10"/>
      <c r="P437" s="399"/>
      <c r="Q437" s="400"/>
      <c r="R437" s="401"/>
      <c r="S437" s="371"/>
      <c r="T437" s="371"/>
      <c r="AA437" s="158"/>
      <c r="AB437" s="158"/>
      <c r="AC437" s="158"/>
      <c r="AD437" s="158"/>
      <c r="AE437" s="158"/>
      <c r="AF437" s="158"/>
      <c r="AG437" s="158"/>
    </row>
    <row r="438" spans="1:33" s="21" customFormat="1" ht="18" hidden="1" customHeight="1" thickBot="1">
      <c r="A438" s="255"/>
      <c r="B438" s="396"/>
      <c r="C438" s="386"/>
      <c r="D438" s="386"/>
      <c r="E438" s="386"/>
      <c r="F438" s="43" t="str">
        <f>IF(C437&gt;0,VLOOKUP(C437,男子登録情報!$A$1:$H$1688,5,0),"")</f>
        <v/>
      </c>
      <c r="G438" s="238"/>
      <c r="H438" s="238"/>
      <c r="I438" s="11" t="s">
        <v>34</v>
      </c>
      <c r="J438" s="7"/>
      <c r="K438" s="8" t="str">
        <f>IF(J438&gt;0,VLOOKUP(J438,男子登録情報!$J$2:$K$21,2,0),"")</f>
        <v/>
      </c>
      <c r="L438" s="11" t="s">
        <v>35</v>
      </c>
      <c r="M438" s="39"/>
      <c r="N438" s="9" t="str">
        <f t="shared" si="7"/>
        <v/>
      </c>
      <c r="O438" s="10"/>
      <c r="P438" s="402"/>
      <c r="Q438" s="403"/>
      <c r="R438" s="404"/>
      <c r="S438" s="372"/>
      <c r="T438" s="372"/>
      <c r="AA438" s="158"/>
      <c r="AB438" s="158"/>
      <c r="AC438" s="158"/>
      <c r="AD438" s="158"/>
      <c r="AE438" s="158"/>
      <c r="AF438" s="158"/>
      <c r="AG438" s="158"/>
    </row>
    <row r="439" spans="1:33" s="21" customFormat="1" ht="18" hidden="1" customHeight="1" thickBot="1">
      <c r="A439" s="256"/>
      <c r="B439" s="394" t="s">
        <v>36</v>
      </c>
      <c r="C439" s="392"/>
      <c r="D439" s="44"/>
      <c r="E439" s="44"/>
      <c r="F439" s="45"/>
      <c r="G439" s="239"/>
      <c r="H439" s="239"/>
      <c r="I439" s="12" t="s">
        <v>37</v>
      </c>
      <c r="J439" s="13"/>
      <c r="K439" s="14" t="str">
        <f>IF(J439&gt;0,VLOOKUP(J439,男子登録情報!$J$2:$K$21,2,0),"")</f>
        <v/>
      </c>
      <c r="L439" s="15" t="s">
        <v>38</v>
      </c>
      <c r="M439" s="40"/>
      <c r="N439" s="9" t="str">
        <f t="shared" si="7"/>
        <v/>
      </c>
      <c r="O439" s="16"/>
      <c r="P439" s="405"/>
      <c r="Q439" s="406"/>
      <c r="R439" s="407"/>
      <c r="S439" s="373"/>
      <c r="T439" s="373"/>
      <c r="AA439" s="158"/>
      <c r="AB439" s="158"/>
      <c r="AC439" s="158"/>
      <c r="AD439" s="158"/>
      <c r="AE439" s="158"/>
      <c r="AF439" s="158"/>
      <c r="AG439" s="158"/>
    </row>
    <row r="440" spans="1:33" s="21" customFormat="1" ht="18" hidden="1" customHeight="1" thickTop="1" thickBot="1">
      <c r="A440" s="254">
        <v>143</v>
      </c>
      <c r="B440" s="395" t="s">
        <v>1232</v>
      </c>
      <c r="C440" s="385"/>
      <c r="D440" s="385" t="str">
        <f>IF(C440&gt;0,VLOOKUP(C440,男子登録情報!$A$1:$H$1688,3,0),"")</f>
        <v/>
      </c>
      <c r="E440" s="385" t="str">
        <f>IF(C440&gt;0,VLOOKUP(C440,男子登録情報!$A$1:$H$1688,4,0),"")</f>
        <v/>
      </c>
      <c r="F440" s="42" t="str">
        <f>IF(C440&gt;0,VLOOKUP(C440,男子登録情報!$A$1:$H$1688,8,0),"")</f>
        <v/>
      </c>
      <c r="G440" s="237" t="e">
        <f>IF(F441&gt;0,VLOOKUP(F441,男子登録情報!$N$2:$O$48,2,0),"")</f>
        <v>#N/A</v>
      </c>
      <c r="H440" s="237" t="str">
        <f>IF(C440&gt;0,TEXT(C440,"100000000"),"")</f>
        <v/>
      </c>
      <c r="I440" s="6" t="s">
        <v>30</v>
      </c>
      <c r="J440" s="7"/>
      <c r="K440" s="8" t="str">
        <f>IF(J440&gt;0,VLOOKUP(J440,男子登録情報!$J$1:$K$21,2,0),"")</f>
        <v/>
      </c>
      <c r="L440" s="6" t="s">
        <v>33</v>
      </c>
      <c r="M440" s="38"/>
      <c r="N440" s="9" t="str">
        <f t="shared" si="7"/>
        <v/>
      </c>
      <c r="O440" s="10"/>
      <c r="P440" s="399"/>
      <c r="Q440" s="400"/>
      <c r="R440" s="401"/>
      <c r="S440" s="371"/>
      <c r="T440" s="371"/>
      <c r="AA440" s="158"/>
      <c r="AB440" s="158"/>
      <c r="AC440" s="158"/>
      <c r="AD440" s="158"/>
      <c r="AE440" s="158"/>
      <c r="AF440" s="158"/>
      <c r="AG440" s="158"/>
    </row>
    <row r="441" spans="1:33" s="21" customFormat="1" ht="18" hidden="1" customHeight="1" thickBot="1">
      <c r="A441" s="255"/>
      <c r="B441" s="396"/>
      <c r="C441" s="386"/>
      <c r="D441" s="386"/>
      <c r="E441" s="386"/>
      <c r="F441" s="43" t="str">
        <f>IF(C440&gt;0,VLOOKUP(C440,男子登録情報!$A$1:$H$1688,5,0),"")</f>
        <v/>
      </c>
      <c r="G441" s="238"/>
      <c r="H441" s="238"/>
      <c r="I441" s="11" t="s">
        <v>34</v>
      </c>
      <c r="J441" s="7"/>
      <c r="K441" s="8" t="str">
        <f>IF(J441&gt;0,VLOOKUP(J441,男子登録情報!$J$2:$K$21,2,0),"")</f>
        <v/>
      </c>
      <c r="L441" s="11" t="s">
        <v>35</v>
      </c>
      <c r="M441" s="39"/>
      <c r="N441" s="9" t="str">
        <f t="shared" si="7"/>
        <v/>
      </c>
      <c r="O441" s="10"/>
      <c r="P441" s="402"/>
      <c r="Q441" s="403"/>
      <c r="R441" s="404"/>
      <c r="S441" s="372"/>
      <c r="T441" s="372"/>
      <c r="AA441" s="158"/>
      <c r="AB441" s="158"/>
      <c r="AC441" s="158"/>
      <c r="AD441" s="158"/>
      <c r="AE441" s="158"/>
      <c r="AF441" s="158"/>
      <c r="AG441" s="158"/>
    </row>
    <row r="442" spans="1:33" s="21" customFormat="1" ht="18" hidden="1" customHeight="1" thickBot="1">
      <c r="A442" s="256"/>
      <c r="B442" s="394" t="s">
        <v>36</v>
      </c>
      <c r="C442" s="392"/>
      <c r="D442" s="44"/>
      <c r="E442" s="44"/>
      <c r="F442" s="45"/>
      <c r="G442" s="239"/>
      <c r="H442" s="239"/>
      <c r="I442" s="12" t="s">
        <v>37</v>
      </c>
      <c r="J442" s="13"/>
      <c r="K442" s="14" t="str">
        <f>IF(J442&gt;0,VLOOKUP(J442,男子登録情報!$J$2:$K$21,2,0),"")</f>
        <v/>
      </c>
      <c r="L442" s="15" t="s">
        <v>38</v>
      </c>
      <c r="M442" s="40"/>
      <c r="N442" s="9" t="str">
        <f t="shared" si="7"/>
        <v/>
      </c>
      <c r="O442" s="16"/>
      <c r="P442" s="405"/>
      <c r="Q442" s="406"/>
      <c r="R442" s="407"/>
      <c r="S442" s="373"/>
      <c r="T442" s="373"/>
      <c r="AA442" s="158"/>
      <c r="AB442" s="158"/>
      <c r="AC442" s="158"/>
      <c r="AD442" s="158"/>
      <c r="AE442" s="158"/>
      <c r="AF442" s="158"/>
      <c r="AG442" s="158"/>
    </row>
    <row r="443" spans="1:33" s="21" customFormat="1" ht="18" hidden="1" customHeight="1" thickTop="1" thickBot="1">
      <c r="A443" s="254">
        <v>144</v>
      </c>
      <c r="B443" s="395" t="s">
        <v>1232</v>
      </c>
      <c r="C443" s="385"/>
      <c r="D443" s="385" t="str">
        <f>IF(C443&gt;0,VLOOKUP(C443,男子登録情報!$A$1:$H$1688,3,0),"")</f>
        <v/>
      </c>
      <c r="E443" s="385" t="str">
        <f>IF(C443&gt;0,VLOOKUP(C443,男子登録情報!$A$1:$H$1688,4,0),"")</f>
        <v/>
      </c>
      <c r="F443" s="42" t="str">
        <f>IF(C443&gt;0,VLOOKUP(C443,男子登録情報!$A$1:$H$1688,8,0),"")</f>
        <v/>
      </c>
      <c r="G443" s="237" t="e">
        <f>IF(F444&gt;0,VLOOKUP(F444,男子登録情報!$N$2:$O$48,2,0),"")</f>
        <v>#N/A</v>
      </c>
      <c r="H443" s="237" t="str">
        <f>IF(C443&gt;0,TEXT(C443,"100000000"),"")</f>
        <v/>
      </c>
      <c r="I443" s="6" t="s">
        <v>30</v>
      </c>
      <c r="J443" s="7"/>
      <c r="K443" s="8" t="str">
        <f>IF(J443&gt;0,VLOOKUP(J443,男子登録情報!$J$1:$K$21,2,0),"")</f>
        <v/>
      </c>
      <c r="L443" s="6" t="s">
        <v>33</v>
      </c>
      <c r="M443" s="38"/>
      <c r="N443" s="9" t="str">
        <f t="shared" si="7"/>
        <v/>
      </c>
      <c r="O443" s="10"/>
      <c r="P443" s="399"/>
      <c r="Q443" s="400"/>
      <c r="R443" s="401"/>
      <c r="S443" s="371"/>
      <c r="T443" s="371"/>
      <c r="AA443" s="158"/>
      <c r="AB443" s="158"/>
      <c r="AC443" s="158"/>
      <c r="AD443" s="158"/>
      <c r="AE443" s="158"/>
      <c r="AF443" s="158"/>
      <c r="AG443" s="158"/>
    </row>
    <row r="444" spans="1:33" s="21" customFormat="1" ht="18" hidden="1" customHeight="1" thickBot="1">
      <c r="A444" s="255"/>
      <c r="B444" s="396"/>
      <c r="C444" s="386"/>
      <c r="D444" s="386"/>
      <c r="E444" s="386"/>
      <c r="F444" s="43" t="str">
        <f>IF(C443&gt;0,VLOOKUP(C443,男子登録情報!$A$1:$H$1688,5,0),"")</f>
        <v/>
      </c>
      <c r="G444" s="238"/>
      <c r="H444" s="238"/>
      <c r="I444" s="11" t="s">
        <v>34</v>
      </c>
      <c r="J444" s="7"/>
      <c r="K444" s="8" t="str">
        <f>IF(J444&gt;0,VLOOKUP(J444,男子登録情報!$J$2:$K$21,2,0),"")</f>
        <v/>
      </c>
      <c r="L444" s="11" t="s">
        <v>35</v>
      </c>
      <c r="M444" s="39"/>
      <c r="N444" s="9" t="str">
        <f t="shared" si="7"/>
        <v/>
      </c>
      <c r="O444" s="10"/>
      <c r="P444" s="402"/>
      <c r="Q444" s="403"/>
      <c r="R444" s="404"/>
      <c r="S444" s="372"/>
      <c r="T444" s="372"/>
      <c r="AA444" s="158"/>
      <c r="AB444" s="158"/>
      <c r="AC444" s="158"/>
      <c r="AD444" s="158"/>
      <c r="AE444" s="158"/>
      <c r="AF444" s="158"/>
      <c r="AG444" s="158"/>
    </row>
    <row r="445" spans="1:33" s="21" customFormat="1" ht="18" hidden="1" customHeight="1" thickBot="1">
      <c r="A445" s="256"/>
      <c r="B445" s="394" t="s">
        <v>36</v>
      </c>
      <c r="C445" s="392"/>
      <c r="D445" s="44"/>
      <c r="E445" s="44"/>
      <c r="F445" s="45"/>
      <c r="G445" s="239"/>
      <c r="H445" s="239"/>
      <c r="I445" s="12" t="s">
        <v>37</v>
      </c>
      <c r="J445" s="13"/>
      <c r="K445" s="14" t="str">
        <f>IF(J445&gt;0,VLOOKUP(J445,男子登録情報!$J$2:$K$21,2,0),"")</f>
        <v/>
      </c>
      <c r="L445" s="15" t="s">
        <v>38</v>
      </c>
      <c r="M445" s="40"/>
      <c r="N445" s="9" t="str">
        <f t="shared" si="7"/>
        <v/>
      </c>
      <c r="O445" s="16"/>
      <c r="P445" s="405"/>
      <c r="Q445" s="406"/>
      <c r="R445" s="407"/>
      <c r="S445" s="373"/>
      <c r="T445" s="373"/>
      <c r="AA445" s="158"/>
      <c r="AB445" s="158"/>
      <c r="AC445" s="158"/>
      <c r="AD445" s="158"/>
      <c r="AE445" s="158"/>
      <c r="AF445" s="158"/>
      <c r="AG445" s="158"/>
    </row>
    <row r="446" spans="1:33" s="21" customFormat="1" ht="18" hidden="1" customHeight="1" thickTop="1" thickBot="1">
      <c r="A446" s="254">
        <v>145</v>
      </c>
      <c r="B446" s="395" t="s">
        <v>1232</v>
      </c>
      <c r="C446" s="385"/>
      <c r="D446" s="385" t="str">
        <f>IF(C446&gt;0,VLOOKUP(C446,男子登録情報!$A$1:$H$1688,3,0),"")</f>
        <v/>
      </c>
      <c r="E446" s="385" t="str">
        <f>IF(C446&gt;0,VLOOKUP(C446,男子登録情報!$A$1:$H$1688,4,0),"")</f>
        <v/>
      </c>
      <c r="F446" s="42" t="str">
        <f>IF(C446&gt;0,VLOOKUP(C446,男子登録情報!$A$1:$H$1688,8,0),"")</f>
        <v/>
      </c>
      <c r="G446" s="237" t="e">
        <f>IF(F447&gt;0,VLOOKUP(F447,男子登録情報!$N$2:$O$48,2,0),"")</f>
        <v>#N/A</v>
      </c>
      <c r="H446" s="237" t="str">
        <f>IF(C446&gt;0,TEXT(C446,"100000000"),"")</f>
        <v/>
      </c>
      <c r="I446" s="6" t="s">
        <v>30</v>
      </c>
      <c r="J446" s="7"/>
      <c r="K446" s="8" t="str">
        <f>IF(J446&gt;0,VLOOKUP(J446,男子登録情報!$J$1:$K$21,2,0),"")</f>
        <v/>
      </c>
      <c r="L446" s="6" t="s">
        <v>33</v>
      </c>
      <c r="M446" s="38"/>
      <c r="N446" s="9" t="str">
        <f t="shared" si="7"/>
        <v/>
      </c>
      <c r="O446" s="10"/>
      <c r="P446" s="399"/>
      <c r="Q446" s="400"/>
      <c r="R446" s="401"/>
      <c r="S446" s="371"/>
      <c r="T446" s="371"/>
      <c r="AA446" s="158"/>
      <c r="AB446" s="158"/>
      <c r="AC446" s="158"/>
      <c r="AD446" s="158"/>
      <c r="AE446" s="158"/>
      <c r="AF446" s="158"/>
      <c r="AG446" s="158"/>
    </row>
    <row r="447" spans="1:33" s="21" customFormat="1" ht="18" hidden="1" customHeight="1" thickBot="1">
      <c r="A447" s="255"/>
      <c r="B447" s="396"/>
      <c r="C447" s="386"/>
      <c r="D447" s="386"/>
      <c r="E447" s="386"/>
      <c r="F447" s="43" t="str">
        <f>IF(C446&gt;0,VLOOKUP(C446,男子登録情報!$A$1:$H$1688,5,0),"")</f>
        <v/>
      </c>
      <c r="G447" s="238"/>
      <c r="H447" s="238"/>
      <c r="I447" s="11" t="s">
        <v>34</v>
      </c>
      <c r="J447" s="7"/>
      <c r="K447" s="8" t="str">
        <f>IF(J447&gt;0,VLOOKUP(J447,男子登録情報!$J$2:$K$21,2,0),"")</f>
        <v/>
      </c>
      <c r="L447" s="11" t="s">
        <v>35</v>
      </c>
      <c r="M447" s="39"/>
      <c r="N447" s="9" t="str">
        <f t="shared" si="7"/>
        <v/>
      </c>
      <c r="O447" s="10"/>
      <c r="P447" s="402"/>
      <c r="Q447" s="403"/>
      <c r="R447" s="404"/>
      <c r="S447" s="372"/>
      <c r="T447" s="372"/>
      <c r="AA447" s="158"/>
      <c r="AB447" s="158"/>
      <c r="AC447" s="158"/>
      <c r="AD447" s="158"/>
      <c r="AE447" s="158"/>
      <c r="AF447" s="158"/>
      <c r="AG447" s="158"/>
    </row>
    <row r="448" spans="1:33" s="21" customFormat="1" ht="18" hidden="1" customHeight="1" thickBot="1">
      <c r="A448" s="256"/>
      <c r="B448" s="394" t="s">
        <v>36</v>
      </c>
      <c r="C448" s="392"/>
      <c r="D448" s="44"/>
      <c r="E448" s="44"/>
      <c r="F448" s="45"/>
      <c r="G448" s="239"/>
      <c r="H448" s="239"/>
      <c r="I448" s="12" t="s">
        <v>37</v>
      </c>
      <c r="J448" s="13"/>
      <c r="K448" s="14" t="str">
        <f>IF(J448&gt;0,VLOOKUP(J448,男子登録情報!$J$2:$K$21,2,0),"")</f>
        <v/>
      </c>
      <c r="L448" s="15" t="s">
        <v>38</v>
      </c>
      <c r="M448" s="40"/>
      <c r="N448" s="9" t="str">
        <f t="shared" si="7"/>
        <v/>
      </c>
      <c r="O448" s="16"/>
      <c r="P448" s="405"/>
      <c r="Q448" s="406"/>
      <c r="R448" s="407"/>
      <c r="S448" s="373"/>
      <c r="T448" s="373"/>
      <c r="AA448" s="158"/>
      <c r="AB448" s="158"/>
      <c r="AC448" s="158"/>
      <c r="AD448" s="158"/>
      <c r="AE448" s="158"/>
      <c r="AF448" s="158"/>
      <c r="AG448" s="158"/>
    </row>
    <row r="449" spans="1:33" s="21" customFormat="1" ht="18" hidden="1" customHeight="1" thickTop="1" thickBot="1">
      <c r="A449" s="254">
        <v>146</v>
      </c>
      <c r="B449" s="395" t="s">
        <v>1232</v>
      </c>
      <c r="C449" s="385"/>
      <c r="D449" s="385" t="str">
        <f>IF(C449&gt;0,VLOOKUP(C449,男子登録情報!$A$1:$H$1688,3,0),"")</f>
        <v/>
      </c>
      <c r="E449" s="385" t="str">
        <f>IF(C449&gt;0,VLOOKUP(C449,男子登録情報!$A$1:$H$1688,4,0),"")</f>
        <v/>
      </c>
      <c r="F449" s="42" t="str">
        <f>IF(C449&gt;0,VLOOKUP(C449,男子登録情報!$A$1:$H$1688,8,0),"")</f>
        <v/>
      </c>
      <c r="G449" s="237" t="e">
        <f>IF(F450&gt;0,VLOOKUP(F450,男子登録情報!$N$2:$O$48,2,0),"")</f>
        <v>#N/A</v>
      </c>
      <c r="H449" s="237" t="str">
        <f>IF(C449&gt;0,TEXT(C449,"100000000"),"")</f>
        <v/>
      </c>
      <c r="I449" s="6" t="s">
        <v>30</v>
      </c>
      <c r="J449" s="7"/>
      <c r="K449" s="8" t="str">
        <f>IF(J449&gt;0,VLOOKUP(J449,男子登録情報!$J$1:$K$21,2,0),"")</f>
        <v/>
      </c>
      <c r="L449" s="6" t="s">
        <v>33</v>
      </c>
      <c r="M449" s="38"/>
      <c r="N449" s="9" t="str">
        <f t="shared" si="7"/>
        <v/>
      </c>
      <c r="O449" s="10"/>
      <c r="P449" s="399"/>
      <c r="Q449" s="400"/>
      <c r="R449" s="401"/>
      <c r="S449" s="371"/>
      <c r="T449" s="371"/>
      <c r="AA449" s="158"/>
      <c r="AB449" s="158"/>
      <c r="AC449" s="158"/>
      <c r="AD449" s="158"/>
      <c r="AE449" s="158"/>
      <c r="AF449" s="158"/>
      <c r="AG449" s="158"/>
    </row>
    <row r="450" spans="1:33" s="21" customFormat="1" ht="18" hidden="1" customHeight="1" thickBot="1">
      <c r="A450" s="255"/>
      <c r="B450" s="396"/>
      <c r="C450" s="386"/>
      <c r="D450" s="386"/>
      <c r="E450" s="386"/>
      <c r="F450" s="43" t="str">
        <f>IF(C449&gt;0,VLOOKUP(C449,男子登録情報!$A$1:$H$1688,5,0),"")</f>
        <v/>
      </c>
      <c r="G450" s="238"/>
      <c r="H450" s="238"/>
      <c r="I450" s="11" t="s">
        <v>34</v>
      </c>
      <c r="J450" s="7"/>
      <c r="K450" s="8" t="str">
        <f>IF(J450&gt;0,VLOOKUP(J450,男子登録情報!$J$2:$K$21,2,0),"")</f>
        <v/>
      </c>
      <c r="L450" s="11" t="s">
        <v>35</v>
      </c>
      <c r="M450" s="39"/>
      <c r="N450" s="9" t="str">
        <f t="shared" si="7"/>
        <v/>
      </c>
      <c r="O450" s="10"/>
      <c r="P450" s="402"/>
      <c r="Q450" s="403"/>
      <c r="R450" s="404"/>
      <c r="S450" s="372"/>
      <c r="T450" s="372"/>
      <c r="AA450" s="158"/>
      <c r="AB450" s="158"/>
      <c r="AC450" s="158"/>
      <c r="AD450" s="158"/>
      <c r="AE450" s="158"/>
      <c r="AF450" s="158"/>
      <c r="AG450" s="158"/>
    </row>
    <row r="451" spans="1:33" s="21" customFormat="1" ht="18" hidden="1" customHeight="1" thickBot="1">
      <c r="A451" s="256"/>
      <c r="B451" s="394" t="s">
        <v>36</v>
      </c>
      <c r="C451" s="392"/>
      <c r="D451" s="44"/>
      <c r="E451" s="44"/>
      <c r="F451" s="45"/>
      <c r="G451" s="239"/>
      <c r="H451" s="239"/>
      <c r="I451" s="12" t="s">
        <v>37</v>
      </c>
      <c r="J451" s="13"/>
      <c r="K451" s="14" t="str">
        <f>IF(J451&gt;0,VLOOKUP(J451,男子登録情報!$J$2:$K$21,2,0),"")</f>
        <v/>
      </c>
      <c r="L451" s="15" t="s">
        <v>38</v>
      </c>
      <c r="M451" s="40"/>
      <c r="N451" s="9" t="str">
        <f t="shared" si="7"/>
        <v/>
      </c>
      <c r="O451" s="16"/>
      <c r="P451" s="405"/>
      <c r="Q451" s="406"/>
      <c r="R451" s="407"/>
      <c r="S451" s="373"/>
      <c r="T451" s="373"/>
      <c r="AA451" s="158"/>
      <c r="AB451" s="158"/>
      <c r="AC451" s="158"/>
      <c r="AD451" s="158"/>
      <c r="AE451" s="158"/>
      <c r="AF451" s="158"/>
      <c r="AG451" s="158"/>
    </row>
    <row r="452" spans="1:33" s="21" customFormat="1" ht="18" hidden="1" customHeight="1" thickTop="1" thickBot="1">
      <c r="A452" s="254">
        <v>147</v>
      </c>
      <c r="B452" s="395" t="s">
        <v>1232</v>
      </c>
      <c r="C452" s="385"/>
      <c r="D452" s="385" t="str">
        <f>IF(C452&gt;0,VLOOKUP(C452,男子登録情報!$A$1:$H$1688,3,0),"")</f>
        <v/>
      </c>
      <c r="E452" s="385" t="str">
        <f>IF(C452&gt;0,VLOOKUP(C452,男子登録情報!$A$1:$H$1688,4,0),"")</f>
        <v/>
      </c>
      <c r="F452" s="42" t="str">
        <f>IF(C452&gt;0,VLOOKUP(C452,男子登録情報!$A$1:$H$1688,8,0),"")</f>
        <v/>
      </c>
      <c r="G452" s="237" t="e">
        <f>IF(F453&gt;0,VLOOKUP(F453,男子登録情報!$N$2:$O$48,2,0),"")</f>
        <v>#N/A</v>
      </c>
      <c r="H452" s="237" t="str">
        <f>IF(C452&gt;0,TEXT(C452,"100000000"),"")</f>
        <v/>
      </c>
      <c r="I452" s="6" t="s">
        <v>30</v>
      </c>
      <c r="J452" s="7"/>
      <c r="K452" s="8" t="str">
        <f>IF(J452&gt;0,VLOOKUP(J452,男子登録情報!$J$1:$K$21,2,0),"")</f>
        <v/>
      </c>
      <c r="L452" s="6" t="s">
        <v>33</v>
      </c>
      <c r="M452" s="38"/>
      <c r="N452" s="9" t="str">
        <f t="shared" si="7"/>
        <v/>
      </c>
      <c r="O452" s="10"/>
      <c r="P452" s="399"/>
      <c r="Q452" s="400"/>
      <c r="R452" s="401"/>
      <c r="S452" s="371"/>
      <c r="T452" s="371"/>
      <c r="AA452" s="158"/>
      <c r="AB452" s="158"/>
      <c r="AC452" s="158"/>
      <c r="AD452" s="158"/>
      <c r="AE452" s="158"/>
      <c r="AF452" s="158"/>
      <c r="AG452" s="158"/>
    </row>
    <row r="453" spans="1:33" s="21" customFormat="1" ht="18" hidden="1" customHeight="1" thickBot="1">
      <c r="A453" s="255"/>
      <c r="B453" s="396"/>
      <c r="C453" s="386"/>
      <c r="D453" s="386"/>
      <c r="E453" s="386"/>
      <c r="F453" s="43" t="str">
        <f>IF(C452&gt;0,VLOOKUP(C452,男子登録情報!$A$1:$H$1688,5,0),"")</f>
        <v/>
      </c>
      <c r="G453" s="238"/>
      <c r="H453" s="238"/>
      <c r="I453" s="11" t="s">
        <v>34</v>
      </c>
      <c r="J453" s="7"/>
      <c r="K453" s="8" t="str">
        <f>IF(J453&gt;0,VLOOKUP(J453,男子登録情報!$J$2:$K$21,2,0),"")</f>
        <v/>
      </c>
      <c r="L453" s="11" t="s">
        <v>35</v>
      </c>
      <c r="M453" s="39"/>
      <c r="N453" s="9" t="str">
        <f t="shared" si="7"/>
        <v/>
      </c>
      <c r="O453" s="10"/>
      <c r="P453" s="402"/>
      <c r="Q453" s="403"/>
      <c r="R453" s="404"/>
      <c r="S453" s="372"/>
      <c r="T453" s="372"/>
      <c r="AA453" s="158"/>
      <c r="AB453" s="158"/>
      <c r="AC453" s="158"/>
      <c r="AD453" s="158"/>
      <c r="AE453" s="158"/>
      <c r="AF453" s="158"/>
      <c r="AG453" s="158"/>
    </row>
    <row r="454" spans="1:33" s="21" customFormat="1" ht="18" hidden="1" customHeight="1" thickBot="1">
      <c r="A454" s="256"/>
      <c r="B454" s="394" t="s">
        <v>36</v>
      </c>
      <c r="C454" s="392"/>
      <c r="D454" s="44"/>
      <c r="E454" s="44"/>
      <c r="F454" s="45"/>
      <c r="G454" s="239"/>
      <c r="H454" s="239"/>
      <c r="I454" s="12" t="s">
        <v>37</v>
      </c>
      <c r="J454" s="13"/>
      <c r="K454" s="14" t="str">
        <f>IF(J454&gt;0,VLOOKUP(J454,男子登録情報!$J$2:$K$21,2,0),"")</f>
        <v/>
      </c>
      <c r="L454" s="15" t="s">
        <v>38</v>
      </c>
      <c r="M454" s="40"/>
      <c r="N454" s="9" t="str">
        <f t="shared" si="7"/>
        <v/>
      </c>
      <c r="O454" s="16"/>
      <c r="P454" s="405"/>
      <c r="Q454" s="406"/>
      <c r="R454" s="407"/>
      <c r="S454" s="373"/>
      <c r="T454" s="373"/>
      <c r="AA454" s="158"/>
      <c r="AB454" s="158"/>
      <c r="AC454" s="158"/>
      <c r="AD454" s="158"/>
      <c r="AE454" s="158"/>
      <c r="AF454" s="158"/>
      <c r="AG454" s="158"/>
    </row>
    <row r="455" spans="1:33" s="21" customFormat="1" ht="18" hidden="1" customHeight="1" thickTop="1" thickBot="1">
      <c r="A455" s="254">
        <v>148</v>
      </c>
      <c r="B455" s="395" t="s">
        <v>1232</v>
      </c>
      <c r="C455" s="385"/>
      <c r="D455" s="385" t="str">
        <f>IF(C455&gt;0,VLOOKUP(C455,男子登録情報!$A$1:$H$1688,3,0),"")</f>
        <v/>
      </c>
      <c r="E455" s="385" t="str">
        <f>IF(C455&gt;0,VLOOKUP(C455,男子登録情報!$A$1:$H$1688,4,0),"")</f>
        <v/>
      </c>
      <c r="F455" s="42" t="str">
        <f>IF(C455&gt;0,VLOOKUP(C455,男子登録情報!$A$1:$H$1688,8,0),"")</f>
        <v/>
      </c>
      <c r="G455" s="237" t="e">
        <f>IF(F456&gt;0,VLOOKUP(F456,男子登録情報!$N$2:$O$48,2,0),"")</f>
        <v>#N/A</v>
      </c>
      <c r="H455" s="237" t="str">
        <f>IF(C455&gt;0,TEXT(C455,"100000000"),"")</f>
        <v/>
      </c>
      <c r="I455" s="6" t="s">
        <v>30</v>
      </c>
      <c r="J455" s="7"/>
      <c r="K455" s="8" t="str">
        <f>IF(J455&gt;0,VLOOKUP(J455,男子登録情報!$J$1:$K$21,2,0),"")</f>
        <v/>
      </c>
      <c r="L455" s="6" t="s">
        <v>33</v>
      </c>
      <c r="M455" s="38"/>
      <c r="N455" s="9" t="str">
        <f t="shared" si="7"/>
        <v/>
      </c>
      <c r="O455" s="10"/>
      <c r="P455" s="399"/>
      <c r="Q455" s="400"/>
      <c r="R455" s="401"/>
      <c r="S455" s="371"/>
      <c r="T455" s="371"/>
      <c r="AA455" s="158"/>
      <c r="AB455" s="158"/>
      <c r="AC455" s="158"/>
      <c r="AD455" s="158"/>
      <c r="AE455" s="158"/>
      <c r="AF455" s="158"/>
      <c r="AG455" s="158"/>
    </row>
    <row r="456" spans="1:33" s="21" customFormat="1" ht="18" hidden="1" customHeight="1" thickBot="1">
      <c r="A456" s="255"/>
      <c r="B456" s="396"/>
      <c r="C456" s="386"/>
      <c r="D456" s="386"/>
      <c r="E456" s="386"/>
      <c r="F456" s="43" t="str">
        <f>IF(C455&gt;0,VLOOKUP(C455,男子登録情報!$A$1:$H$1688,5,0),"")</f>
        <v/>
      </c>
      <c r="G456" s="238"/>
      <c r="H456" s="238"/>
      <c r="I456" s="11" t="s">
        <v>34</v>
      </c>
      <c r="J456" s="7"/>
      <c r="K456" s="8" t="str">
        <f>IF(J456&gt;0,VLOOKUP(J456,男子登録情報!$J$2:$K$21,2,0),"")</f>
        <v/>
      </c>
      <c r="L456" s="11" t="s">
        <v>35</v>
      </c>
      <c r="M456" s="39"/>
      <c r="N456" s="9" t="str">
        <f t="shared" si="7"/>
        <v/>
      </c>
      <c r="O456" s="10"/>
      <c r="P456" s="402"/>
      <c r="Q456" s="403"/>
      <c r="R456" s="404"/>
      <c r="S456" s="372"/>
      <c r="T456" s="372"/>
      <c r="AA456" s="158"/>
      <c r="AB456" s="158"/>
      <c r="AC456" s="158"/>
      <c r="AD456" s="158"/>
      <c r="AE456" s="158"/>
      <c r="AF456" s="158"/>
      <c r="AG456" s="158"/>
    </row>
    <row r="457" spans="1:33" s="21" customFormat="1" ht="18" hidden="1" customHeight="1" thickBot="1">
      <c r="A457" s="256"/>
      <c r="B457" s="394" t="s">
        <v>36</v>
      </c>
      <c r="C457" s="392"/>
      <c r="D457" s="44"/>
      <c r="E457" s="44"/>
      <c r="F457" s="45"/>
      <c r="G457" s="239"/>
      <c r="H457" s="239"/>
      <c r="I457" s="12" t="s">
        <v>37</v>
      </c>
      <c r="J457" s="13"/>
      <c r="K457" s="14" t="str">
        <f>IF(J457&gt;0,VLOOKUP(J457,男子登録情報!$J$2:$K$21,2,0),"")</f>
        <v/>
      </c>
      <c r="L457" s="15" t="s">
        <v>38</v>
      </c>
      <c r="M457" s="40"/>
      <c r="N457" s="9" t="str">
        <f t="shared" si="7"/>
        <v/>
      </c>
      <c r="O457" s="16"/>
      <c r="P457" s="405"/>
      <c r="Q457" s="406"/>
      <c r="R457" s="407"/>
      <c r="S457" s="373"/>
      <c r="T457" s="373"/>
      <c r="AA457" s="158"/>
      <c r="AB457" s="158"/>
      <c r="AC457" s="158"/>
      <c r="AD457" s="158"/>
      <c r="AE457" s="158"/>
      <c r="AF457" s="158"/>
      <c r="AG457" s="158"/>
    </row>
    <row r="458" spans="1:33" s="21" customFormat="1" ht="18" hidden="1" customHeight="1" thickTop="1" thickBot="1">
      <c r="A458" s="254">
        <v>149</v>
      </c>
      <c r="B458" s="395" t="s">
        <v>1232</v>
      </c>
      <c r="C458" s="385"/>
      <c r="D458" s="385" t="str">
        <f>IF(C458&gt;0,VLOOKUP(C458,男子登録情報!$A$1:$H$1688,3,0),"")</f>
        <v/>
      </c>
      <c r="E458" s="385" t="str">
        <f>IF(C458&gt;0,VLOOKUP(C458,男子登録情報!$A$1:$H$1688,4,0),"")</f>
        <v/>
      </c>
      <c r="F458" s="42" t="str">
        <f>IF(C458&gt;0,VLOOKUP(C458,男子登録情報!$A$1:$H$1688,8,0),"")</f>
        <v/>
      </c>
      <c r="G458" s="237" t="e">
        <f>IF(F459&gt;0,VLOOKUP(F459,男子登録情報!$N$2:$O$48,2,0),"")</f>
        <v>#N/A</v>
      </c>
      <c r="H458" s="237" t="str">
        <f>IF(C458&gt;0,TEXT(C458,"100000000"),"")</f>
        <v/>
      </c>
      <c r="I458" s="6" t="s">
        <v>30</v>
      </c>
      <c r="J458" s="7"/>
      <c r="K458" s="8" t="str">
        <f>IF(J458&gt;0,VLOOKUP(J458,男子登録情報!$J$1:$K$21,2,0),"")</f>
        <v/>
      </c>
      <c r="L458" s="6" t="s">
        <v>33</v>
      </c>
      <c r="M458" s="38"/>
      <c r="N458" s="9" t="str">
        <f t="shared" si="7"/>
        <v/>
      </c>
      <c r="O458" s="10"/>
      <c r="P458" s="399"/>
      <c r="Q458" s="400"/>
      <c r="R458" s="401"/>
      <c r="S458" s="371"/>
      <c r="T458" s="371"/>
      <c r="AA458" s="158"/>
      <c r="AB458" s="158"/>
      <c r="AC458" s="158"/>
      <c r="AD458" s="158"/>
      <c r="AE458" s="158"/>
      <c r="AF458" s="158"/>
      <c r="AG458" s="158"/>
    </row>
    <row r="459" spans="1:33" s="21" customFormat="1" ht="18" hidden="1" customHeight="1" thickBot="1">
      <c r="A459" s="255"/>
      <c r="B459" s="396"/>
      <c r="C459" s="386"/>
      <c r="D459" s="386"/>
      <c r="E459" s="386"/>
      <c r="F459" s="43" t="str">
        <f>IF(C458&gt;0,VLOOKUP(C458,男子登録情報!$A$1:$H$1688,5,0),"")</f>
        <v/>
      </c>
      <c r="G459" s="238"/>
      <c r="H459" s="238"/>
      <c r="I459" s="11" t="s">
        <v>34</v>
      </c>
      <c r="J459" s="7"/>
      <c r="K459" s="8" t="str">
        <f>IF(J459&gt;0,VLOOKUP(J459,男子登録情報!$J$2:$K$21,2,0),"")</f>
        <v/>
      </c>
      <c r="L459" s="11" t="s">
        <v>35</v>
      </c>
      <c r="M459" s="39"/>
      <c r="N459" s="9" t="str">
        <f t="shared" si="7"/>
        <v/>
      </c>
      <c r="O459" s="10"/>
      <c r="P459" s="402"/>
      <c r="Q459" s="403"/>
      <c r="R459" s="404"/>
      <c r="S459" s="372"/>
      <c r="T459" s="372"/>
      <c r="AA459" s="158"/>
      <c r="AB459" s="158"/>
      <c r="AC459" s="158"/>
      <c r="AD459" s="158"/>
      <c r="AE459" s="158"/>
      <c r="AF459" s="158"/>
      <c r="AG459" s="158"/>
    </row>
    <row r="460" spans="1:33" s="21" customFormat="1" ht="18" hidden="1" customHeight="1" thickBot="1">
      <c r="A460" s="256"/>
      <c r="B460" s="394" t="s">
        <v>36</v>
      </c>
      <c r="C460" s="392"/>
      <c r="D460" s="44"/>
      <c r="E460" s="44"/>
      <c r="F460" s="45"/>
      <c r="G460" s="239"/>
      <c r="H460" s="239"/>
      <c r="I460" s="12" t="s">
        <v>37</v>
      </c>
      <c r="J460" s="13"/>
      <c r="K460" s="14" t="str">
        <f>IF(J460&gt;0,VLOOKUP(J460,男子登録情報!$J$2:$K$21,2,0),"")</f>
        <v/>
      </c>
      <c r="L460" s="15" t="s">
        <v>38</v>
      </c>
      <c r="M460" s="40"/>
      <c r="N460" s="9" t="str">
        <f t="shared" si="7"/>
        <v/>
      </c>
      <c r="O460" s="16"/>
      <c r="P460" s="405"/>
      <c r="Q460" s="406"/>
      <c r="R460" s="407"/>
      <c r="S460" s="373"/>
      <c r="T460" s="373"/>
      <c r="AA460" s="158"/>
      <c r="AB460" s="158"/>
      <c r="AC460" s="158"/>
      <c r="AD460" s="158"/>
      <c r="AE460" s="158"/>
      <c r="AF460" s="158"/>
      <c r="AG460" s="158"/>
    </row>
    <row r="461" spans="1:33" s="21" customFormat="1" ht="18" hidden="1" customHeight="1" thickTop="1" thickBot="1">
      <c r="A461" s="254">
        <v>150</v>
      </c>
      <c r="B461" s="395" t="s">
        <v>1232</v>
      </c>
      <c r="C461" s="385"/>
      <c r="D461" s="385" t="str">
        <f>IF(C461&gt;0,VLOOKUP(C461,男子登録情報!$A$1:$H$1688,3,0),"")</f>
        <v/>
      </c>
      <c r="E461" s="385" t="str">
        <f>IF(C461&gt;0,VLOOKUP(C461,男子登録情報!$A$1:$H$1688,4,0),"")</f>
        <v/>
      </c>
      <c r="F461" s="42" t="str">
        <f>IF(C461&gt;0,VLOOKUP(C461,男子登録情報!$A$1:$H$1688,8,0),"")</f>
        <v/>
      </c>
      <c r="G461" s="237" t="e">
        <f>IF(F462&gt;0,VLOOKUP(F462,男子登録情報!$N$2:$O$48,2,0),"")</f>
        <v>#N/A</v>
      </c>
      <c r="H461" s="237" t="str">
        <f>IF(C461&gt;0,TEXT(C461,"100000000"),"")</f>
        <v/>
      </c>
      <c r="I461" s="6" t="s">
        <v>30</v>
      </c>
      <c r="J461" s="7"/>
      <c r="K461" s="8" t="str">
        <f>IF(J461&gt;0,VLOOKUP(J461,男子登録情報!$J$1:$K$21,2,0),"")</f>
        <v/>
      </c>
      <c r="L461" s="6" t="s">
        <v>33</v>
      </c>
      <c r="M461" s="38"/>
      <c r="N461" s="9" t="str">
        <f t="shared" si="7"/>
        <v/>
      </c>
      <c r="O461" s="10"/>
      <c r="P461" s="399"/>
      <c r="Q461" s="400"/>
      <c r="R461" s="401"/>
      <c r="S461" s="371"/>
      <c r="T461" s="371"/>
      <c r="AA461" s="158"/>
      <c r="AB461" s="158"/>
      <c r="AC461" s="158"/>
      <c r="AD461" s="158"/>
      <c r="AE461" s="158"/>
      <c r="AF461" s="158"/>
      <c r="AG461" s="158"/>
    </row>
    <row r="462" spans="1:33" s="21" customFormat="1" ht="18" hidden="1" customHeight="1" thickBot="1">
      <c r="A462" s="255"/>
      <c r="B462" s="396"/>
      <c r="C462" s="386"/>
      <c r="D462" s="386"/>
      <c r="E462" s="386"/>
      <c r="F462" s="43" t="str">
        <f>IF(C461&gt;0,VLOOKUP(C461,男子登録情報!$A$1:$H$1688,5,0),"")</f>
        <v/>
      </c>
      <c r="G462" s="238"/>
      <c r="H462" s="238"/>
      <c r="I462" s="11" t="s">
        <v>34</v>
      </c>
      <c r="J462" s="7"/>
      <c r="K462" s="8" t="str">
        <f>IF(J462&gt;0,VLOOKUP(J462,男子登録情報!$J$2:$K$21,2,0),"")</f>
        <v/>
      </c>
      <c r="L462" s="11" t="s">
        <v>35</v>
      </c>
      <c r="M462" s="39"/>
      <c r="N462" s="9" t="str">
        <f>IF(K462="","",LEFT(K462,5)&amp;" "&amp;IF(OR(LEFT(K462,3)*1&lt;70,LEFT(K462,3)*1&gt;100),REPT(0,7-LEN(M462)),REPT(0,5-LEN(M462)))&amp;M462)</f>
        <v/>
      </c>
      <c r="O462" s="10"/>
      <c r="P462" s="402"/>
      <c r="Q462" s="403"/>
      <c r="R462" s="404"/>
      <c r="S462" s="372"/>
      <c r="T462" s="372"/>
      <c r="AA462" s="158"/>
      <c r="AB462" s="158"/>
      <c r="AC462" s="158"/>
      <c r="AD462" s="158"/>
      <c r="AE462" s="158"/>
      <c r="AF462" s="158"/>
      <c r="AG462" s="158"/>
    </row>
    <row r="463" spans="1:33" s="21" customFormat="1" ht="18" hidden="1" customHeight="1" thickBot="1">
      <c r="A463" s="255"/>
      <c r="B463" s="430" t="s">
        <v>36</v>
      </c>
      <c r="C463" s="431"/>
      <c r="D463" s="146"/>
      <c r="E463" s="146"/>
      <c r="F463" s="147"/>
      <c r="G463" s="238"/>
      <c r="H463" s="238"/>
      <c r="I463" s="139" t="s">
        <v>37</v>
      </c>
      <c r="J463" s="140"/>
      <c r="K463" s="148" t="str">
        <f>IF(J463&gt;0,VLOOKUP(J463,男子登録情報!$J$2:$K$21,2,0),"")</f>
        <v/>
      </c>
      <c r="L463" s="149" t="s">
        <v>38</v>
      </c>
      <c r="M463" s="150"/>
      <c r="N463" s="151" t="str">
        <f>IF(K463="","",LEFT(K463,5)&amp;" "&amp;IF(OR(LEFT(K463,3)*1&lt;70,LEFT(K463,3)*1&gt;100),REPT(0,7-LEN(M463)),REPT(0,5-LEN(M463)))&amp;M463)</f>
        <v/>
      </c>
      <c r="O463" s="152"/>
      <c r="P463" s="408"/>
      <c r="Q463" s="409"/>
      <c r="R463" s="410"/>
      <c r="S463" s="373"/>
      <c r="T463" s="373"/>
      <c r="AA463" s="158"/>
      <c r="AB463" s="158"/>
      <c r="AC463" s="158"/>
      <c r="AD463" s="158"/>
      <c r="AE463" s="158"/>
      <c r="AF463" s="158"/>
      <c r="AG463" s="158"/>
    </row>
    <row r="464" spans="1:33">
      <c r="A464" s="153"/>
      <c r="B464" s="153"/>
      <c r="C464" s="153"/>
      <c r="D464" s="153"/>
      <c r="E464" s="153"/>
      <c r="F464" s="153"/>
      <c r="G464" s="153"/>
      <c r="H464" s="153"/>
      <c r="I464" s="153"/>
      <c r="J464" s="153"/>
      <c r="K464" s="153"/>
      <c r="L464" s="153"/>
      <c r="M464" s="153"/>
      <c r="N464" s="153"/>
      <c r="O464" s="153"/>
      <c r="P464" s="153"/>
      <c r="Q464" s="153"/>
      <c r="R464" s="153"/>
      <c r="AA464" s="159"/>
      <c r="AB464" s="159"/>
      <c r="AC464" s="159"/>
      <c r="AD464" s="159"/>
      <c r="AE464" s="159"/>
      <c r="AF464" s="159"/>
      <c r="AG464" s="159"/>
    </row>
    <row r="465" spans="27:33">
      <c r="AA465" s="159"/>
      <c r="AB465" s="159"/>
      <c r="AC465" s="159"/>
      <c r="AD465" s="159"/>
      <c r="AE465" s="159"/>
      <c r="AF465" s="159"/>
      <c r="AG465" s="159"/>
    </row>
    <row r="466" spans="27:33">
      <c r="AA466" s="159"/>
      <c r="AB466" s="159"/>
      <c r="AC466" s="159"/>
      <c r="AD466" s="159"/>
      <c r="AE466" s="159"/>
      <c r="AF466" s="159"/>
      <c r="AG466" s="159"/>
    </row>
    <row r="467" spans="27:33">
      <c r="AA467" s="159"/>
      <c r="AB467" s="159"/>
      <c r="AC467" s="159"/>
      <c r="AD467" s="159"/>
      <c r="AE467" s="159"/>
      <c r="AF467" s="159"/>
      <c r="AG467" s="159"/>
    </row>
  </sheetData>
  <mergeCells count="2051">
    <mergeCell ref="B461:B462"/>
    <mergeCell ref="B125:B126"/>
    <mergeCell ref="B107:B108"/>
    <mergeCell ref="B104:B105"/>
    <mergeCell ref="B101:B102"/>
    <mergeCell ref="B98:B99"/>
    <mergeCell ref="B95:B96"/>
    <mergeCell ref="B271:C271"/>
    <mergeCell ref="B268:C268"/>
    <mergeCell ref="B265:C265"/>
    <mergeCell ref="B262:C262"/>
    <mergeCell ref="B259:C259"/>
    <mergeCell ref="B256:C256"/>
    <mergeCell ref="B463:C463"/>
    <mergeCell ref="B460:C460"/>
    <mergeCell ref="B457:C457"/>
    <mergeCell ref="B454:C454"/>
    <mergeCell ref="B451:C451"/>
    <mergeCell ref="B448:C448"/>
    <mergeCell ref="B445:C445"/>
    <mergeCell ref="B442:C442"/>
    <mergeCell ref="B439:C439"/>
    <mergeCell ref="B436:C436"/>
    <mergeCell ref="B379:C379"/>
    <mergeCell ref="B376:C376"/>
    <mergeCell ref="B373:C373"/>
    <mergeCell ref="B370:C370"/>
    <mergeCell ref="B367:C367"/>
    <mergeCell ref="B364:C364"/>
    <mergeCell ref="B361:C361"/>
    <mergeCell ref="B427:C427"/>
    <mergeCell ref="B424:C424"/>
    <mergeCell ref="B455:B456"/>
    <mergeCell ref="B452:B453"/>
    <mergeCell ref="B449:B450"/>
    <mergeCell ref="B446:B447"/>
    <mergeCell ref="B443:B444"/>
    <mergeCell ref="B440:B441"/>
    <mergeCell ref="B437:B438"/>
    <mergeCell ref="B434:B435"/>
    <mergeCell ref="B397:C397"/>
    <mergeCell ref="B394:C394"/>
    <mergeCell ref="B391:C391"/>
    <mergeCell ref="B388:C388"/>
    <mergeCell ref="B433:C433"/>
    <mergeCell ref="B430:C430"/>
    <mergeCell ref="C458:C459"/>
    <mergeCell ref="B406:C406"/>
    <mergeCell ref="B400:C400"/>
    <mergeCell ref="B403:C403"/>
    <mergeCell ref="B413:B414"/>
    <mergeCell ref="B410:B411"/>
    <mergeCell ref="B407:B408"/>
    <mergeCell ref="B404:B405"/>
    <mergeCell ref="B401:B402"/>
    <mergeCell ref="B418:C418"/>
    <mergeCell ref="B415:C415"/>
    <mergeCell ref="B412:C412"/>
    <mergeCell ref="B409:C409"/>
    <mergeCell ref="B395:B396"/>
    <mergeCell ref="B392:B393"/>
    <mergeCell ref="B389:B390"/>
    <mergeCell ref="B347:B348"/>
    <mergeCell ref="B344:B345"/>
    <mergeCell ref="B341:B342"/>
    <mergeCell ref="B368:B369"/>
    <mergeCell ref="B365:B366"/>
    <mergeCell ref="B362:B363"/>
    <mergeCell ref="B359:B360"/>
    <mergeCell ref="B356:B357"/>
    <mergeCell ref="B383:B384"/>
    <mergeCell ref="B380:B381"/>
    <mergeCell ref="B377:B378"/>
    <mergeCell ref="B374:B375"/>
    <mergeCell ref="B371:B372"/>
    <mergeCell ref="B346:C346"/>
    <mergeCell ref="B343:C343"/>
    <mergeCell ref="B340:C340"/>
    <mergeCell ref="B337:C337"/>
    <mergeCell ref="B229:C229"/>
    <mergeCell ref="B313:C313"/>
    <mergeCell ref="B275:B276"/>
    <mergeCell ref="B272:B273"/>
    <mergeCell ref="B269:B270"/>
    <mergeCell ref="B266:B267"/>
    <mergeCell ref="B263:B264"/>
    <mergeCell ref="B260:B261"/>
    <mergeCell ref="B257:B258"/>
    <mergeCell ref="B284:B285"/>
    <mergeCell ref="B290:B291"/>
    <mergeCell ref="B287:B288"/>
    <mergeCell ref="B302:B303"/>
    <mergeCell ref="B299:B300"/>
    <mergeCell ref="B296:B297"/>
    <mergeCell ref="B293:B294"/>
    <mergeCell ref="B277:C277"/>
    <mergeCell ref="B274:C274"/>
    <mergeCell ref="B310:C310"/>
    <mergeCell ref="B307:C307"/>
    <mergeCell ref="B295:C295"/>
    <mergeCell ref="B292:C292"/>
    <mergeCell ref="B203:B204"/>
    <mergeCell ref="B200:B201"/>
    <mergeCell ref="B197:B198"/>
    <mergeCell ref="B194:B195"/>
    <mergeCell ref="B196:C196"/>
    <mergeCell ref="B193:C193"/>
    <mergeCell ref="B190:C190"/>
    <mergeCell ref="B187:C187"/>
    <mergeCell ref="B184:C184"/>
    <mergeCell ref="B181:C181"/>
    <mergeCell ref="B178:C178"/>
    <mergeCell ref="B175:C175"/>
    <mergeCell ref="B133:C133"/>
    <mergeCell ref="B130:C130"/>
    <mergeCell ref="B127:C127"/>
    <mergeCell ref="B124:C124"/>
    <mergeCell ref="B325:C325"/>
    <mergeCell ref="B205:C205"/>
    <mergeCell ref="B202:C202"/>
    <mergeCell ref="B199:C199"/>
    <mergeCell ref="B214:C214"/>
    <mergeCell ref="B211:C211"/>
    <mergeCell ref="B208:C208"/>
    <mergeCell ref="B220:C220"/>
    <mergeCell ref="B241:C241"/>
    <mergeCell ref="B238:C238"/>
    <mergeCell ref="B235:C235"/>
    <mergeCell ref="B232:C232"/>
    <mergeCell ref="B253:C253"/>
    <mergeCell ref="B250:C250"/>
    <mergeCell ref="C275:C276"/>
    <mergeCell ref="B301:C301"/>
    <mergeCell ref="B67:C67"/>
    <mergeCell ref="B64:C64"/>
    <mergeCell ref="B61:C61"/>
    <mergeCell ref="B58:C58"/>
    <mergeCell ref="B55:C55"/>
    <mergeCell ref="B142:C142"/>
    <mergeCell ref="B169:C169"/>
    <mergeCell ref="B166:C166"/>
    <mergeCell ref="B163:C163"/>
    <mergeCell ref="B160:C160"/>
    <mergeCell ref="B157:C157"/>
    <mergeCell ref="B154:C154"/>
    <mergeCell ref="B151:C151"/>
    <mergeCell ref="B148:C148"/>
    <mergeCell ref="B145:C145"/>
    <mergeCell ref="B122:B123"/>
    <mergeCell ref="B119:B120"/>
    <mergeCell ref="B116:B117"/>
    <mergeCell ref="B113:B114"/>
    <mergeCell ref="B110:B111"/>
    <mergeCell ref="B167:B168"/>
    <mergeCell ref="B164:B165"/>
    <mergeCell ref="B131:B132"/>
    <mergeCell ref="B121:C121"/>
    <mergeCell ref="B118:C118"/>
    <mergeCell ref="B115:C115"/>
    <mergeCell ref="B112:C112"/>
    <mergeCell ref="B109:C109"/>
    <mergeCell ref="B106:C106"/>
    <mergeCell ref="B103:C103"/>
    <mergeCell ref="S5:T6"/>
    <mergeCell ref="S7:T8"/>
    <mergeCell ref="P92:R92"/>
    <mergeCell ref="P93:R93"/>
    <mergeCell ref="P94:R94"/>
    <mergeCell ref="P95:R95"/>
    <mergeCell ref="P96:R96"/>
    <mergeCell ref="P97:R97"/>
    <mergeCell ref="P98:R98"/>
    <mergeCell ref="P99:R99"/>
    <mergeCell ref="P100:R100"/>
    <mergeCell ref="C92:C93"/>
    <mergeCell ref="D92:D93"/>
    <mergeCell ref="E92:E93"/>
    <mergeCell ref="S92:S94"/>
    <mergeCell ref="S95:S97"/>
    <mergeCell ref="S98:S100"/>
    <mergeCell ref="B100:C100"/>
    <mergeCell ref="B97:C97"/>
    <mergeCell ref="B94:C94"/>
    <mergeCell ref="B91:C91"/>
    <mergeCell ref="B88:C88"/>
    <mergeCell ref="B85:C85"/>
    <mergeCell ref="B70:C70"/>
    <mergeCell ref="P72:R72"/>
    <mergeCell ref="P73:R73"/>
    <mergeCell ref="P56:R56"/>
    <mergeCell ref="P57:R57"/>
    <mergeCell ref="P83:R83"/>
    <mergeCell ref="P84:R84"/>
    <mergeCell ref="P85:R85"/>
    <mergeCell ref="P86:R86"/>
    <mergeCell ref="R5:R6"/>
    <mergeCell ref="R7:R8"/>
    <mergeCell ref="P14:R16"/>
    <mergeCell ref="P17:R19"/>
    <mergeCell ref="P20:R22"/>
    <mergeCell ref="P23:R25"/>
    <mergeCell ref="P26:R28"/>
    <mergeCell ref="P29:R31"/>
    <mergeCell ref="P32:R34"/>
    <mergeCell ref="P35:R37"/>
    <mergeCell ref="P38:R40"/>
    <mergeCell ref="P41:R43"/>
    <mergeCell ref="P44:R46"/>
    <mergeCell ref="M5:P5"/>
    <mergeCell ref="M7:P7"/>
    <mergeCell ref="M9:P9"/>
    <mergeCell ref="O23:O25"/>
    <mergeCell ref="O26:O28"/>
    <mergeCell ref="O29:O31"/>
    <mergeCell ref="L13:M13"/>
    <mergeCell ref="L12:R12"/>
    <mergeCell ref="L17:L19"/>
    <mergeCell ref="M17:M19"/>
    <mergeCell ref="L20:L22"/>
    <mergeCell ref="M20:M22"/>
    <mergeCell ref="L23:L25"/>
    <mergeCell ref="M23:M25"/>
    <mergeCell ref="L26:L28"/>
    <mergeCell ref="M26:M28"/>
    <mergeCell ref="L29:L31"/>
    <mergeCell ref="M29:M31"/>
    <mergeCell ref="L32:L34"/>
    <mergeCell ref="B53:B54"/>
    <mergeCell ref="B56:B57"/>
    <mergeCell ref="A29:A31"/>
    <mergeCell ref="A32:A34"/>
    <mergeCell ref="C29:C30"/>
    <mergeCell ref="B46:C46"/>
    <mergeCell ref="B49:C49"/>
    <mergeCell ref="C32:C33"/>
    <mergeCell ref="B52:C52"/>
    <mergeCell ref="B32:B33"/>
    <mergeCell ref="P91:R91"/>
    <mergeCell ref="P74:R74"/>
    <mergeCell ref="P75:R75"/>
    <mergeCell ref="P76:R76"/>
    <mergeCell ref="P77:R77"/>
    <mergeCell ref="P78:R78"/>
    <mergeCell ref="P79:R79"/>
    <mergeCell ref="P80:R80"/>
    <mergeCell ref="P81:R81"/>
    <mergeCell ref="P62:R62"/>
    <mergeCell ref="P63:R63"/>
    <mergeCell ref="P64:R64"/>
    <mergeCell ref="P47:R47"/>
    <mergeCell ref="P48:R48"/>
    <mergeCell ref="P49:R49"/>
    <mergeCell ref="B73:C73"/>
    <mergeCell ref="A71:A73"/>
    <mergeCell ref="P58:R58"/>
    <mergeCell ref="P65:R65"/>
    <mergeCell ref="P66:R66"/>
    <mergeCell ref="P67:R67"/>
    <mergeCell ref="P68:R68"/>
    <mergeCell ref="A1:T3"/>
    <mergeCell ref="D5:E5"/>
    <mergeCell ref="D7:E7"/>
    <mergeCell ref="D9:E9"/>
    <mergeCell ref="P13:R13"/>
    <mergeCell ref="A437:A439"/>
    <mergeCell ref="C437:C438"/>
    <mergeCell ref="D437:D438"/>
    <mergeCell ref="E437:E438"/>
    <mergeCell ref="G437:G439"/>
    <mergeCell ref="S437:S439"/>
    <mergeCell ref="T437:T439"/>
    <mergeCell ref="P434:R434"/>
    <mergeCell ref="P435:R435"/>
    <mergeCell ref="P436:R436"/>
    <mergeCell ref="P437:R437"/>
    <mergeCell ref="P438:R438"/>
    <mergeCell ref="P439:R439"/>
    <mergeCell ref="H434:H436"/>
    <mergeCell ref="E80:E81"/>
    <mergeCell ref="A74:A76"/>
    <mergeCell ref="C74:C75"/>
    <mergeCell ref="D74:D75"/>
    <mergeCell ref="E74:E75"/>
    <mergeCell ref="A53:A55"/>
    <mergeCell ref="A56:A58"/>
    <mergeCell ref="C53:C54"/>
    <mergeCell ref="D53:D54"/>
    <mergeCell ref="A47:A49"/>
    <mergeCell ref="A50:A52"/>
    <mergeCell ref="E56:E57"/>
    <mergeCell ref="E47:E48"/>
    <mergeCell ref="K12:K13"/>
    <mergeCell ref="H437:H439"/>
    <mergeCell ref="A446:A448"/>
    <mergeCell ref="C446:C447"/>
    <mergeCell ref="D446:D447"/>
    <mergeCell ref="E446:E447"/>
    <mergeCell ref="G446:G448"/>
    <mergeCell ref="S446:S448"/>
    <mergeCell ref="T446:T448"/>
    <mergeCell ref="P446:R446"/>
    <mergeCell ref="P447:R447"/>
    <mergeCell ref="P448:R448"/>
    <mergeCell ref="H446:H448"/>
    <mergeCell ref="A440:A442"/>
    <mergeCell ref="C440:C441"/>
    <mergeCell ref="D440:D441"/>
    <mergeCell ref="E440:E441"/>
    <mergeCell ref="G440:G442"/>
    <mergeCell ref="S440:S442"/>
    <mergeCell ref="T440:T442"/>
    <mergeCell ref="A443:A445"/>
    <mergeCell ref="C443:C444"/>
    <mergeCell ref="D443:D444"/>
    <mergeCell ref="E443:E444"/>
    <mergeCell ref="G443:G445"/>
    <mergeCell ref="S443:S445"/>
    <mergeCell ref="T443:T445"/>
    <mergeCell ref="P440:R440"/>
    <mergeCell ref="C50:C51"/>
    <mergeCell ref="D50:D51"/>
    <mergeCell ref="B47:B48"/>
    <mergeCell ref="B50:B51"/>
    <mergeCell ref="P441:R441"/>
    <mergeCell ref="P442:R442"/>
    <mergeCell ref="P443:R443"/>
    <mergeCell ref="A431:A433"/>
    <mergeCell ref="C431:C432"/>
    <mergeCell ref="D431:D432"/>
    <mergeCell ref="E431:E432"/>
    <mergeCell ref="G431:G433"/>
    <mergeCell ref="S431:S433"/>
    <mergeCell ref="T431:T433"/>
    <mergeCell ref="P428:R428"/>
    <mergeCell ref="P429:R429"/>
    <mergeCell ref="P430:R430"/>
    <mergeCell ref="P431:R431"/>
    <mergeCell ref="P432:R432"/>
    <mergeCell ref="P433:R433"/>
    <mergeCell ref="H428:H430"/>
    <mergeCell ref="H431:H433"/>
    <mergeCell ref="A434:A436"/>
    <mergeCell ref="C434:C435"/>
    <mergeCell ref="D434:D435"/>
    <mergeCell ref="E434:E435"/>
    <mergeCell ref="G434:G436"/>
    <mergeCell ref="S434:S436"/>
    <mergeCell ref="T434:T436"/>
    <mergeCell ref="B428:B429"/>
    <mergeCell ref="B431:B432"/>
    <mergeCell ref="A422:A424"/>
    <mergeCell ref="C422:C423"/>
    <mergeCell ref="D422:D423"/>
    <mergeCell ref="E422:E423"/>
    <mergeCell ref="G422:G424"/>
    <mergeCell ref="S422:S424"/>
    <mergeCell ref="T422:T424"/>
    <mergeCell ref="P422:R422"/>
    <mergeCell ref="P423:R423"/>
    <mergeCell ref="P424:R424"/>
    <mergeCell ref="P425:R425"/>
    <mergeCell ref="P426:R426"/>
    <mergeCell ref="P427:R427"/>
    <mergeCell ref="H422:H424"/>
    <mergeCell ref="H425:H427"/>
    <mergeCell ref="A428:A430"/>
    <mergeCell ref="C428:C429"/>
    <mergeCell ref="D428:D429"/>
    <mergeCell ref="E428:E429"/>
    <mergeCell ref="G428:G430"/>
    <mergeCell ref="S428:S430"/>
    <mergeCell ref="T428:T430"/>
    <mergeCell ref="C425:C426"/>
    <mergeCell ref="D425:D426"/>
    <mergeCell ref="E425:E426"/>
    <mergeCell ref="G425:G427"/>
    <mergeCell ref="S425:S427"/>
    <mergeCell ref="T425:T427"/>
    <mergeCell ref="B422:B423"/>
    <mergeCell ref="B425:B426"/>
    <mergeCell ref="P407:R407"/>
    <mergeCell ref="P408:R408"/>
    <mergeCell ref="P409:R409"/>
    <mergeCell ref="H404:H406"/>
    <mergeCell ref="H407:H409"/>
    <mergeCell ref="A410:A412"/>
    <mergeCell ref="C410:C411"/>
    <mergeCell ref="D410:D411"/>
    <mergeCell ref="E410:E411"/>
    <mergeCell ref="G410:G412"/>
    <mergeCell ref="S410:S412"/>
    <mergeCell ref="T410:T412"/>
    <mergeCell ref="A413:A415"/>
    <mergeCell ref="C413:C414"/>
    <mergeCell ref="D413:D414"/>
    <mergeCell ref="E413:E414"/>
    <mergeCell ref="G413:G415"/>
    <mergeCell ref="S413:S415"/>
    <mergeCell ref="T413:T415"/>
    <mergeCell ref="P410:R410"/>
    <mergeCell ref="P411:R411"/>
    <mergeCell ref="P412:R412"/>
    <mergeCell ref="P413:R413"/>
    <mergeCell ref="P414:R414"/>
    <mergeCell ref="P415:R415"/>
    <mergeCell ref="H410:H412"/>
    <mergeCell ref="H413:H415"/>
    <mergeCell ref="A407:A409"/>
    <mergeCell ref="C407:C408"/>
    <mergeCell ref="D407:D408"/>
    <mergeCell ref="E407:E408"/>
    <mergeCell ref="G407:G409"/>
    <mergeCell ref="A401:A403"/>
    <mergeCell ref="C401:C402"/>
    <mergeCell ref="D401:D402"/>
    <mergeCell ref="E401:E402"/>
    <mergeCell ref="G401:G403"/>
    <mergeCell ref="S401:S403"/>
    <mergeCell ref="T401:T403"/>
    <mergeCell ref="P398:R398"/>
    <mergeCell ref="P399:R399"/>
    <mergeCell ref="P400:R400"/>
    <mergeCell ref="P401:R401"/>
    <mergeCell ref="P402:R402"/>
    <mergeCell ref="P403:R403"/>
    <mergeCell ref="H398:H400"/>
    <mergeCell ref="H401:H403"/>
    <mergeCell ref="A404:A406"/>
    <mergeCell ref="C404:C405"/>
    <mergeCell ref="D404:D405"/>
    <mergeCell ref="E404:E405"/>
    <mergeCell ref="G404:G406"/>
    <mergeCell ref="S404:S406"/>
    <mergeCell ref="T404:T406"/>
    <mergeCell ref="P404:R404"/>
    <mergeCell ref="P405:R405"/>
    <mergeCell ref="P406:R406"/>
    <mergeCell ref="S398:S400"/>
    <mergeCell ref="T398:T400"/>
    <mergeCell ref="D398:D399"/>
    <mergeCell ref="E398:E399"/>
    <mergeCell ref="G398:G400"/>
    <mergeCell ref="B398:B399"/>
    <mergeCell ref="P389:R389"/>
    <mergeCell ref="P390:R390"/>
    <mergeCell ref="P391:R391"/>
    <mergeCell ref="H386:H388"/>
    <mergeCell ref="H389:H391"/>
    <mergeCell ref="A392:A394"/>
    <mergeCell ref="C392:C393"/>
    <mergeCell ref="D392:D393"/>
    <mergeCell ref="E392:E393"/>
    <mergeCell ref="G392:G394"/>
    <mergeCell ref="S392:S394"/>
    <mergeCell ref="T392:T394"/>
    <mergeCell ref="A395:A397"/>
    <mergeCell ref="C395:C396"/>
    <mergeCell ref="D395:D396"/>
    <mergeCell ref="E395:E396"/>
    <mergeCell ref="G395:G397"/>
    <mergeCell ref="S395:S397"/>
    <mergeCell ref="T395:T397"/>
    <mergeCell ref="P392:R392"/>
    <mergeCell ref="P393:R393"/>
    <mergeCell ref="P394:R394"/>
    <mergeCell ref="P395:R395"/>
    <mergeCell ref="P396:R396"/>
    <mergeCell ref="P397:R397"/>
    <mergeCell ref="H392:H394"/>
    <mergeCell ref="H395:H397"/>
    <mergeCell ref="S389:S391"/>
    <mergeCell ref="T389:T391"/>
    <mergeCell ref="A389:A391"/>
    <mergeCell ref="C389:C390"/>
    <mergeCell ref="D389:D390"/>
    <mergeCell ref="A383:A385"/>
    <mergeCell ref="C383:C384"/>
    <mergeCell ref="D383:D384"/>
    <mergeCell ref="E383:E384"/>
    <mergeCell ref="G383:G385"/>
    <mergeCell ref="S383:S385"/>
    <mergeCell ref="T383:T385"/>
    <mergeCell ref="P380:R380"/>
    <mergeCell ref="P381:R381"/>
    <mergeCell ref="P382:R382"/>
    <mergeCell ref="P383:R383"/>
    <mergeCell ref="P384:R384"/>
    <mergeCell ref="P385:R385"/>
    <mergeCell ref="H380:H382"/>
    <mergeCell ref="H383:H385"/>
    <mergeCell ref="A386:A388"/>
    <mergeCell ref="C386:C387"/>
    <mergeCell ref="D386:D387"/>
    <mergeCell ref="E386:E387"/>
    <mergeCell ref="G386:G388"/>
    <mergeCell ref="S386:S388"/>
    <mergeCell ref="T386:T388"/>
    <mergeCell ref="P386:R386"/>
    <mergeCell ref="P387:R387"/>
    <mergeCell ref="P388:R388"/>
    <mergeCell ref="G380:G382"/>
    <mergeCell ref="S380:S382"/>
    <mergeCell ref="T380:T382"/>
    <mergeCell ref="B385:C385"/>
    <mergeCell ref="B382:C382"/>
    <mergeCell ref="B386:B387"/>
    <mergeCell ref="P371:R371"/>
    <mergeCell ref="P372:R372"/>
    <mergeCell ref="P373:R373"/>
    <mergeCell ref="H368:H370"/>
    <mergeCell ref="H371:H373"/>
    <mergeCell ref="A374:A376"/>
    <mergeCell ref="C374:C375"/>
    <mergeCell ref="D374:D375"/>
    <mergeCell ref="E374:E375"/>
    <mergeCell ref="G374:G376"/>
    <mergeCell ref="S374:S376"/>
    <mergeCell ref="T374:T376"/>
    <mergeCell ref="A377:A379"/>
    <mergeCell ref="C377:C378"/>
    <mergeCell ref="D377:D378"/>
    <mergeCell ref="E377:E378"/>
    <mergeCell ref="G377:G379"/>
    <mergeCell ref="S377:S379"/>
    <mergeCell ref="T377:T379"/>
    <mergeCell ref="P374:R374"/>
    <mergeCell ref="P375:R375"/>
    <mergeCell ref="P376:R376"/>
    <mergeCell ref="P377:R377"/>
    <mergeCell ref="P378:R378"/>
    <mergeCell ref="P379:R379"/>
    <mergeCell ref="H374:H376"/>
    <mergeCell ref="H377:H379"/>
    <mergeCell ref="A371:A373"/>
    <mergeCell ref="C371:C372"/>
    <mergeCell ref="D371:D372"/>
    <mergeCell ref="E371:E372"/>
    <mergeCell ref="G371:G373"/>
    <mergeCell ref="A365:A367"/>
    <mergeCell ref="C365:C366"/>
    <mergeCell ref="D365:D366"/>
    <mergeCell ref="E365:E366"/>
    <mergeCell ref="G365:G367"/>
    <mergeCell ref="S365:S367"/>
    <mergeCell ref="T365:T367"/>
    <mergeCell ref="P362:R362"/>
    <mergeCell ref="P363:R363"/>
    <mergeCell ref="P364:R364"/>
    <mergeCell ref="P365:R365"/>
    <mergeCell ref="P366:R366"/>
    <mergeCell ref="P367:R367"/>
    <mergeCell ref="H362:H364"/>
    <mergeCell ref="H365:H367"/>
    <mergeCell ref="A368:A370"/>
    <mergeCell ref="C368:C369"/>
    <mergeCell ref="D368:D369"/>
    <mergeCell ref="E368:E369"/>
    <mergeCell ref="G368:G370"/>
    <mergeCell ref="S368:S370"/>
    <mergeCell ref="T368:T370"/>
    <mergeCell ref="P368:R368"/>
    <mergeCell ref="P369:R369"/>
    <mergeCell ref="P370:R370"/>
    <mergeCell ref="P354:R354"/>
    <mergeCell ref="P355:R355"/>
    <mergeCell ref="H350:H352"/>
    <mergeCell ref="H353:H355"/>
    <mergeCell ref="A356:A358"/>
    <mergeCell ref="C356:C357"/>
    <mergeCell ref="D356:D357"/>
    <mergeCell ref="E356:E357"/>
    <mergeCell ref="G356:G358"/>
    <mergeCell ref="S356:S358"/>
    <mergeCell ref="T356:T358"/>
    <mergeCell ref="A359:A361"/>
    <mergeCell ref="C359:C360"/>
    <mergeCell ref="D359:D360"/>
    <mergeCell ref="E359:E360"/>
    <mergeCell ref="G359:G361"/>
    <mergeCell ref="S359:S361"/>
    <mergeCell ref="T359:T361"/>
    <mergeCell ref="P356:R356"/>
    <mergeCell ref="P357:R357"/>
    <mergeCell ref="P358:R358"/>
    <mergeCell ref="P359:R359"/>
    <mergeCell ref="P360:R360"/>
    <mergeCell ref="P361:R361"/>
    <mergeCell ref="H356:H358"/>
    <mergeCell ref="H359:H361"/>
    <mergeCell ref="B358:C358"/>
    <mergeCell ref="B355:C355"/>
    <mergeCell ref="B352:C352"/>
    <mergeCell ref="B353:B354"/>
    <mergeCell ref="B350:B351"/>
    <mergeCell ref="P346:R346"/>
    <mergeCell ref="P347:R347"/>
    <mergeCell ref="P348:R348"/>
    <mergeCell ref="P349:R349"/>
    <mergeCell ref="H344:H346"/>
    <mergeCell ref="H347:H349"/>
    <mergeCell ref="A350:A352"/>
    <mergeCell ref="C350:C351"/>
    <mergeCell ref="D350:D351"/>
    <mergeCell ref="E350:E351"/>
    <mergeCell ref="G350:G352"/>
    <mergeCell ref="S350:S352"/>
    <mergeCell ref="T350:T352"/>
    <mergeCell ref="P350:R350"/>
    <mergeCell ref="P351:R351"/>
    <mergeCell ref="P352:R352"/>
    <mergeCell ref="P353:R353"/>
    <mergeCell ref="B349:C349"/>
    <mergeCell ref="A353:A355"/>
    <mergeCell ref="C353:C354"/>
    <mergeCell ref="D353:D354"/>
    <mergeCell ref="E353:E354"/>
    <mergeCell ref="G353:G355"/>
    <mergeCell ref="S353:S355"/>
    <mergeCell ref="T353:T355"/>
    <mergeCell ref="A344:A346"/>
    <mergeCell ref="C344:C345"/>
    <mergeCell ref="D344:D345"/>
    <mergeCell ref="E344:E345"/>
    <mergeCell ref="G344:G346"/>
    <mergeCell ref="S344:S346"/>
    <mergeCell ref="T344:T346"/>
    <mergeCell ref="A341:A343"/>
    <mergeCell ref="C341:C342"/>
    <mergeCell ref="D341:D342"/>
    <mergeCell ref="E341:E342"/>
    <mergeCell ref="G341:G343"/>
    <mergeCell ref="S341:S343"/>
    <mergeCell ref="T341:T343"/>
    <mergeCell ref="P338:R338"/>
    <mergeCell ref="P339:R339"/>
    <mergeCell ref="P340:R340"/>
    <mergeCell ref="P341:R341"/>
    <mergeCell ref="P342:R342"/>
    <mergeCell ref="P343:R343"/>
    <mergeCell ref="H338:H340"/>
    <mergeCell ref="H341:H343"/>
    <mergeCell ref="A335:A337"/>
    <mergeCell ref="C335:C336"/>
    <mergeCell ref="D335:D336"/>
    <mergeCell ref="E335:E336"/>
    <mergeCell ref="G335:G337"/>
    <mergeCell ref="B338:B339"/>
    <mergeCell ref="B335:B336"/>
    <mergeCell ref="A332:A334"/>
    <mergeCell ref="C332:C333"/>
    <mergeCell ref="D332:D333"/>
    <mergeCell ref="E332:E333"/>
    <mergeCell ref="G332:G334"/>
    <mergeCell ref="S332:S334"/>
    <mergeCell ref="T332:T334"/>
    <mergeCell ref="P332:R332"/>
    <mergeCell ref="P333:R333"/>
    <mergeCell ref="P334:R334"/>
    <mergeCell ref="P335:R335"/>
    <mergeCell ref="P336:R336"/>
    <mergeCell ref="P337:R337"/>
    <mergeCell ref="H332:H334"/>
    <mergeCell ref="H335:H337"/>
    <mergeCell ref="A338:A340"/>
    <mergeCell ref="C338:C339"/>
    <mergeCell ref="D338:D339"/>
    <mergeCell ref="E338:E339"/>
    <mergeCell ref="G338:G340"/>
    <mergeCell ref="S338:S340"/>
    <mergeCell ref="T338:T340"/>
    <mergeCell ref="B332:B333"/>
    <mergeCell ref="B334:C334"/>
    <mergeCell ref="P318:R318"/>
    <mergeCell ref="P319:R319"/>
    <mergeCell ref="H314:H316"/>
    <mergeCell ref="H317:H319"/>
    <mergeCell ref="A320:A322"/>
    <mergeCell ref="C320:C321"/>
    <mergeCell ref="D320:D321"/>
    <mergeCell ref="E320:E321"/>
    <mergeCell ref="G320:G322"/>
    <mergeCell ref="S320:S322"/>
    <mergeCell ref="T320:T322"/>
    <mergeCell ref="A323:A325"/>
    <mergeCell ref="C323:C324"/>
    <mergeCell ref="D323:D324"/>
    <mergeCell ref="E323:E324"/>
    <mergeCell ref="G323:G325"/>
    <mergeCell ref="S323:S325"/>
    <mergeCell ref="T323:T325"/>
    <mergeCell ref="P320:R320"/>
    <mergeCell ref="P321:R321"/>
    <mergeCell ref="P322:R322"/>
    <mergeCell ref="P323:R323"/>
    <mergeCell ref="P324:R324"/>
    <mergeCell ref="P325:R325"/>
    <mergeCell ref="H320:H322"/>
    <mergeCell ref="H323:H325"/>
    <mergeCell ref="B323:B324"/>
    <mergeCell ref="B320:B321"/>
    <mergeCell ref="B317:B318"/>
    <mergeCell ref="B314:B315"/>
    <mergeCell ref="B322:C322"/>
    <mergeCell ref="B319:C319"/>
    <mergeCell ref="P310:R310"/>
    <mergeCell ref="P311:R311"/>
    <mergeCell ref="P312:R312"/>
    <mergeCell ref="P313:R313"/>
    <mergeCell ref="H308:H310"/>
    <mergeCell ref="H311:H313"/>
    <mergeCell ref="A314:A316"/>
    <mergeCell ref="C314:C315"/>
    <mergeCell ref="D314:D315"/>
    <mergeCell ref="E314:E315"/>
    <mergeCell ref="G314:G316"/>
    <mergeCell ref="S314:S316"/>
    <mergeCell ref="T314:T316"/>
    <mergeCell ref="P314:R314"/>
    <mergeCell ref="P315:R315"/>
    <mergeCell ref="P316:R316"/>
    <mergeCell ref="P317:R317"/>
    <mergeCell ref="B311:B312"/>
    <mergeCell ref="B308:B309"/>
    <mergeCell ref="B316:C316"/>
    <mergeCell ref="A317:A319"/>
    <mergeCell ref="C317:C318"/>
    <mergeCell ref="D317:D318"/>
    <mergeCell ref="E317:E318"/>
    <mergeCell ref="G317:G319"/>
    <mergeCell ref="S317:S319"/>
    <mergeCell ref="T317:T319"/>
    <mergeCell ref="A308:A310"/>
    <mergeCell ref="C308:C309"/>
    <mergeCell ref="D308:D309"/>
    <mergeCell ref="E308:E309"/>
    <mergeCell ref="G308:G310"/>
    <mergeCell ref="T302:T304"/>
    <mergeCell ref="A305:A307"/>
    <mergeCell ref="C305:C306"/>
    <mergeCell ref="D305:D306"/>
    <mergeCell ref="E305:E306"/>
    <mergeCell ref="G305:G307"/>
    <mergeCell ref="S305:S307"/>
    <mergeCell ref="T305:T307"/>
    <mergeCell ref="P302:R302"/>
    <mergeCell ref="P303:R303"/>
    <mergeCell ref="P304:R304"/>
    <mergeCell ref="P305:R305"/>
    <mergeCell ref="P306:R306"/>
    <mergeCell ref="P307:R307"/>
    <mergeCell ref="H302:H304"/>
    <mergeCell ref="H305:H307"/>
    <mergeCell ref="B305:B306"/>
    <mergeCell ref="B304:C304"/>
    <mergeCell ref="A302:A304"/>
    <mergeCell ref="C302:C303"/>
    <mergeCell ref="D302:D303"/>
    <mergeCell ref="E302:E303"/>
    <mergeCell ref="G302:G304"/>
    <mergeCell ref="S302:S304"/>
    <mergeCell ref="S296:S298"/>
    <mergeCell ref="T296:T298"/>
    <mergeCell ref="P296:R296"/>
    <mergeCell ref="P297:R297"/>
    <mergeCell ref="P298:R298"/>
    <mergeCell ref="P299:R299"/>
    <mergeCell ref="P300:R300"/>
    <mergeCell ref="P301:R301"/>
    <mergeCell ref="H296:H298"/>
    <mergeCell ref="H299:H301"/>
    <mergeCell ref="A299:A301"/>
    <mergeCell ref="C299:C300"/>
    <mergeCell ref="D299:D300"/>
    <mergeCell ref="E299:E300"/>
    <mergeCell ref="G299:G301"/>
    <mergeCell ref="B298:C298"/>
    <mergeCell ref="P282:R282"/>
    <mergeCell ref="P283:R283"/>
    <mergeCell ref="P293:R293"/>
    <mergeCell ref="P294:R294"/>
    <mergeCell ref="P295:R295"/>
    <mergeCell ref="A296:A298"/>
    <mergeCell ref="C296:C297"/>
    <mergeCell ref="D296:D297"/>
    <mergeCell ref="E296:E297"/>
    <mergeCell ref="G296:G298"/>
    <mergeCell ref="H278:H280"/>
    <mergeCell ref="H281:H283"/>
    <mergeCell ref="A284:A286"/>
    <mergeCell ref="C284:C285"/>
    <mergeCell ref="D284:D285"/>
    <mergeCell ref="E284:E285"/>
    <mergeCell ref="G284:G286"/>
    <mergeCell ref="S284:S286"/>
    <mergeCell ref="T284:T286"/>
    <mergeCell ref="A287:A289"/>
    <mergeCell ref="C287:C288"/>
    <mergeCell ref="D287:D288"/>
    <mergeCell ref="E287:E288"/>
    <mergeCell ref="G287:G289"/>
    <mergeCell ref="S287:S289"/>
    <mergeCell ref="T287:T289"/>
    <mergeCell ref="P284:R284"/>
    <mergeCell ref="P285:R285"/>
    <mergeCell ref="P286:R286"/>
    <mergeCell ref="P287:R287"/>
    <mergeCell ref="P288:R288"/>
    <mergeCell ref="P289:R289"/>
    <mergeCell ref="H284:H286"/>
    <mergeCell ref="H287:H289"/>
    <mergeCell ref="B281:B282"/>
    <mergeCell ref="B278:B279"/>
    <mergeCell ref="B280:C280"/>
    <mergeCell ref="B289:C289"/>
    <mergeCell ref="B286:C286"/>
    <mergeCell ref="B283:C283"/>
    <mergeCell ref="P274:R274"/>
    <mergeCell ref="P275:R275"/>
    <mergeCell ref="P276:R276"/>
    <mergeCell ref="P277:R277"/>
    <mergeCell ref="H272:H274"/>
    <mergeCell ref="H275:H277"/>
    <mergeCell ref="A278:A280"/>
    <mergeCell ref="C278:C279"/>
    <mergeCell ref="D278:D279"/>
    <mergeCell ref="E278:E279"/>
    <mergeCell ref="G278:G280"/>
    <mergeCell ref="S278:S280"/>
    <mergeCell ref="T278:T280"/>
    <mergeCell ref="P278:R278"/>
    <mergeCell ref="P279:R279"/>
    <mergeCell ref="P280:R280"/>
    <mergeCell ref="P281:R281"/>
    <mergeCell ref="A281:A283"/>
    <mergeCell ref="C281:C282"/>
    <mergeCell ref="D281:D282"/>
    <mergeCell ref="E281:E282"/>
    <mergeCell ref="G281:G283"/>
    <mergeCell ref="S281:S283"/>
    <mergeCell ref="T281:T283"/>
    <mergeCell ref="A272:A274"/>
    <mergeCell ref="C272:C273"/>
    <mergeCell ref="D272:D273"/>
    <mergeCell ref="E272:E273"/>
    <mergeCell ref="G272:G274"/>
    <mergeCell ref="S272:S274"/>
    <mergeCell ref="T272:T274"/>
    <mergeCell ref="A275:A277"/>
    <mergeCell ref="P263:R263"/>
    <mergeCell ref="P264:R264"/>
    <mergeCell ref="P265:R265"/>
    <mergeCell ref="H260:H262"/>
    <mergeCell ref="H263:H265"/>
    <mergeCell ref="A266:A268"/>
    <mergeCell ref="C266:C267"/>
    <mergeCell ref="D266:D267"/>
    <mergeCell ref="E266:E267"/>
    <mergeCell ref="G266:G268"/>
    <mergeCell ref="S266:S268"/>
    <mergeCell ref="T266:T268"/>
    <mergeCell ref="A269:A271"/>
    <mergeCell ref="C269:C270"/>
    <mergeCell ref="D269:D270"/>
    <mergeCell ref="E269:E270"/>
    <mergeCell ref="G269:G271"/>
    <mergeCell ref="S269:S271"/>
    <mergeCell ref="T269:T271"/>
    <mergeCell ref="P266:R266"/>
    <mergeCell ref="P267:R267"/>
    <mergeCell ref="P268:R268"/>
    <mergeCell ref="P269:R269"/>
    <mergeCell ref="P270:R270"/>
    <mergeCell ref="P271:R271"/>
    <mergeCell ref="H266:H268"/>
    <mergeCell ref="H269:H271"/>
    <mergeCell ref="A263:A265"/>
    <mergeCell ref="C263:C264"/>
    <mergeCell ref="D263:D264"/>
    <mergeCell ref="E263:E264"/>
    <mergeCell ref="G263:G265"/>
    <mergeCell ref="P256:R256"/>
    <mergeCell ref="P257:R257"/>
    <mergeCell ref="P258:R258"/>
    <mergeCell ref="P259:R259"/>
    <mergeCell ref="H254:H256"/>
    <mergeCell ref="H257:H259"/>
    <mergeCell ref="A260:A262"/>
    <mergeCell ref="C260:C261"/>
    <mergeCell ref="D260:D261"/>
    <mergeCell ref="E260:E261"/>
    <mergeCell ref="G260:G262"/>
    <mergeCell ref="S260:S262"/>
    <mergeCell ref="T260:T262"/>
    <mergeCell ref="P260:R260"/>
    <mergeCell ref="P261:R261"/>
    <mergeCell ref="P262:R262"/>
    <mergeCell ref="B254:B255"/>
    <mergeCell ref="S257:S259"/>
    <mergeCell ref="T257:T259"/>
    <mergeCell ref="H242:H244"/>
    <mergeCell ref="H245:H247"/>
    <mergeCell ref="A248:A250"/>
    <mergeCell ref="C248:C249"/>
    <mergeCell ref="D248:D249"/>
    <mergeCell ref="E248:E249"/>
    <mergeCell ref="G248:G250"/>
    <mergeCell ref="S248:S250"/>
    <mergeCell ref="T248:T250"/>
    <mergeCell ref="A251:A253"/>
    <mergeCell ref="C251:C252"/>
    <mergeCell ref="D251:D252"/>
    <mergeCell ref="E251:E252"/>
    <mergeCell ref="G251:G253"/>
    <mergeCell ref="S251:S253"/>
    <mergeCell ref="T251:T253"/>
    <mergeCell ref="P248:R248"/>
    <mergeCell ref="P249:R249"/>
    <mergeCell ref="P250:R250"/>
    <mergeCell ref="P251:R251"/>
    <mergeCell ref="P252:R252"/>
    <mergeCell ref="P253:R253"/>
    <mergeCell ref="H248:H250"/>
    <mergeCell ref="H251:H253"/>
    <mergeCell ref="B251:B252"/>
    <mergeCell ref="B248:B249"/>
    <mergeCell ref="B245:B246"/>
    <mergeCell ref="B242:B243"/>
    <mergeCell ref="B247:C247"/>
    <mergeCell ref="B244:C244"/>
    <mergeCell ref="P238:R238"/>
    <mergeCell ref="P239:R239"/>
    <mergeCell ref="P240:R240"/>
    <mergeCell ref="P241:R241"/>
    <mergeCell ref="H236:H238"/>
    <mergeCell ref="H239:H241"/>
    <mergeCell ref="A242:A244"/>
    <mergeCell ref="C242:C243"/>
    <mergeCell ref="D242:D243"/>
    <mergeCell ref="E242:E243"/>
    <mergeCell ref="G242:G244"/>
    <mergeCell ref="S242:S244"/>
    <mergeCell ref="T242:T244"/>
    <mergeCell ref="P242:R242"/>
    <mergeCell ref="P243:R243"/>
    <mergeCell ref="P244:R244"/>
    <mergeCell ref="P245:R245"/>
    <mergeCell ref="B239:B240"/>
    <mergeCell ref="B236:B237"/>
    <mergeCell ref="A236:A238"/>
    <mergeCell ref="C236:C237"/>
    <mergeCell ref="D236:D237"/>
    <mergeCell ref="E236:E237"/>
    <mergeCell ref="G236:G238"/>
    <mergeCell ref="S236:S238"/>
    <mergeCell ref="T236:T238"/>
    <mergeCell ref="A239:A241"/>
    <mergeCell ref="C239:C240"/>
    <mergeCell ref="D239:D240"/>
    <mergeCell ref="E239:E240"/>
    <mergeCell ref="G239:G241"/>
    <mergeCell ref="S239:S241"/>
    <mergeCell ref="P229:R229"/>
    <mergeCell ref="H224:H226"/>
    <mergeCell ref="H227:H229"/>
    <mergeCell ref="A230:A232"/>
    <mergeCell ref="C230:C231"/>
    <mergeCell ref="D230:D231"/>
    <mergeCell ref="E230:E231"/>
    <mergeCell ref="G230:G232"/>
    <mergeCell ref="S230:S232"/>
    <mergeCell ref="T230:T232"/>
    <mergeCell ref="A233:A235"/>
    <mergeCell ref="C233:C234"/>
    <mergeCell ref="D233:D234"/>
    <mergeCell ref="E233:E234"/>
    <mergeCell ref="G233:G235"/>
    <mergeCell ref="S233:S235"/>
    <mergeCell ref="T233:T235"/>
    <mergeCell ref="P230:R230"/>
    <mergeCell ref="P231:R231"/>
    <mergeCell ref="P232:R232"/>
    <mergeCell ref="P233:R233"/>
    <mergeCell ref="P234:R234"/>
    <mergeCell ref="P235:R235"/>
    <mergeCell ref="H230:H232"/>
    <mergeCell ref="H233:H235"/>
    <mergeCell ref="A227:A229"/>
    <mergeCell ref="C227:C228"/>
    <mergeCell ref="D227:D228"/>
    <mergeCell ref="E227:E228"/>
    <mergeCell ref="G227:G229"/>
    <mergeCell ref="B233:B234"/>
    <mergeCell ref="B230:B231"/>
    <mergeCell ref="H218:H220"/>
    <mergeCell ref="H221:H223"/>
    <mergeCell ref="A224:A226"/>
    <mergeCell ref="C224:C225"/>
    <mergeCell ref="D224:D225"/>
    <mergeCell ref="E224:E225"/>
    <mergeCell ref="G224:G226"/>
    <mergeCell ref="S224:S226"/>
    <mergeCell ref="T224:T226"/>
    <mergeCell ref="P224:R224"/>
    <mergeCell ref="P225:R225"/>
    <mergeCell ref="P226:R226"/>
    <mergeCell ref="B223:C223"/>
    <mergeCell ref="P227:R227"/>
    <mergeCell ref="P228:R228"/>
    <mergeCell ref="B227:B228"/>
    <mergeCell ref="B224:B225"/>
    <mergeCell ref="B226:C226"/>
    <mergeCell ref="B221:B222"/>
    <mergeCell ref="B218:B219"/>
    <mergeCell ref="P220:R220"/>
    <mergeCell ref="P221:R221"/>
    <mergeCell ref="H206:H208"/>
    <mergeCell ref="H209:H211"/>
    <mergeCell ref="A212:A214"/>
    <mergeCell ref="C212:C213"/>
    <mergeCell ref="D212:D213"/>
    <mergeCell ref="E212:E213"/>
    <mergeCell ref="G212:G214"/>
    <mergeCell ref="S212:S214"/>
    <mergeCell ref="T212:T214"/>
    <mergeCell ref="A215:A217"/>
    <mergeCell ref="C215:C216"/>
    <mergeCell ref="D215:D216"/>
    <mergeCell ref="E215:E216"/>
    <mergeCell ref="G215:G217"/>
    <mergeCell ref="S215:S217"/>
    <mergeCell ref="T215:T217"/>
    <mergeCell ref="P212:R212"/>
    <mergeCell ref="P213:R213"/>
    <mergeCell ref="P214:R214"/>
    <mergeCell ref="P215:R215"/>
    <mergeCell ref="P216:R216"/>
    <mergeCell ref="P217:R217"/>
    <mergeCell ref="H212:H214"/>
    <mergeCell ref="H215:H217"/>
    <mergeCell ref="B217:C217"/>
    <mergeCell ref="B215:B216"/>
    <mergeCell ref="B212:B213"/>
    <mergeCell ref="B209:B210"/>
    <mergeCell ref="B206:B207"/>
    <mergeCell ref="P202:R202"/>
    <mergeCell ref="P203:R203"/>
    <mergeCell ref="P204:R204"/>
    <mergeCell ref="P205:R205"/>
    <mergeCell ref="H200:H202"/>
    <mergeCell ref="H203:H205"/>
    <mergeCell ref="A206:A208"/>
    <mergeCell ref="C206:C207"/>
    <mergeCell ref="D206:D207"/>
    <mergeCell ref="E206:E207"/>
    <mergeCell ref="G206:G208"/>
    <mergeCell ref="S206:S208"/>
    <mergeCell ref="T206:T208"/>
    <mergeCell ref="P206:R206"/>
    <mergeCell ref="P207:R207"/>
    <mergeCell ref="P208:R208"/>
    <mergeCell ref="P209:R209"/>
    <mergeCell ref="A200:A202"/>
    <mergeCell ref="C200:C201"/>
    <mergeCell ref="D200:D201"/>
    <mergeCell ref="E200:E201"/>
    <mergeCell ref="G200:G202"/>
    <mergeCell ref="S200:S202"/>
    <mergeCell ref="T200:T202"/>
    <mergeCell ref="A203:A205"/>
    <mergeCell ref="C203:C204"/>
    <mergeCell ref="D203:D204"/>
    <mergeCell ref="E203:E204"/>
    <mergeCell ref="G203:G205"/>
    <mergeCell ref="S203:S205"/>
    <mergeCell ref="T203:T205"/>
    <mergeCell ref="P200:R200"/>
    <mergeCell ref="B185:B186"/>
    <mergeCell ref="B182:B183"/>
    <mergeCell ref="P186:R186"/>
    <mergeCell ref="P187:R187"/>
    <mergeCell ref="A194:A196"/>
    <mergeCell ref="C194:C195"/>
    <mergeCell ref="D194:D195"/>
    <mergeCell ref="E194:E195"/>
    <mergeCell ref="G194:G196"/>
    <mergeCell ref="S194:S196"/>
    <mergeCell ref="T194:T196"/>
    <mergeCell ref="A197:A199"/>
    <mergeCell ref="C197:C198"/>
    <mergeCell ref="D197:D198"/>
    <mergeCell ref="E197:E198"/>
    <mergeCell ref="G197:G199"/>
    <mergeCell ref="S197:S199"/>
    <mergeCell ref="T197:T199"/>
    <mergeCell ref="P194:R194"/>
    <mergeCell ref="P195:R195"/>
    <mergeCell ref="P196:R196"/>
    <mergeCell ref="P197:R197"/>
    <mergeCell ref="P198:R198"/>
    <mergeCell ref="P199:R199"/>
    <mergeCell ref="H194:H196"/>
    <mergeCell ref="H197:H199"/>
    <mergeCell ref="A188:A190"/>
    <mergeCell ref="C188:C189"/>
    <mergeCell ref="D188:D189"/>
    <mergeCell ref="E188:E189"/>
    <mergeCell ref="G188:G190"/>
    <mergeCell ref="S188:S190"/>
    <mergeCell ref="T188:T190"/>
    <mergeCell ref="P188:R188"/>
    <mergeCell ref="P189:R189"/>
    <mergeCell ref="P190:R190"/>
    <mergeCell ref="P191:R191"/>
    <mergeCell ref="P192:R192"/>
    <mergeCell ref="P193:R193"/>
    <mergeCell ref="H188:H190"/>
    <mergeCell ref="H191:H193"/>
    <mergeCell ref="A191:A193"/>
    <mergeCell ref="C191:C192"/>
    <mergeCell ref="D191:D192"/>
    <mergeCell ref="E191:E192"/>
    <mergeCell ref="G191:G193"/>
    <mergeCell ref="B191:B192"/>
    <mergeCell ref="B188:B189"/>
    <mergeCell ref="H170:H172"/>
    <mergeCell ref="H173:H175"/>
    <mergeCell ref="A176:A178"/>
    <mergeCell ref="C176:C177"/>
    <mergeCell ref="D176:D177"/>
    <mergeCell ref="E176:E177"/>
    <mergeCell ref="G176:G178"/>
    <mergeCell ref="S176:S178"/>
    <mergeCell ref="T176:T178"/>
    <mergeCell ref="A179:A181"/>
    <mergeCell ref="C179:C180"/>
    <mergeCell ref="D179:D180"/>
    <mergeCell ref="E179:E180"/>
    <mergeCell ref="G179:G181"/>
    <mergeCell ref="S179:S181"/>
    <mergeCell ref="T179:T181"/>
    <mergeCell ref="P176:R176"/>
    <mergeCell ref="P177:R177"/>
    <mergeCell ref="P178:R178"/>
    <mergeCell ref="P179:R179"/>
    <mergeCell ref="P180:R180"/>
    <mergeCell ref="P181:R181"/>
    <mergeCell ref="H176:H178"/>
    <mergeCell ref="H179:H181"/>
    <mergeCell ref="B172:C172"/>
    <mergeCell ref="B170:B171"/>
    <mergeCell ref="B179:B180"/>
    <mergeCell ref="B176:B177"/>
    <mergeCell ref="B173:B174"/>
    <mergeCell ref="P166:R166"/>
    <mergeCell ref="P167:R167"/>
    <mergeCell ref="P168:R168"/>
    <mergeCell ref="P169:R169"/>
    <mergeCell ref="H164:H166"/>
    <mergeCell ref="H167:H169"/>
    <mergeCell ref="A170:A172"/>
    <mergeCell ref="C170:C171"/>
    <mergeCell ref="D170:D171"/>
    <mergeCell ref="E170:E171"/>
    <mergeCell ref="G170:G172"/>
    <mergeCell ref="S170:S172"/>
    <mergeCell ref="T170:T172"/>
    <mergeCell ref="P170:R170"/>
    <mergeCell ref="P171:R171"/>
    <mergeCell ref="P172:R172"/>
    <mergeCell ref="P173:R173"/>
    <mergeCell ref="A164:A166"/>
    <mergeCell ref="C164:C165"/>
    <mergeCell ref="D164:D165"/>
    <mergeCell ref="E164:E165"/>
    <mergeCell ref="G164:G166"/>
    <mergeCell ref="S164:S166"/>
    <mergeCell ref="T164:T166"/>
    <mergeCell ref="A167:A169"/>
    <mergeCell ref="C167:C168"/>
    <mergeCell ref="D167:D168"/>
    <mergeCell ref="E167:E168"/>
    <mergeCell ref="G167:G169"/>
    <mergeCell ref="S167:S169"/>
    <mergeCell ref="T167:T169"/>
    <mergeCell ref="P164:R164"/>
    <mergeCell ref="A158:A160"/>
    <mergeCell ref="C158:C159"/>
    <mergeCell ref="D158:D159"/>
    <mergeCell ref="E158:E159"/>
    <mergeCell ref="G158:G160"/>
    <mergeCell ref="S158:S160"/>
    <mergeCell ref="T158:T160"/>
    <mergeCell ref="A161:A163"/>
    <mergeCell ref="C161:C162"/>
    <mergeCell ref="D161:D162"/>
    <mergeCell ref="E161:E162"/>
    <mergeCell ref="G161:G163"/>
    <mergeCell ref="S161:S163"/>
    <mergeCell ref="T161:T163"/>
    <mergeCell ref="P158:R158"/>
    <mergeCell ref="P159:R159"/>
    <mergeCell ref="P160:R160"/>
    <mergeCell ref="P161:R161"/>
    <mergeCell ref="P162:R162"/>
    <mergeCell ref="P163:R163"/>
    <mergeCell ref="H158:H160"/>
    <mergeCell ref="H161:H163"/>
    <mergeCell ref="B161:B162"/>
    <mergeCell ref="B158:B159"/>
    <mergeCell ref="H146:H148"/>
    <mergeCell ref="H149:H151"/>
    <mergeCell ref="A152:A154"/>
    <mergeCell ref="C152:C153"/>
    <mergeCell ref="D152:D153"/>
    <mergeCell ref="E152:E153"/>
    <mergeCell ref="G152:G154"/>
    <mergeCell ref="S152:S154"/>
    <mergeCell ref="T152:T154"/>
    <mergeCell ref="P152:R152"/>
    <mergeCell ref="P153:R153"/>
    <mergeCell ref="P154:R154"/>
    <mergeCell ref="P155:R155"/>
    <mergeCell ref="P156:R156"/>
    <mergeCell ref="P157:R157"/>
    <mergeCell ref="H152:H154"/>
    <mergeCell ref="H155:H157"/>
    <mergeCell ref="A155:A157"/>
    <mergeCell ref="C155:C156"/>
    <mergeCell ref="D155:D156"/>
    <mergeCell ref="E155:E156"/>
    <mergeCell ref="G155:G157"/>
    <mergeCell ref="B155:B156"/>
    <mergeCell ref="B152:B153"/>
    <mergeCell ref="B149:B150"/>
    <mergeCell ref="B146:B147"/>
    <mergeCell ref="P150:R150"/>
    <mergeCell ref="P151:R151"/>
    <mergeCell ref="H134:H136"/>
    <mergeCell ref="H137:H139"/>
    <mergeCell ref="A140:A142"/>
    <mergeCell ref="C140:C141"/>
    <mergeCell ref="D140:D141"/>
    <mergeCell ref="E140:E141"/>
    <mergeCell ref="G140:G142"/>
    <mergeCell ref="S140:S142"/>
    <mergeCell ref="T140:T142"/>
    <mergeCell ref="A143:A145"/>
    <mergeCell ref="C143:C144"/>
    <mergeCell ref="D143:D144"/>
    <mergeCell ref="E143:E144"/>
    <mergeCell ref="G143:G145"/>
    <mergeCell ref="S143:S145"/>
    <mergeCell ref="T143:T145"/>
    <mergeCell ref="P140:R140"/>
    <mergeCell ref="P141:R141"/>
    <mergeCell ref="P142:R142"/>
    <mergeCell ref="P143:R143"/>
    <mergeCell ref="P144:R144"/>
    <mergeCell ref="P145:R145"/>
    <mergeCell ref="H140:H142"/>
    <mergeCell ref="H143:H145"/>
    <mergeCell ref="B139:C139"/>
    <mergeCell ref="B136:C136"/>
    <mergeCell ref="B143:B144"/>
    <mergeCell ref="B140:B141"/>
    <mergeCell ref="B137:B138"/>
    <mergeCell ref="B134:B135"/>
    <mergeCell ref="P130:R130"/>
    <mergeCell ref="P131:R131"/>
    <mergeCell ref="P132:R132"/>
    <mergeCell ref="P133:R133"/>
    <mergeCell ref="H128:H130"/>
    <mergeCell ref="H131:H133"/>
    <mergeCell ref="A134:A136"/>
    <mergeCell ref="C134:C135"/>
    <mergeCell ref="D134:D135"/>
    <mergeCell ref="E134:E135"/>
    <mergeCell ref="G134:G136"/>
    <mergeCell ref="S134:S136"/>
    <mergeCell ref="T134:T136"/>
    <mergeCell ref="P134:R134"/>
    <mergeCell ref="P135:R135"/>
    <mergeCell ref="P136:R136"/>
    <mergeCell ref="P137:R137"/>
    <mergeCell ref="B128:B129"/>
    <mergeCell ref="A128:A130"/>
    <mergeCell ref="C128:C129"/>
    <mergeCell ref="D128:D129"/>
    <mergeCell ref="E128:E129"/>
    <mergeCell ref="G128:G130"/>
    <mergeCell ref="S128:S130"/>
    <mergeCell ref="T128:T130"/>
    <mergeCell ref="A131:A133"/>
    <mergeCell ref="C131:C132"/>
    <mergeCell ref="D131:D132"/>
    <mergeCell ref="E131:E132"/>
    <mergeCell ref="G131:G133"/>
    <mergeCell ref="S131:S133"/>
    <mergeCell ref="T131:T133"/>
    <mergeCell ref="P120:R120"/>
    <mergeCell ref="P121:R121"/>
    <mergeCell ref="H116:H118"/>
    <mergeCell ref="H119:H121"/>
    <mergeCell ref="A122:A124"/>
    <mergeCell ref="C122:C123"/>
    <mergeCell ref="D122:D123"/>
    <mergeCell ref="E122:E123"/>
    <mergeCell ref="G122:G124"/>
    <mergeCell ref="S122:S124"/>
    <mergeCell ref="T122:T124"/>
    <mergeCell ref="A125:A127"/>
    <mergeCell ref="C125:C126"/>
    <mergeCell ref="D125:D126"/>
    <mergeCell ref="E125:E126"/>
    <mergeCell ref="G125:G127"/>
    <mergeCell ref="S125:S127"/>
    <mergeCell ref="T125:T127"/>
    <mergeCell ref="P122:R122"/>
    <mergeCell ref="P123:R123"/>
    <mergeCell ref="P124:R124"/>
    <mergeCell ref="P125:R125"/>
    <mergeCell ref="P126:R126"/>
    <mergeCell ref="P127:R127"/>
    <mergeCell ref="H122:H124"/>
    <mergeCell ref="H125:H127"/>
    <mergeCell ref="A119:A121"/>
    <mergeCell ref="C119:C120"/>
    <mergeCell ref="D119:D120"/>
    <mergeCell ref="E119:E120"/>
    <mergeCell ref="G119:G121"/>
    <mergeCell ref="T119:T121"/>
    <mergeCell ref="A113:A115"/>
    <mergeCell ref="C113:C114"/>
    <mergeCell ref="D113:D114"/>
    <mergeCell ref="E113:E114"/>
    <mergeCell ref="G113:G115"/>
    <mergeCell ref="S113:S115"/>
    <mergeCell ref="T113:T115"/>
    <mergeCell ref="P110:R110"/>
    <mergeCell ref="P111:R111"/>
    <mergeCell ref="P112:R112"/>
    <mergeCell ref="P113:R113"/>
    <mergeCell ref="P114:R114"/>
    <mergeCell ref="P115:R115"/>
    <mergeCell ref="H113:H115"/>
    <mergeCell ref="A116:A118"/>
    <mergeCell ref="C116:C117"/>
    <mergeCell ref="D116:D117"/>
    <mergeCell ref="E116:E117"/>
    <mergeCell ref="G116:G118"/>
    <mergeCell ref="S116:S118"/>
    <mergeCell ref="T116:T118"/>
    <mergeCell ref="P116:R116"/>
    <mergeCell ref="P117:R117"/>
    <mergeCell ref="P118:R118"/>
    <mergeCell ref="S110:S112"/>
    <mergeCell ref="T110:T112"/>
    <mergeCell ref="H110:H112"/>
    <mergeCell ref="S104:S106"/>
    <mergeCell ref="A77:A79"/>
    <mergeCell ref="C77:C78"/>
    <mergeCell ref="D77:D78"/>
    <mergeCell ref="E77:E78"/>
    <mergeCell ref="T104:T106"/>
    <mergeCell ref="A107:A109"/>
    <mergeCell ref="C107:C108"/>
    <mergeCell ref="D107:D108"/>
    <mergeCell ref="E107:E108"/>
    <mergeCell ref="S107:S109"/>
    <mergeCell ref="T107:T109"/>
    <mergeCell ref="A101:A103"/>
    <mergeCell ref="C101:C102"/>
    <mergeCell ref="D101:D102"/>
    <mergeCell ref="E101:E102"/>
    <mergeCell ref="P101:R101"/>
    <mergeCell ref="P102:R102"/>
    <mergeCell ref="P103:R103"/>
    <mergeCell ref="P104:R104"/>
    <mergeCell ref="P105:R105"/>
    <mergeCell ref="P106:R106"/>
    <mergeCell ref="P107:R107"/>
    <mergeCell ref="P108:R108"/>
    <mergeCell ref="P109:R109"/>
    <mergeCell ref="S101:S103"/>
    <mergeCell ref="T101:T103"/>
    <mergeCell ref="T98:T100"/>
    <mergeCell ref="P87:R87"/>
    <mergeCell ref="P88:R88"/>
    <mergeCell ref="P89:R89"/>
    <mergeCell ref="P90:R90"/>
    <mergeCell ref="D98:D99"/>
    <mergeCell ref="E98:E99"/>
    <mergeCell ref="A95:A97"/>
    <mergeCell ref="C95:C96"/>
    <mergeCell ref="D95:D96"/>
    <mergeCell ref="E95:E96"/>
    <mergeCell ref="D83:D84"/>
    <mergeCell ref="E83:E84"/>
    <mergeCell ref="A80:A82"/>
    <mergeCell ref="C80:C81"/>
    <mergeCell ref="D80:D81"/>
    <mergeCell ref="A59:A61"/>
    <mergeCell ref="A62:A64"/>
    <mergeCell ref="C59:C60"/>
    <mergeCell ref="D59:D60"/>
    <mergeCell ref="A65:A67"/>
    <mergeCell ref="C65:C66"/>
    <mergeCell ref="B59:B60"/>
    <mergeCell ref="B62:B63"/>
    <mergeCell ref="B65:B66"/>
    <mergeCell ref="B68:B69"/>
    <mergeCell ref="B74:B75"/>
    <mergeCell ref="B71:B72"/>
    <mergeCell ref="B92:B93"/>
    <mergeCell ref="B89:B90"/>
    <mergeCell ref="B86:B87"/>
    <mergeCell ref="B83:B84"/>
    <mergeCell ref="B80:B81"/>
    <mergeCell ref="B77:B78"/>
    <mergeCell ref="B82:C82"/>
    <mergeCell ref="B79:C79"/>
    <mergeCell ref="B76:C76"/>
    <mergeCell ref="A12:A13"/>
    <mergeCell ref="A23:A25"/>
    <mergeCell ref="A26:A28"/>
    <mergeCell ref="C23:C24"/>
    <mergeCell ref="D23:D24"/>
    <mergeCell ref="A17:A19"/>
    <mergeCell ref="A20:A22"/>
    <mergeCell ref="G14:G16"/>
    <mergeCell ref="C14:C15"/>
    <mergeCell ref="D14:D15"/>
    <mergeCell ref="E14:E15"/>
    <mergeCell ref="A14:A16"/>
    <mergeCell ref="E23:E24"/>
    <mergeCell ref="C26:C27"/>
    <mergeCell ref="D26:D27"/>
    <mergeCell ref="E26:E27"/>
    <mergeCell ref="C17:C18"/>
    <mergeCell ref="D17:D18"/>
    <mergeCell ref="E17:E18"/>
    <mergeCell ref="C20:C21"/>
    <mergeCell ref="D20:D21"/>
    <mergeCell ref="G20:G22"/>
    <mergeCell ref="G23:G25"/>
    <mergeCell ref="G26:G28"/>
    <mergeCell ref="T92:T94"/>
    <mergeCell ref="T95:T97"/>
    <mergeCell ref="T65:T67"/>
    <mergeCell ref="T68:T70"/>
    <mergeCell ref="T71:T73"/>
    <mergeCell ref="S77:S79"/>
    <mergeCell ref="S80:S82"/>
    <mergeCell ref="T74:T76"/>
    <mergeCell ref="S12:T12"/>
    <mergeCell ref="S14:S16"/>
    <mergeCell ref="T14:T16"/>
    <mergeCell ref="S17:S19"/>
    <mergeCell ref="S20:S22"/>
    <mergeCell ref="S23:S25"/>
    <mergeCell ref="S26:S28"/>
    <mergeCell ref="S29:S31"/>
    <mergeCell ref="S32:S34"/>
    <mergeCell ref="S71:S73"/>
    <mergeCell ref="S74:S76"/>
    <mergeCell ref="T89:T91"/>
    <mergeCell ref="S89:S91"/>
    <mergeCell ref="S83:S85"/>
    <mergeCell ref="S86:S88"/>
    <mergeCell ref="S35:S37"/>
    <mergeCell ref="S38:S40"/>
    <mergeCell ref="S41:S43"/>
    <mergeCell ref="S44:S46"/>
    <mergeCell ref="S47:S49"/>
    <mergeCell ref="S50:S52"/>
    <mergeCell ref="S53:S55"/>
    <mergeCell ref="S56:S58"/>
    <mergeCell ref="S59:S61"/>
    <mergeCell ref="T77:T79"/>
    <mergeCell ref="T80:T82"/>
    <mergeCell ref="T83:T85"/>
    <mergeCell ref="T86:T88"/>
    <mergeCell ref="T44:T46"/>
    <mergeCell ref="T47:T49"/>
    <mergeCell ref="T50:T52"/>
    <mergeCell ref="T53:T55"/>
    <mergeCell ref="T56:T58"/>
    <mergeCell ref="T59:T61"/>
    <mergeCell ref="T62:T64"/>
    <mergeCell ref="S62:S64"/>
    <mergeCell ref="S65:S67"/>
    <mergeCell ref="S68:S70"/>
    <mergeCell ref="O32:O34"/>
    <mergeCell ref="O35:O37"/>
    <mergeCell ref="O38:O40"/>
    <mergeCell ref="O41:O43"/>
    <mergeCell ref="O44:O46"/>
    <mergeCell ref="P82:R82"/>
    <mergeCell ref="P59:R59"/>
    <mergeCell ref="P60:R60"/>
    <mergeCell ref="P61:R61"/>
    <mergeCell ref="P55:R55"/>
    <mergeCell ref="P69:R69"/>
    <mergeCell ref="P70:R70"/>
    <mergeCell ref="P71:R71"/>
    <mergeCell ref="E389:E390"/>
    <mergeCell ref="G389:G391"/>
    <mergeCell ref="A380:A382"/>
    <mergeCell ref="C380:C381"/>
    <mergeCell ref="D380:D381"/>
    <mergeCell ref="E380:E381"/>
    <mergeCell ref="C71:C72"/>
    <mergeCell ref="A98:A100"/>
    <mergeCell ref="C98:C99"/>
    <mergeCell ref="S371:S373"/>
    <mergeCell ref="T371:T373"/>
    <mergeCell ref="A362:A364"/>
    <mergeCell ref="C362:C363"/>
    <mergeCell ref="D362:D363"/>
    <mergeCell ref="E362:E363"/>
    <mergeCell ref="G362:G364"/>
    <mergeCell ref="S362:S364"/>
    <mergeCell ref="T362:T364"/>
    <mergeCell ref="A347:A349"/>
    <mergeCell ref="C347:C348"/>
    <mergeCell ref="D347:D348"/>
    <mergeCell ref="E347:E348"/>
    <mergeCell ref="G347:G349"/>
    <mergeCell ref="S347:S349"/>
    <mergeCell ref="T347:T349"/>
    <mergeCell ref="P344:R344"/>
    <mergeCell ref="P345:R345"/>
    <mergeCell ref="S335:S337"/>
    <mergeCell ref="T335:T337"/>
    <mergeCell ref="A326:A328"/>
    <mergeCell ref="C326:C327"/>
    <mergeCell ref="D326:D327"/>
    <mergeCell ref="G53:G55"/>
    <mergeCell ref="G56:G58"/>
    <mergeCell ref="A35:A37"/>
    <mergeCell ref="A38:A40"/>
    <mergeCell ref="C35:C36"/>
    <mergeCell ref="D35:D36"/>
    <mergeCell ref="A110:A112"/>
    <mergeCell ref="C110:C111"/>
    <mergeCell ref="D110:D111"/>
    <mergeCell ref="E110:E111"/>
    <mergeCell ref="G110:G112"/>
    <mergeCell ref="D44:D45"/>
    <mergeCell ref="E44:E45"/>
    <mergeCell ref="E35:E36"/>
    <mergeCell ref="D38:D39"/>
    <mergeCell ref="B35:B36"/>
    <mergeCell ref="B37:C37"/>
    <mergeCell ref="B38:B39"/>
    <mergeCell ref="B40:C40"/>
    <mergeCell ref="B41:B42"/>
    <mergeCell ref="B43:C43"/>
    <mergeCell ref="A41:A43"/>
    <mergeCell ref="A44:A46"/>
    <mergeCell ref="C41:C42"/>
    <mergeCell ref="D41:D42"/>
    <mergeCell ref="E59:E60"/>
    <mergeCell ref="C62:C63"/>
    <mergeCell ref="D62:D63"/>
    <mergeCell ref="E62:E63"/>
    <mergeCell ref="E53:E54"/>
    <mergeCell ref="C56:C57"/>
    <mergeCell ref="D56:D57"/>
    <mergeCell ref="D458:D459"/>
    <mergeCell ref="E458:E459"/>
    <mergeCell ref="G458:G460"/>
    <mergeCell ref="H458:H460"/>
    <mergeCell ref="P458:R458"/>
    <mergeCell ref="S458:S460"/>
    <mergeCell ref="T458:T460"/>
    <mergeCell ref="P459:R459"/>
    <mergeCell ref="H449:H451"/>
    <mergeCell ref="P449:R449"/>
    <mergeCell ref="S449:S451"/>
    <mergeCell ref="T449:T451"/>
    <mergeCell ref="P450:R450"/>
    <mergeCell ref="P451:R451"/>
    <mergeCell ref="A452:A454"/>
    <mergeCell ref="C452:C453"/>
    <mergeCell ref="D452:D453"/>
    <mergeCell ref="E452:E453"/>
    <mergeCell ref="G452:G454"/>
    <mergeCell ref="H452:H454"/>
    <mergeCell ref="P452:R452"/>
    <mergeCell ref="S452:S454"/>
    <mergeCell ref="T452:T454"/>
    <mergeCell ref="P453:R453"/>
    <mergeCell ref="P454:R454"/>
    <mergeCell ref="P460:R460"/>
    <mergeCell ref="A449:A451"/>
    <mergeCell ref="C449:C450"/>
    <mergeCell ref="D449:D450"/>
    <mergeCell ref="E449:E450"/>
    <mergeCell ref="G449:G451"/>
    <mergeCell ref="B458:B459"/>
    <mergeCell ref="S407:S409"/>
    <mergeCell ref="T407:T409"/>
    <mergeCell ref="A398:A400"/>
    <mergeCell ref="C398:C399"/>
    <mergeCell ref="A461:A463"/>
    <mergeCell ref="C461:C462"/>
    <mergeCell ref="D461:D462"/>
    <mergeCell ref="E461:E462"/>
    <mergeCell ref="G461:G463"/>
    <mergeCell ref="H461:H463"/>
    <mergeCell ref="P461:R461"/>
    <mergeCell ref="S461:S463"/>
    <mergeCell ref="T461:T463"/>
    <mergeCell ref="P462:R462"/>
    <mergeCell ref="P463:R463"/>
    <mergeCell ref="A455:A457"/>
    <mergeCell ref="C455:C456"/>
    <mergeCell ref="D455:D456"/>
    <mergeCell ref="E455:E456"/>
    <mergeCell ref="G455:G457"/>
    <mergeCell ref="H455:H457"/>
    <mergeCell ref="P455:R455"/>
    <mergeCell ref="S455:S457"/>
    <mergeCell ref="T455:T457"/>
    <mergeCell ref="P456:R456"/>
    <mergeCell ref="P457:R457"/>
    <mergeCell ref="A458:A460"/>
    <mergeCell ref="P444:R444"/>
    <mergeCell ref="P445:R445"/>
    <mergeCell ref="H440:H442"/>
    <mergeCell ref="H443:H445"/>
    <mergeCell ref="A425:A427"/>
    <mergeCell ref="A416:A418"/>
    <mergeCell ref="C416:C417"/>
    <mergeCell ref="D416:D417"/>
    <mergeCell ref="E416:E417"/>
    <mergeCell ref="G416:G418"/>
    <mergeCell ref="S416:S418"/>
    <mergeCell ref="T416:T418"/>
    <mergeCell ref="A419:A421"/>
    <mergeCell ref="C419:C420"/>
    <mergeCell ref="D419:D420"/>
    <mergeCell ref="E419:E420"/>
    <mergeCell ref="G419:G421"/>
    <mergeCell ref="S419:S421"/>
    <mergeCell ref="T419:T421"/>
    <mergeCell ref="P416:R416"/>
    <mergeCell ref="P417:R417"/>
    <mergeCell ref="P418:R418"/>
    <mergeCell ref="P419:R419"/>
    <mergeCell ref="P420:R420"/>
    <mergeCell ref="P421:R421"/>
    <mergeCell ref="H416:H418"/>
    <mergeCell ref="H419:H421"/>
    <mergeCell ref="B419:B420"/>
    <mergeCell ref="B416:B417"/>
    <mergeCell ref="B421:C421"/>
    <mergeCell ref="E326:E327"/>
    <mergeCell ref="G326:G328"/>
    <mergeCell ref="S326:S328"/>
    <mergeCell ref="T326:T328"/>
    <mergeCell ref="A329:A331"/>
    <mergeCell ref="C329:C330"/>
    <mergeCell ref="D329:D330"/>
    <mergeCell ref="E329:E330"/>
    <mergeCell ref="G329:G331"/>
    <mergeCell ref="S329:S331"/>
    <mergeCell ref="T329:T331"/>
    <mergeCell ref="P326:R326"/>
    <mergeCell ref="P327:R327"/>
    <mergeCell ref="P328:R328"/>
    <mergeCell ref="P329:R329"/>
    <mergeCell ref="P330:R330"/>
    <mergeCell ref="P331:R331"/>
    <mergeCell ref="H326:H328"/>
    <mergeCell ref="H329:H331"/>
    <mergeCell ref="B329:B330"/>
    <mergeCell ref="B326:B327"/>
    <mergeCell ref="B331:C331"/>
    <mergeCell ref="B328:C328"/>
    <mergeCell ref="S308:S310"/>
    <mergeCell ref="T308:T310"/>
    <mergeCell ref="A311:A313"/>
    <mergeCell ref="C311:C312"/>
    <mergeCell ref="D311:D312"/>
    <mergeCell ref="E311:E312"/>
    <mergeCell ref="G311:G313"/>
    <mergeCell ref="S311:S313"/>
    <mergeCell ref="T311:T313"/>
    <mergeCell ref="P308:R308"/>
    <mergeCell ref="P309:R309"/>
    <mergeCell ref="S299:S301"/>
    <mergeCell ref="T299:T301"/>
    <mergeCell ref="A290:A292"/>
    <mergeCell ref="C290:C291"/>
    <mergeCell ref="D290:D291"/>
    <mergeCell ref="E290:E291"/>
    <mergeCell ref="G290:G292"/>
    <mergeCell ref="S290:S292"/>
    <mergeCell ref="T290:T292"/>
    <mergeCell ref="A293:A295"/>
    <mergeCell ref="C293:C294"/>
    <mergeCell ref="D293:D294"/>
    <mergeCell ref="E293:E294"/>
    <mergeCell ref="G293:G295"/>
    <mergeCell ref="S293:S295"/>
    <mergeCell ref="T293:T295"/>
    <mergeCell ref="P290:R290"/>
    <mergeCell ref="P291:R291"/>
    <mergeCell ref="P292:R292"/>
    <mergeCell ref="H290:H292"/>
    <mergeCell ref="H293:H295"/>
    <mergeCell ref="D275:D276"/>
    <mergeCell ref="E275:E276"/>
    <mergeCell ref="G275:G277"/>
    <mergeCell ref="S275:S277"/>
    <mergeCell ref="T275:T277"/>
    <mergeCell ref="P272:R272"/>
    <mergeCell ref="P273:R273"/>
    <mergeCell ref="S263:S265"/>
    <mergeCell ref="T263:T265"/>
    <mergeCell ref="A254:A256"/>
    <mergeCell ref="C254:C255"/>
    <mergeCell ref="D254:D255"/>
    <mergeCell ref="E254:E255"/>
    <mergeCell ref="G254:G256"/>
    <mergeCell ref="S254:S256"/>
    <mergeCell ref="T254:T256"/>
    <mergeCell ref="A245:A247"/>
    <mergeCell ref="C245:C246"/>
    <mergeCell ref="D245:D246"/>
    <mergeCell ref="E245:E246"/>
    <mergeCell ref="G245:G247"/>
    <mergeCell ref="S245:S247"/>
    <mergeCell ref="T245:T247"/>
    <mergeCell ref="P246:R246"/>
    <mergeCell ref="P247:R247"/>
    <mergeCell ref="A257:A259"/>
    <mergeCell ref="C257:C258"/>
    <mergeCell ref="D257:D258"/>
    <mergeCell ref="E257:E258"/>
    <mergeCell ref="G257:G259"/>
    <mergeCell ref="P254:R254"/>
    <mergeCell ref="P255:R255"/>
    <mergeCell ref="T239:T241"/>
    <mergeCell ref="P236:R236"/>
    <mergeCell ref="P237:R237"/>
    <mergeCell ref="S227:S229"/>
    <mergeCell ref="T227:T229"/>
    <mergeCell ref="A218:A220"/>
    <mergeCell ref="C218:C219"/>
    <mergeCell ref="D218:D219"/>
    <mergeCell ref="E218:E219"/>
    <mergeCell ref="G218:G220"/>
    <mergeCell ref="S218:S220"/>
    <mergeCell ref="T218:T220"/>
    <mergeCell ref="A209:A211"/>
    <mergeCell ref="C209:C210"/>
    <mergeCell ref="D209:D210"/>
    <mergeCell ref="E209:E210"/>
    <mergeCell ref="G209:G211"/>
    <mergeCell ref="S209:S211"/>
    <mergeCell ref="T209:T211"/>
    <mergeCell ref="P210:R210"/>
    <mergeCell ref="P211:R211"/>
    <mergeCell ref="A221:A223"/>
    <mergeCell ref="C221:C222"/>
    <mergeCell ref="D221:D222"/>
    <mergeCell ref="E221:E222"/>
    <mergeCell ref="G221:G223"/>
    <mergeCell ref="S221:S223"/>
    <mergeCell ref="T221:T223"/>
    <mergeCell ref="P218:R218"/>
    <mergeCell ref="P219:R219"/>
    <mergeCell ref="P222:R222"/>
    <mergeCell ref="P223:R223"/>
    <mergeCell ref="P201:R201"/>
    <mergeCell ref="S191:S193"/>
    <mergeCell ref="T191:T193"/>
    <mergeCell ref="A182:A184"/>
    <mergeCell ref="C182:C183"/>
    <mergeCell ref="D182:D183"/>
    <mergeCell ref="E182:E183"/>
    <mergeCell ref="G182:G184"/>
    <mergeCell ref="S182:S184"/>
    <mergeCell ref="T182:T184"/>
    <mergeCell ref="A173:A175"/>
    <mergeCell ref="C173:C174"/>
    <mergeCell ref="D173:D174"/>
    <mergeCell ref="E173:E174"/>
    <mergeCell ref="G173:G175"/>
    <mergeCell ref="S173:S175"/>
    <mergeCell ref="T173:T175"/>
    <mergeCell ref="P174:R174"/>
    <mergeCell ref="P175:R175"/>
    <mergeCell ref="A185:A187"/>
    <mergeCell ref="C185:C186"/>
    <mergeCell ref="D185:D186"/>
    <mergeCell ref="E185:E186"/>
    <mergeCell ref="G185:G187"/>
    <mergeCell ref="S185:S187"/>
    <mergeCell ref="T185:T187"/>
    <mergeCell ref="P182:R182"/>
    <mergeCell ref="P183:R183"/>
    <mergeCell ref="P184:R184"/>
    <mergeCell ref="P185:R185"/>
    <mergeCell ref="H182:H184"/>
    <mergeCell ref="H185:H187"/>
    <mergeCell ref="D104:D105"/>
    <mergeCell ref="E104:E105"/>
    <mergeCell ref="P165:R165"/>
    <mergeCell ref="S155:S157"/>
    <mergeCell ref="T155:T157"/>
    <mergeCell ref="A146:A148"/>
    <mergeCell ref="C146:C147"/>
    <mergeCell ref="D146:D147"/>
    <mergeCell ref="E146:E147"/>
    <mergeCell ref="G146:G148"/>
    <mergeCell ref="S146:S148"/>
    <mergeCell ref="T146:T148"/>
    <mergeCell ref="A137:A139"/>
    <mergeCell ref="C137:C138"/>
    <mergeCell ref="D137:D138"/>
    <mergeCell ref="E137:E138"/>
    <mergeCell ref="G137:G139"/>
    <mergeCell ref="S137:S139"/>
    <mergeCell ref="T137:T139"/>
    <mergeCell ref="P138:R138"/>
    <mergeCell ref="P139:R139"/>
    <mergeCell ref="A149:A151"/>
    <mergeCell ref="C149:C150"/>
    <mergeCell ref="D149:D150"/>
    <mergeCell ref="E149:E150"/>
    <mergeCell ref="G149:G151"/>
    <mergeCell ref="S149:S151"/>
    <mergeCell ref="T149:T151"/>
    <mergeCell ref="P146:R146"/>
    <mergeCell ref="P147:R147"/>
    <mergeCell ref="P148:R148"/>
    <mergeCell ref="P149:R149"/>
    <mergeCell ref="H95:H97"/>
    <mergeCell ref="H98:H100"/>
    <mergeCell ref="P128:R128"/>
    <mergeCell ref="P129:R129"/>
    <mergeCell ref="A83:A85"/>
    <mergeCell ref="C83:C84"/>
    <mergeCell ref="A68:A70"/>
    <mergeCell ref="C68:C69"/>
    <mergeCell ref="D68:D69"/>
    <mergeCell ref="E68:E69"/>
    <mergeCell ref="D71:D72"/>
    <mergeCell ref="E71:E72"/>
    <mergeCell ref="H68:H70"/>
    <mergeCell ref="H71:H73"/>
    <mergeCell ref="H74:H76"/>
    <mergeCell ref="H77:H79"/>
    <mergeCell ref="H80:H82"/>
    <mergeCell ref="H83:H85"/>
    <mergeCell ref="H86:H88"/>
    <mergeCell ref="H89:H91"/>
    <mergeCell ref="H92:H94"/>
    <mergeCell ref="A92:A94"/>
    <mergeCell ref="A89:A91"/>
    <mergeCell ref="C89:C90"/>
    <mergeCell ref="D89:D90"/>
    <mergeCell ref="E89:E90"/>
    <mergeCell ref="A86:A88"/>
    <mergeCell ref="C86:C87"/>
    <mergeCell ref="D86:D87"/>
    <mergeCell ref="E86:E87"/>
    <mergeCell ref="A104:A106"/>
    <mergeCell ref="C104:C105"/>
    <mergeCell ref="B34:C34"/>
    <mergeCell ref="B44:B45"/>
    <mergeCell ref="S119:S121"/>
    <mergeCell ref="G71:G73"/>
    <mergeCell ref="G74:G76"/>
    <mergeCell ref="G77:G79"/>
    <mergeCell ref="G80:G82"/>
    <mergeCell ref="G83:G85"/>
    <mergeCell ref="G86:G88"/>
    <mergeCell ref="G89:G91"/>
    <mergeCell ref="G92:G94"/>
    <mergeCell ref="G95:G97"/>
    <mergeCell ref="G98:G100"/>
    <mergeCell ref="G101:G103"/>
    <mergeCell ref="H56:H58"/>
    <mergeCell ref="H59:H61"/>
    <mergeCell ref="E38:E39"/>
    <mergeCell ref="P119:R119"/>
    <mergeCell ref="G104:G106"/>
    <mergeCell ref="G107:G109"/>
    <mergeCell ref="H107:H109"/>
    <mergeCell ref="G68:G70"/>
    <mergeCell ref="P50:R50"/>
    <mergeCell ref="P51:R51"/>
    <mergeCell ref="P52:R52"/>
    <mergeCell ref="P53:R53"/>
    <mergeCell ref="P54:R54"/>
    <mergeCell ref="G59:G61"/>
    <mergeCell ref="G62:G64"/>
    <mergeCell ref="G65:G67"/>
    <mergeCell ref="H101:H103"/>
    <mergeCell ref="H104:H106"/>
    <mergeCell ref="H47:H49"/>
    <mergeCell ref="H50:H52"/>
    <mergeCell ref="H53:H55"/>
    <mergeCell ref="H62:H64"/>
    <mergeCell ref="H65:H67"/>
    <mergeCell ref="B12:C13"/>
    <mergeCell ref="B16:C16"/>
    <mergeCell ref="B14:B15"/>
    <mergeCell ref="D16:F16"/>
    <mergeCell ref="C44:C45"/>
    <mergeCell ref="C38:C39"/>
    <mergeCell ref="B17:B18"/>
    <mergeCell ref="B19:C19"/>
    <mergeCell ref="B20:B21"/>
    <mergeCell ref="B22:C22"/>
    <mergeCell ref="B23:B24"/>
    <mergeCell ref="B25:C25"/>
    <mergeCell ref="B26:B27"/>
    <mergeCell ref="B28:C28"/>
    <mergeCell ref="B29:B30"/>
    <mergeCell ref="B31:C31"/>
    <mergeCell ref="E20:E21"/>
    <mergeCell ref="E29:E30"/>
    <mergeCell ref="C47:C48"/>
    <mergeCell ref="D47:D48"/>
    <mergeCell ref="D65:D66"/>
    <mergeCell ref="E65:E66"/>
    <mergeCell ref="D12:D13"/>
    <mergeCell ref="E12:E13"/>
    <mergeCell ref="F12:F13"/>
    <mergeCell ref="E41:E42"/>
    <mergeCell ref="G17:G19"/>
    <mergeCell ref="I12:J13"/>
    <mergeCell ref="D37:F37"/>
    <mergeCell ref="D40:F40"/>
    <mergeCell ref="D43:F43"/>
    <mergeCell ref="G35:G37"/>
    <mergeCell ref="G38:G40"/>
    <mergeCell ref="G41:G43"/>
    <mergeCell ref="G44:G46"/>
    <mergeCell ref="G47:G49"/>
    <mergeCell ref="G50:G52"/>
    <mergeCell ref="I14:I16"/>
    <mergeCell ref="H41:H43"/>
    <mergeCell ref="D32:D33"/>
    <mergeCell ref="E32:E33"/>
    <mergeCell ref="I17:I19"/>
    <mergeCell ref="I20:I22"/>
    <mergeCell ref="I23:I25"/>
    <mergeCell ref="I26:I28"/>
    <mergeCell ref="I29:I31"/>
    <mergeCell ref="I32:I34"/>
    <mergeCell ref="I35:I37"/>
    <mergeCell ref="I38:I40"/>
    <mergeCell ref="I41:I43"/>
    <mergeCell ref="E50:E51"/>
    <mergeCell ref="D19:F19"/>
    <mergeCell ref="D22:F22"/>
    <mergeCell ref="D25:F25"/>
    <mergeCell ref="D28:F28"/>
    <mergeCell ref="D31:F31"/>
    <mergeCell ref="D34:F34"/>
    <mergeCell ref="H14:H16"/>
    <mergeCell ref="H17:H19"/>
    <mergeCell ref="L44:L46"/>
    <mergeCell ref="M44:M46"/>
    <mergeCell ref="O14:O16"/>
    <mergeCell ref="O17:O19"/>
    <mergeCell ref="O20:O22"/>
    <mergeCell ref="M32:M34"/>
    <mergeCell ref="L35:L37"/>
    <mergeCell ref="M35:M37"/>
    <mergeCell ref="D29:D30"/>
    <mergeCell ref="G29:G31"/>
    <mergeCell ref="G32:G34"/>
    <mergeCell ref="J14:J16"/>
    <mergeCell ref="J17:J19"/>
    <mergeCell ref="J20:J22"/>
    <mergeCell ref="J23:J25"/>
    <mergeCell ref="J26:J28"/>
    <mergeCell ref="J29:J31"/>
    <mergeCell ref="J32:J34"/>
    <mergeCell ref="J35:J37"/>
    <mergeCell ref="J38:J40"/>
    <mergeCell ref="J41:J43"/>
    <mergeCell ref="J44:J46"/>
    <mergeCell ref="I44:I46"/>
    <mergeCell ref="H20:H22"/>
    <mergeCell ref="H23:H25"/>
    <mergeCell ref="H26:H28"/>
    <mergeCell ref="H29:H31"/>
    <mergeCell ref="H32:H34"/>
    <mergeCell ref="H35:H37"/>
    <mergeCell ref="H38:H40"/>
    <mergeCell ref="H44:H46"/>
    <mergeCell ref="AB12:AB13"/>
    <mergeCell ref="AC12:AC13"/>
    <mergeCell ref="AD12:AD13"/>
    <mergeCell ref="AE12:AE13"/>
    <mergeCell ref="T17:T19"/>
    <mergeCell ref="T20:T22"/>
    <mergeCell ref="T23:T25"/>
    <mergeCell ref="T26:T28"/>
    <mergeCell ref="T29:T31"/>
    <mergeCell ref="T32:T34"/>
    <mergeCell ref="T35:T37"/>
    <mergeCell ref="T38:T40"/>
    <mergeCell ref="T41:T43"/>
    <mergeCell ref="L14:L16"/>
    <mergeCell ref="M14:M16"/>
    <mergeCell ref="L38:L40"/>
    <mergeCell ref="M38:M40"/>
    <mergeCell ref="L41:L43"/>
    <mergeCell ref="M41:M43"/>
    <mergeCell ref="AA10:AA11"/>
    <mergeCell ref="AB10:AB11"/>
    <mergeCell ref="AC10:AC11"/>
    <mergeCell ref="AD10:AD11"/>
    <mergeCell ref="AE10:AE11"/>
    <mergeCell ref="AA14:AA15"/>
    <mergeCell ref="AA17:AA18"/>
    <mergeCell ref="AA20:AA21"/>
    <mergeCell ref="AA23:AA24"/>
    <mergeCell ref="A10:C11"/>
    <mergeCell ref="D10:R11"/>
    <mergeCell ref="AB14:AB15"/>
    <mergeCell ref="AB17:AB18"/>
    <mergeCell ref="AB20:AB21"/>
    <mergeCell ref="AB23:AB24"/>
    <mergeCell ref="AB26:AB27"/>
    <mergeCell ref="AC14:AC15"/>
    <mergeCell ref="AD14:AD15"/>
    <mergeCell ref="AE14:AE15"/>
    <mergeCell ref="AC17:AC18"/>
    <mergeCell ref="AD17:AD18"/>
    <mergeCell ref="AE17:AE18"/>
    <mergeCell ref="AC20:AC21"/>
    <mergeCell ref="AD20:AD21"/>
    <mergeCell ref="AE20:AE21"/>
    <mergeCell ref="AC23:AC24"/>
    <mergeCell ref="AD23:AD24"/>
    <mergeCell ref="AE23:AE24"/>
    <mergeCell ref="AC26:AC27"/>
    <mergeCell ref="AD26:AD27"/>
    <mergeCell ref="AE26:AE27"/>
    <mergeCell ref="AA12:AA13"/>
  </mergeCells>
  <phoneticPr fontId="1"/>
  <dataValidations count="2">
    <dataValidation imeMode="halfAlpha" allowBlank="1" showInputMessage="1" showErrorMessage="1" sqref="F461 F14 F17 F20 F23 F26 M44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M14 M47:M463 M17 M20 M23 M26 M29 M32 M35 M38 M41 F29"/>
    <dataValidation imeMode="halfKatakana" allowBlank="1" showInputMessage="1" showErrorMessage="1" sqref="E14:E15 E17:E18 E20:E21 E23:E24 E26:E27 E29:E30 E32:E33 E35:E36 E38:E39 E41:E42 E44:E45 E47:E48 E50:E51 E53:E54 E56:E57 E59:E60 E62:E63 E65:E66 E68:E69 E71:E72 E74:E75 E77:E78 E80:E81 E83:E84 E86:E87 E89:E90 E92:E93 E95:E96 E98:E99 E101:E102 E104:E105 E107:E108 E110:E111 E113:E114 E116:E117 E119:E120 E122:E123 E125:E126 E128:E129 E131:E132 E134:E135 E137:E138 E140:E141 E143:E144 E146:E147 E149:E150 E152:E153 E155:E156 E158:E159 E161:E162 E164:E165 E167:E168 E170:E171 E173:E174 E176:E177 E179:E180 E182:E183 E185:E186 E188:E189 E191:E192 E194:E195 E197:E198 E200:E201 E203:E204 E206:E207 E209:E210 E212:E213 E215:E216 E218:E219 E221:E222 E224:E225 E227:E228 E230:E231 E233:E234 E236:E237 E239:E240 E242:E243 E245:E246 E248:E249 E251:E252 E254:E255 E257:E258 E260:E261 E263:E264 E266:E267 E269:E270 E272:E273 E275:E276 E278:E279 E281:E282 E284:E285 E287:E288 E290:E291 E293:E294 E296:E297 E299:E300 E302:E303 E305:E306 E308:E309 E311:E312 E314:E315 E317:E318 E320:E321 E323:E324 E326:E327 E329:E330 E332:E333 E335:E336 E338:E339 E341:E342 E344:E345 E347:E348 E350:E351 E353:E354 E356:E357 E359:E360 E362:E363 E365:E366 E368:E369 E371:E372 E374:E375 E377:E378 E380:E381 E383:E384 E386:E387 E389:E390 E392:E393 E395:E396 E398:E399 E401:E402 E404:E405 E407:E408 E410:E411 E413:E414 E416:E417 E419:E420 E422:E423 E425:E426 E428:E429 E431:E432 E434:E435 E437:E438 E440:E441 E443:E444 E446:E447 E449:E450 E452:E453 E455:E456 E458:E459 E461:E462"/>
  </dataValidations>
  <pageMargins left="0.70866141732283472" right="0.70866141732283472" top="0.74803149606299213" bottom="0.74803149606299213" header="0.31496062992125984" footer="0.31496062992125984"/>
  <pageSetup paperSize="9" scale="63" fitToHeight="0" orientation="portrait" horizontalDpi="4294967293" verticalDpi="1200" r:id="rId1"/>
  <rowBreaks count="7" manualBreakCount="7">
    <brk id="73" max="19" man="1"/>
    <brk id="133" max="19" man="1"/>
    <brk id="193" max="19" man="1"/>
    <brk id="253" max="19" man="1"/>
    <brk id="313" max="19" man="1"/>
    <brk id="373" max="16383" man="1"/>
    <brk id="433" max="1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男子登録情報!$L$1:$L$2</xm:f>
          </x14:formula1>
          <xm:sqref>S14:T463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A585"/>
  <sheetViews>
    <sheetView zoomScaleNormal="100" workbookViewId="0">
      <selection activeCell="D9" sqref="D9:H10"/>
    </sheetView>
  </sheetViews>
  <sheetFormatPr defaultRowHeight="13.5"/>
  <cols>
    <col min="1" max="1" width="10.625" style="59" customWidth="1"/>
    <col min="2" max="2" width="5.125" style="59" bestFit="1" customWidth="1"/>
    <col min="3" max="3" width="11" style="59" customWidth="1"/>
    <col min="4" max="4" width="14.125" style="59" hidden="1" customWidth="1"/>
    <col min="5" max="6" width="15.625" style="59" customWidth="1"/>
    <col min="7" max="7" width="30.625" style="59" customWidth="1"/>
    <col min="8" max="8" width="9" style="59"/>
    <col min="9" max="9" width="12.125" style="59" customWidth="1"/>
    <col min="10" max="10" width="10.625" style="64" customWidth="1"/>
    <col min="11" max="11" width="0" style="21" hidden="1" customWidth="1"/>
    <col min="12" max="12" width="9" style="59" hidden="1" customWidth="1"/>
    <col min="13" max="27" width="9" style="21"/>
  </cols>
  <sheetData>
    <row r="1" spans="1:12" s="21" customFormat="1" ht="13.5" customHeight="1">
      <c r="A1" s="508" t="str">
        <f>CONCATENATE('加盟校情報&amp;大会設定'!G5,'加盟校情報&amp;大会設定'!H5,'加盟校情報&amp;大会設定'!I5,'加盟校情報&amp;大会設定'!J5)&amp;"　様式Ⅱ(男子4×100mR)個票"</f>
        <v>第36回全日本大学女子駅伝東海地区選考会　様式Ⅱ(男子4×100mR)個票</v>
      </c>
      <c r="B1" s="508"/>
      <c r="C1" s="508"/>
      <c r="D1" s="508"/>
      <c r="E1" s="508"/>
      <c r="F1" s="508"/>
      <c r="G1" s="508"/>
      <c r="H1" s="508"/>
      <c r="I1" s="508"/>
      <c r="J1" s="508"/>
      <c r="L1" s="59"/>
    </row>
    <row r="2" spans="1:12" s="21" customFormat="1" ht="13.5" customHeight="1">
      <c r="A2" s="508"/>
      <c r="B2" s="508"/>
      <c r="C2" s="508"/>
      <c r="D2" s="508"/>
      <c r="E2" s="508"/>
      <c r="F2" s="508"/>
      <c r="G2" s="508"/>
      <c r="H2" s="508"/>
      <c r="I2" s="508"/>
      <c r="J2" s="508"/>
      <c r="L2" s="59"/>
    </row>
    <row r="3" spans="1:12" s="21" customFormat="1" ht="13.5" customHeight="1">
      <c r="A3" s="508"/>
      <c r="B3" s="508"/>
      <c r="C3" s="508"/>
      <c r="D3" s="508"/>
      <c r="E3" s="508"/>
      <c r="F3" s="508"/>
      <c r="G3" s="508"/>
      <c r="H3" s="508"/>
      <c r="I3" s="508"/>
      <c r="J3" s="508"/>
      <c r="L3" s="59"/>
    </row>
    <row r="4" spans="1:12" s="21" customFormat="1" ht="18.75">
      <c r="A4" s="4"/>
      <c r="B4" s="4"/>
      <c r="C4" s="4"/>
      <c r="D4" s="4"/>
      <c r="E4" s="4"/>
      <c r="F4" s="4"/>
      <c r="G4" s="4"/>
      <c r="H4" s="4"/>
      <c r="I4" s="4"/>
      <c r="J4" s="56"/>
      <c r="L4" s="59"/>
    </row>
    <row r="5" spans="1:12" s="21" customFormat="1" ht="19.5" thickBot="1">
      <c r="A5" s="4"/>
      <c r="B5" s="4"/>
      <c r="C5" s="4"/>
      <c r="D5" s="4"/>
      <c r="E5" s="4"/>
      <c r="F5" s="4"/>
      <c r="G5" s="4"/>
      <c r="H5" s="4"/>
      <c r="I5" s="4"/>
      <c r="J5" s="61" t="s">
        <v>1253</v>
      </c>
      <c r="L5" s="59"/>
    </row>
    <row r="6" spans="1:12" s="21" customFormat="1" ht="18.75" customHeight="1">
      <c r="A6" s="4"/>
      <c r="B6" s="443" t="str">
        <f>CONCATENATE('加盟校情報&amp;大会設定'!$G$5,'加盟校情報&amp;大会設定'!$H$5,'加盟校情報&amp;大会設定'!$I$5,'加盟校情報&amp;大会設定'!$J$5,)&amp;"　男子4×100mR"</f>
        <v>第36回全日本大学女子駅伝東海地区選考会　男子4×100mR</v>
      </c>
      <c r="C6" s="444"/>
      <c r="D6" s="444"/>
      <c r="E6" s="444"/>
      <c r="F6" s="444"/>
      <c r="G6" s="444"/>
      <c r="H6" s="444"/>
      <c r="I6" s="445"/>
      <c r="J6" s="57"/>
      <c r="L6" s="59">
        <f>COUNTA(C18,C47,C76,C105,C134,C163,C192,C221,C250,C279,C308,C337,C366,C395,C424,C453,C482,C511,C540,C569)</f>
        <v>0</v>
      </c>
    </row>
    <row r="7" spans="1:12" s="21" customFormat="1" ht="19.5" customHeight="1" thickBot="1">
      <c r="A7" s="4"/>
      <c r="B7" s="446"/>
      <c r="C7" s="447"/>
      <c r="D7" s="447"/>
      <c r="E7" s="447"/>
      <c r="F7" s="447"/>
      <c r="G7" s="447"/>
      <c r="H7" s="447"/>
      <c r="I7" s="448"/>
      <c r="J7" s="57"/>
      <c r="L7" s="59"/>
    </row>
    <row r="8" spans="1:12" s="21" customFormat="1" ht="18.75">
      <c r="A8" s="4"/>
      <c r="B8" s="449" t="s">
        <v>1241</v>
      </c>
      <c r="C8" s="450"/>
      <c r="D8" s="455" t="str">
        <f>IF(基本情報登録!$D$6&gt;0,基本情報登録!$D$6,"")</f>
        <v/>
      </c>
      <c r="E8" s="456"/>
      <c r="F8" s="456"/>
      <c r="G8" s="456"/>
      <c r="H8" s="457"/>
      <c r="I8" s="54" t="s">
        <v>1275</v>
      </c>
      <c r="J8" s="57"/>
      <c r="L8" s="59"/>
    </row>
    <row r="9" spans="1:12" s="21" customFormat="1" ht="18.75" customHeight="1">
      <c r="A9" s="4"/>
      <c r="B9" s="509" t="s">
        <v>1</v>
      </c>
      <c r="C9" s="510"/>
      <c r="D9" s="458" t="str">
        <f>IF(基本情報登録!$D$8&gt;0,基本情報登録!$D$8,"")</f>
        <v/>
      </c>
      <c r="E9" s="459"/>
      <c r="F9" s="459"/>
      <c r="G9" s="459"/>
      <c r="H9" s="460"/>
      <c r="I9" s="432"/>
      <c r="J9" s="57"/>
      <c r="L9" s="59"/>
    </row>
    <row r="10" spans="1:12" s="21" customFormat="1" ht="19.5" customHeight="1" thickBot="1">
      <c r="A10" s="4"/>
      <c r="B10" s="453"/>
      <c r="C10" s="454"/>
      <c r="D10" s="461"/>
      <c r="E10" s="462"/>
      <c r="F10" s="462"/>
      <c r="G10" s="462"/>
      <c r="H10" s="463"/>
      <c r="I10" s="433"/>
      <c r="J10" s="57"/>
      <c r="L10" s="59"/>
    </row>
    <row r="11" spans="1:12" s="21" customFormat="1" ht="18.75">
      <c r="A11" s="4"/>
      <c r="B11" s="449" t="s">
        <v>24</v>
      </c>
      <c r="C11" s="450"/>
      <c r="D11" s="487"/>
      <c r="E11" s="488"/>
      <c r="F11" s="488"/>
      <c r="G11" s="488"/>
      <c r="H11" s="488"/>
      <c r="I11" s="489"/>
      <c r="J11" s="57"/>
      <c r="L11" s="59"/>
    </row>
    <row r="12" spans="1:12" s="21" customFormat="1" ht="18.75" hidden="1">
      <c r="A12" s="4"/>
      <c r="B12" s="47"/>
      <c r="C12" s="48"/>
      <c r="D12" s="49"/>
      <c r="E12" s="490" t="str">
        <f>TEXT(D11,"00000")</f>
        <v>00000</v>
      </c>
      <c r="F12" s="490"/>
      <c r="G12" s="490"/>
      <c r="H12" s="490"/>
      <c r="I12" s="491"/>
      <c r="J12" s="57"/>
      <c r="L12" s="59"/>
    </row>
    <row r="13" spans="1:12" s="21" customFormat="1" ht="18.75" customHeight="1">
      <c r="A13" s="4"/>
      <c r="B13" s="451" t="s">
        <v>27</v>
      </c>
      <c r="C13" s="452"/>
      <c r="D13" s="468"/>
      <c r="E13" s="494"/>
      <c r="F13" s="494"/>
      <c r="G13" s="494"/>
      <c r="H13" s="494"/>
      <c r="I13" s="495"/>
      <c r="J13" s="57"/>
      <c r="L13" s="59"/>
    </row>
    <row r="14" spans="1:12" s="21" customFormat="1" ht="18.75" customHeight="1">
      <c r="A14" s="4"/>
      <c r="B14" s="492"/>
      <c r="C14" s="493"/>
      <c r="D14" s="474"/>
      <c r="E14" s="496"/>
      <c r="F14" s="496"/>
      <c r="G14" s="496"/>
      <c r="H14" s="496"/>
      <c r="I14" s="497"/>
      <c r="J14" s="57"/>
      <c r="L14" s="59"/>
    </row>
    <row r="15" spans="1:12" s="21" customFormat="1" ht="19.5" thickBot="1">
      <c r="A15" s="4"/>
      <c r="B15" s="453" t="s">
        <v>1233</v>
      </c>
      <c r="C15" s="454"/>
      <c r="D15" s="470"/>
      <c r="E15" s="352"/>
      <c r="F15" s="352"/>
      <c r="G15" s="352"/>
      <c r="H15" s="352"/>
      <c r="I15" s="507"/>
      <c r="J15" s="57"/>
      <c r="L15" s="59"/>
    </row>
    <row r="16" spans="1:12" s="21" customFormat="1" ht="18.75">
      <c r="A16" s="4"/>
      <c r="B16" s="511" t="s">
        <v>1234</v>
      </c>
      <c r="C16" s="512"/>
      <c r="D16" s="512"/>
      <c r="E16" s="512"/>
      <c r="F16" s="512"/>
      <c r="G16" s="512"/>
      <c r="H16" s="512"/>
      <c r="I16" s="513"/>
      <c r="J16" s="57"/>
      <c r="L16" s="59"/>
    </row>
    <row r="17" spans="1:12" s="21" customFormat="1" ht="19.5" thickBot="1">
      <c r="A17" s="4"/>
      <c r="B17" s="50" t="s">
        <v>1238</v>
      </c>
      <c r="C17" s="51" t="s">
        <v>16</v>
      </c>
      <c r="D17" s="51" t="s">
        <v>1239</v>
      </c>
      <c r="E17" s="514" t="s">
        <v>1235</v>
      </c>
      <c r="F17" s="514"/>
      <c r="G17" s="51" t="s">
        <v>1240</v>
      </c>
      <c r="H17" s="51" t="s">
        <v>48</v>
      </c>
      <c r="I17" s="52" t="s">
        <v>1236</v>
      </c>
      <c r="J17" s="57"/>
      <c r="L17" s="59"/>
    </row>
    <row r="18" spans="1:12" s="21" customFormat="1" ht="19.5" customHeight="1" thickTop="1">
      <c r="A18" s="4"/>
      <c r="B18" s="482">
        <v>1</v>
      </c>
      <c r="C18" s="473"/>
      <c r="D18" s="473" t="str">
        <f>IF(C18&gt;0,VLOOKUP(C18,男子登録情報!$A$2:$H$1688,2,0),"")</f>
        <v/>
      </c>
      <c r="E18" s="473" t="str">
        <f>IF(C18&gt;0,VLOOKUP(C18,男子登録情報!$A$2:$H$1688,3,0),"")</f>
        <v/>
      </c>
      <c r="F18" s="473"/>
      <c r="G18" s="506" t="str">
        <f>IF(C18&gt;0,VLOOKUP(C18,男子登録情報!$A$2:$H$1688,4,0),"")</f>
        <v/>
      </c>
      <c r="H18" s="473" t="str">
        <f>IF(C18&gt;0,VLOOKUP(C18,男子登録情報!$A$2:$H$1688,8,0),"")</f>
        <v/>
      </c>
      <c r="I18" s="472" t="str">
        <f>IF(C18&gt;0,VLOOKUP(C18,男子登録情報!$A$2:$H$1688,5,0),"")</f>
        <v/>
      </c>
      <c r="J18" s="57"/>
      <c r="L18" s="59"/>
    </row>
    <row r="19" spans="1:12" s="21" customFormat="1" ht="18.75" customHeight="1">
      <c r="A19" s="4"/>
      <c r="B19" s="504"/>
      <c r="C19" s="188"/>
      <c r="D19" s="188"/>
      <c r="E19" s="188"/>
      <c r="F19" s="188"/>
      <c r="G19" s="506"/>
      <c r="H19" s="188"/>
      <c r="I19" s="217"/>
      <c r="J19" s="57"/>
      <c r="L19" s="59"/>
    </row>
    <row r="20" spans="1:12" s="21" customFormat="1" ht="18.75" customHeight="1">
      <c r="A20" s="4"/>
      <c r="B20" s="504">
        <v>2</v>
      </c>
      <c r="C20" s="188"/>
      <c r="D20" s="473" t="str">
        <f>IF(C20,VLOOKUP(C20,男子登録情報!$A$2:$H$1688,2,0),"")</f>
        <v/>
      </c>
      <c r="E20" s="473" t="str">
        <f>IF(C20&gt;0,VLOOKUP(C20,男子登録情報!$A$2:$H$1688,3,0),"")</f>
        <v/>
      </c>
      <c r="F20" s="473"/>
      <c r="G20" s="188" t="str">
        <f>IF(C20&gt;0,VLOOKUP(C20,男子登録情報!$A$2:$H$1688,4,0),"")</f>
        <v/>
      </c>
      <c r="H20" s="188" t="str">
        <f>IF(C20&gt;0,VLOOKUP(C20,男子登録情報!$A$2:$H$1688,8,0),"")</f>
        <v/>
      </c>
      <c r="I20" s="217" t="str">
        <f>IF(C20&gt;0,VLOOKUP(C20,男子登録情報!$A$2:$H$1688,5,0),"")</f>
        <v/>
      </c>
      <c r="J20" s="57"/>
      <c r="L20" s="59"/>
    </row>
    <row r="21" spans="1:12" s="21" customFormat="1" ht="18.75" customHeight="1">
      <c r="A21" s="4"/>
      <c r="B21" s="504"/>
      <c r="C21" s="188"/>
      <c r="D21" s="188"/>
      <c r="E21" s="188"/>
      <c r="F21" s="188"/>
      <c r="G21" s="188"/>
      <c r="H21" s="188"/>
      <c r="I21" s="217"/>
      <c r="J21" s="57"/>
      <c r="L21" s="59"/>
    </row>
    <row r="22" spans="1:12" s="21" customFormat="1" ht="18.75" customHeight="1">
      <c r="A22" s="4"/>
      <c r="B22" s="504">
        <v>3</v>
      </c>
      <c r="C22" s="188"/>
      <c r="D22" s="473" t="str">
        <f>IF(C22,VLOOKUP(C22,男子登録情報!$A$2:$H$1688,2,0),"")</f>
        <v/>
      </c>
      <c r="E22" s="473" t="str">
        <f>IF(C22&gt;0,VLOOKUP(C22,男子登録情報!$A$2:$H$1688,3,0),"")</f>
        <v/>
      </c>
      <c r="F22" s="473"/>
      <c r="G22" s="188" t="str">
        <f>IF(C22&gt;0,VLOOKUP(C22,男子登録情報!$A$2:$H$1688,4,0),"")</f>
        <v/>
      </c>
      <c r="H22" s="188" t="str">
        <f>IF(C22&gt;0,VLOOKUP(C22,男子登録情報!$A$2:$H$1688,8,0),"")</f>
        <v/>
      </c>
      <c r="I22" s="217" t="str">
        <f>IF(C22&gt;0,VLOOKUP(C22,男子登録情報!$A$2:$H$1688,5,0),"")</f>
        <v/>
      </c>
      <c r="J22" s="57"/>
      <c r="L22" s="59"/>
    </row>
    <row r="23" spans="1:12" s="21" customFormat="1" ht="18.75" customHeight="1">
      <c r="A23" s="4"/>
      <c r="B23" s="504"/>
      <c r="C23" s="188"/>
      <c r="D23" s="188"/>
      <c r="E23" s="188"/>
      <c r="F23" s="188"/>
      <c r="G23" s="188"/>
      <c r="H23" s="188"/>
      <c r="I23" s="217"/>
      <c r="J23" s="57"/>
      <c r="L23" s="59"/>
    </row>
    <row r="24" spans="1:12" s="21" customFormat="1" ht="18.75" customHeight="1">
      <c r="A24" s="4"/>
      <c r="B24" s="504">
        <v>4</v>
      </c>
      <c r="C24" s="188"/>
      <c r="D24" s="473" t="str">
        <f>IF(C24,VLOOKUP(C24,男子登録情報!$A$2:$H$1688,2,0),"")</f>
        <v/>
      </c>
      <c r="E24" s="473" t="str">
        <f>IF(C24&gt;0,VLOOKUP(C24,男子登録情報!$A$2:$H$1688,3,0),"")</f>
        <v/>
      </c>
      <c r="F24" s="473"/>
      <c r="G24" s="188" t="str">
        <f>IF(C24&gt;0,VLOOKUP(C24,男子登録情報!$A$2:$H$1688,4,0),"")</f>
        <v/>
      </c>
      <c r="H24" s="188" t="str">
        <f>IF(C24&gt;0,VLOOKUP(C24,男子登録情報!$A$2:$H$1688,8,0),"")</f>
        <v/>
      </c>
      <c r="I24" s="217" t="str">
        <f>IF(C24&gt;0,VLOOKUP(C24,男子登録情報!$A$2:$H$1688,5,0),"")</f>
        <v/>
      </c>
      <c r="J24" s="57"/>
      <c r="L24" s="59"/>
    </row>
    <row r="25" spans="1:12" s="21" customFormat="1" ht="18.75" customHeight="1">
      <c r="A25" s="4"/>
      <c r="B25" s="504"/>
      <c r="C25" s="188"/>
      <c r="D25" s="188"/>
      <c r="E25" s="188"/>
      <c r="F25" s="188"/>
      <c r="G25" s="188"/>
      <c r="H25" s="188"/>
      <c r="I25" s="217"/>
      <c r="J25" s="57"/>
      <c r="L25" s="59"/>
    </row>
    <row r="26" spans="1:12" s="21" customFormat="1" ht="18.75" customHeight="1">
      <c r="A26" s="4"/>
      <c r="B26" s="504">
        <v>5</v>
      </c>
      <c r="C26" s="188"/>
      <c r="D26" s="473" t="str">
        <f>IF(C26,VLOOKUP(C26,男子登録情報!$A$2:$H$1688,2,0),"")</f>
        <v/>
      </c>
      <c r="E26" s="473" t="str">
        <f>IF(C26&gt;0,VLOOKUP(C26,男子登録情報!$A$2:$H$1688,3,0),"")</f>
        <v/>
      </c>
      <c r="F26" s="473"/>
      <c r="G26" s="188" t="str">
        <f>IF(C26&gt;0,VLOOKUP(C26,男子登録情報!$A$2:$H$1688,4,0),"")</f>
        <v/>
      </c>
      <c r="H26" s="188" t="str">
        <f>IF(C26&gt;0,VLOOKUP(C26,男子登録情報!$A$2:$H$1688,8,0),"")</f>
        <v/>
      </c>
      <c r="I26" s="217" t="str">
        <f>IF(C26&gt;0,VLOOKUP(C26,男子登録情報!$A$2:$H$1688,5,0),"")</f>
        <v/>
      </c>
      <c r="J26" s="57"/>
      <c r="L26" s="59"/>
    </row>
    <row r="27" spans="1:12" s="21" customFormat="1" ht="18.75" customHeight="1">
      <c r="A27" s="4"/>
      <c r="B27" s="504"/>
      <c r="C27" s="188"/>
      <c r="D27" s="188"/>
      <c r="E27" s="188"/>
      <c r="F27" s="188"/>
      <c r="G27" s="188"/>
      <c r="H27" s="188"/>
      <c r="I27" s="217"/>
      <c r="J27" s="57"/>
      <c r="L27" s="59"/>
    </row>
    <row r="28" spans="1:12" s="21" customFormat="1" ht="18.75" customHeight="1">
      <c r="A28" s="4"/>
      <c r="B28" s="504">
        <v>6</v>
      </c>
      <c r="C28" s="188"/>
      <c r="D28" s="473" t="str">
        <f>IF(C28,VLOOKUP(C28,男子登録情報!$A$2:$H$1688,2,0),"")</f>
        <v/>
      </c>
      <c r="E28" s="473" t="str">
        <f>IF(C28&gt;0,VLOOKUP(C28,男子登録情報!$A$2:$H$1688,3,0),"")</f>
        <v/>
      </c>
      <c r="F28" s="473"/>
      <c r="G28" s="506" t="str">
        <f>IF(C28&gt;0,VLOOKUP(C28,男子登録情報!$A$2:$H$1688,4,0),"")</f>
        <v/>
      </c>
      <c r="H28" s="506" t="str">
        <f>IF(C28&gt;0,VLOOKUP(C28,男子登録情報!$A$2:$H$1688,8,0),"")</f>
        <v/>
      </c>
      <c r="I28" s="472" t="str">
        <f>IF(C28&gt;0,VLOOKUP(C28,男子登録情報!$A$2:$H$1688,5,0),"")</f>
        <v/>
      </c>
      <c r="J28" s="57"/>
      <c r="L28" s="59"/>
    </row>
    <row r="29" spans="1:12" s="21" customFormat="1" ht="19.5" customHeight="1" thickBot="1">
      <c r="A29" s="4"/>
      <c r="B29" s="505"/>
      <c r="C29" s="213"/>
      <c r="D29" s="213"/>
      <c r="E29" s="213"/>
      <c r="F29" s="213"/>
      <c r="G29" s="467"/>
      <c r="H29" s="467"/>
      <c r="I29" s="503"/>
      <c r="J29" s="57"/>
      <c r="L29" s="59"/>
    </row>
    <row r="30" spans="1:12" s="21" customFormat="1" ht="18.75">
      <c r="A30" s="4"/>
      <c r="B30" s="434" t="s">
        <v>1237</v>
      </c>
      <c r="C30" s="435"/>
      <c r="D30" s="435"/>
      <c r="E30" s="435"/>
      <c r="F30" s="435"/>
      <c r="G30" s="435"/>
      <c r="H30" s="435"/>
      <c r="I30" s="436"/>
      <c r="J30" s="57"/>
      <c r="L30" s="59"/>
    </row>
    <row r="31" spans="1:12" s="21" customFormat="1" ht="18.75">
      <c r="A31" s="4"/>
      <c r="B31" s="437"/>
      <c r="C31" s="438"/>
      <c r="D31" s="438"/>
      <c r="E31" s="438"/>
      <c r="F31" s="438"/>
      <c r="G31" s="438"/>
      <c r="H31" s="438"/>
      <c r="I31" s="439"/>
      <c r="J31" s="57"/>
      <c r="L31" s="59"/>
    </row>
    <row r="32" spans="1:12" s="21" customFormat="1" ht="19.5" thickBot="1">
      <c r="A32" s="4"/>
      <c r="B32" s="440"/>
      <c r="C32" s="441"/>
      <c r="D32" s="441"/>
      <c r="E32" s="441"/>
      <c r="F32" s="441"/>
      <c r="G32" s="441"/>
      <c r="H32" s="441"/>
      <c r="I32" s="442"/>
      <c r="J32" s="57"/>
      <c r="L32" s="59"/>
    </row>
    <row r="33" spans="1:12" s="21" customFormat="1" ht="18.75">
      <c r="A33" s="58"/>
      <c r="B33" s="58"/>
      <c r="C33" s="58"/>
      <c r="D33" s="58"/>
      <c r="E33" s="58"/>
      <c r="F33" s="58"/>
      <c r="G33" s="58"/>
      <c r="H33" s="58"/>
      <c r="I33" s="58"/>
      <c r="J33" s="63"/>
      <c r="L33" s="59"/>
    </row>
    <row r="34" spans="1:12" s="21" customFormat="1" ht="19.5" thickBot="1">
      <c r="A34" s="4"/>
      <c r="B34" s="4"/>
      <c r="C34" s="4"/>
      <c r="D34" s="4"/>
      <c r="E34" s="4"/>
      <c r="F34" s="4"/>
      <c r="G34" s="4"/>
      <c r="H34" s="4"/>
      <c r="I34" s="4"/>
      <c r="J34" s="61" t="s">
        <v>1254</v>
      </c>
      <c r="L34" s="59"/>
    </row>
    <row r="35" spans="1:12" s="21" customFormat="1" ht="18.75" customHeight="1">
      <c r="A35" s="4"/>
      <c r="B35" s="443" t="str">
        <f>CONCATENATE('加盟校情報&amp;大会設定'!$G$5,'加盟校情報&amp;大会設定'!$H$5,'加盟校情報&amp;大会設定'!$I$5,'加盟校情報&amp;大会設定'!$J$5,)&amp;"　男子4×100mR"</f>
        <v>第36回全日本大学女子駅伝東海地区選考会　男子4×100mR</v>
      </c>
      <c r="C35" s="444"/>
      <c r="D35" s="444"/>
      <c r="E35" s="444"/>
      <c r="F35" s="444"/>
      <c r="G35" s="444"/>
      <c r="H35" s="444"/>
      <c r="I35" s="445"/>
      <c r="J35" s="57"/>
      <c r="L35" s="59"/>
    </row>
    <row r="36" spans="1:12" s="21" customFormat="1" ht="19.5" customHeight="1" thickBot="1">
      <c r="A36" s="4"/>
      <c r="B36" s="446"/>
      <c r="C36" s="447"/>
      <c r="D36" s="447"/>
      <c r="E36" s="447"/>
      <c r="F36" s="447"/>
      <c r="G36" s="447"/>
      <c r="H36" s="447"/>
      <c r="I36" s="448"/>
      <c r="J36" s="57"/>
      <c r="L36" s="59"/>
    </row>
    <row r="37" spans="1:12" s="21" customFormat="1" ht="18.75">
      <c r="A37" s="4"/>
      <c r="B37" s="449" t="s">
        <v>1241</v>
      </c>
      <c r="C37" s="450"/>
      <c r="D37" s="455" t="str">
        <f>IF(基本情報登録!$D$6&gt;0,基本情報登録!$D$6,"")</f>
        <v/>
      </c>
      <c r="E37" s="456"/>
      <c r="F37" s="456"/>
      <c r="G37" s="456"/>
      <c r="H37" s="457"/>
      <c r="I37" s="62" t="s">
        <v>1275</v>
      </c>
      <c r="J37" s="57"/>
      <c r="L37" s="59"/>
    </row>
    <row r="38" spans="1:12" s="21" customFormat="1" ht="18.75" customHeight="1">
      <c r="A38" s="4"/>
      <c r="B38" s="451" t="s">
        <v>1</v>
      </c>
      <c r="C38" s="452"/>
      <c r="D38" s="458" t="str">
        <f>IF(基本情報登録!$D$8&gt;0,基本情報登録!$D$8,"")</f>
        <v/>
      </c>
      <c r="E38" s="459"/>
      <c r="F38" s="459"/>
      <c r="G38" s="459"/>
      <c r="H38" s="460"/>
      <c r="I38" s="432"/>
      <c r="J38" s="57"/>
      <c r="L38" s="59"/>
    </row>
    <row r="39" spans="1:12" s="21" customFormat="1" ht="19.5" customHeight="1" thickBot="1">
      <c r="A39" s="4"/>
      <c r="B39" s="453"/>
      <c r="C39" s="454"/>
      <c r="D39" s="461"/>
      <c r="E39" s="462"/>
      <c r="F39" s="462"/>
      <c r="G39" s="462"/>
      <c r="H39" s="463"/>
      <c r="I39" s="433"/>
      <c r="J39" s="57"/>
      <c r="L39" s="59"/>
    </row>
    <row r="40" spans="1:12" s="21" customFormat="1" ht="18.75">
      <c r="A40" s="4"/>
      <c r="B40" s="449" t="s">
        <v>24</v>
      </c>
      <c r="C40" s="450"/>
      <c r="D40" s="487"/>
      <c r="E40" s="488"/>
      <c r="F40" s="488"/>
      <c r="G40" s="488"/>
      <c r="H40" s="488"/>
      <c r="I40" s="489"/>
      <c r="J40" s="57"/>
      <c r="L40" s="59"/>
    </row>
    <row r="41" spans="1:12" s="21" customFormat="1" ht="18.75" hidden="1" customHeight="1">
      <c r="A41" s="4"/>
      <c r="B41" s="47"/>
      <c r="C41" s="48"/>
      <c r="D41" s="49"/>
      <c r="E41" s="490" t="str">
        <f>TEXT(D40,"00000")</f>
        <v>00000</v>
      </c>
      <c r="F41" s="490"/>
      <c r="G41" s="490"/>
      <c r="H41" s="490"/>
      <c r="I41" s="491"/>
      <c r="J41" s="57"/>
      <c r="L41" s="59"/>
    </row>
    <row r="42" spans="1:12" s="21" customFormat="1" ht="18.75" customHeight="1">
      <c r="A42" s="4"/>
      <c r="B42" s="451" t="s">
        <v>27</v>
      </c>
      <c r="C42" s="452"/>
      <c r="D42" s="468"/>
      <c r="E42" s="494"/>
      <c r="F42" s="494"/>
      <c r="G42" s="494"/>
      <c r="H42" s="494"/>
      <c r="I42" s="495"/>
      <c r="J42" s="57"/>
      <c r="L42" s="59"/>
    </row>
    <row r="43" spans="1:12" s="21" customFormat="1" ht="18.75" customHeight="1">
      <c r="A43" s="4"/>
      <c r="B43" s="492"/>
      <c r="C43" s="493"/>
      <c r="D43" s="474"/>
      <c r="E43" s="496"/>
      <c r="F43" s="496"/>
      <c r="G43" s="496"/>
      <c r="H43" s="496"/>
      <c r="I43" s="497"/>
      <c r="J43" s="57"/>
      <c r="L43" s="59"/>
    </row>
    <row r="44" spans="1:12" s="21" customFormat="1" ht="19.5" thickBot="1">
      <c r="A44" s="4"/>
      <c r="B44" s="498" t="s">
        <v>1233</v>
      </c>
      <c r="C44" s="499"/>
      <c r="D44" s="500"/>
      <c r="E44" s="501"/>
      <c r="F44" s="501"/>
      <c r="G44" s="501"/>
      <c r="H44" s="501"/>
      <c r="I44" s="502"/>
      <c r="J44" s="57"/>
      <c r="L44" s="59"/>
    </row>
    <row r="45" spans="1:12" s="21" customFormat="1" ht="18.75">
      <c r="A45" s="4"/>
      <c r="B45" s="476" t="s">
        <v>1234</v>
      </c>
      <c r="C45" s="477"/>
      <c r="D45" s="477"/>
      <c r="E45" s="477"/>
      <c r="F45" s="477"/>
      <c r="G45" s="477"/>
      <c r="H45" s="477"/>
      <c r="I45" s="478"/>
      <c r="J45" s="57"/>
      <c r="L45" s="59"/>
    </row>
    <row r="46" spans="1:12" s="21" customFormat="1" ht="19.5" thickBot="1">
      <c r="A46" s="4"/>
      <c r="B46" s="50" t="s">
        <v>1238</v>
      </c>
      <c r="C46" s="51" t="s">
        <v>16</v>
      </c>
      <c r="D46" s="51" t="s">
        <v>1239</v>
      </c>
      <c r="E46" s="479" t="s">
        <v>1235</v>
      </c>
      <c r="F46" s="480"/>
      <c r="G46" s="51" t="s">
        <v>1240</v>
      </c>
      <c r="H46" s="51" t="s">
        <v>48</v>
      </c>
      <c r="I46" s="52" t="s">
        <v>1236</v>
      </c>
      <c r="J46" s="57"/>
      <c r="L46" s="59"/>
    </row>
    <row r="47" spans="1:12" s="21" customFormat="1" ht="19.5" customHeight="1" thickTop="1">
      <c r="A47" s="4"/>
      <c r="B47" s="481">
        <v>1</v>
      </c>
      <c r="C47" s="483"/>
      <c r="D47" s="483" t="str">
        <f>IF(C47&gt;0,VLOOKUP(C47,男子登録情報!$A$2:$H$1688,2,0),"")</f>
        <v/>
      </c>
      <c r="E47" s="484" t="str">
        <f>IF(C47&gt;0,VLOOKUP(C47,男子登録情報!$A$2:$H$1688,3,0),"")</f>
        <v/>
      </c>
      <c r="F47" s="485"/>
      <c r="G47" s="483" t="str">
        <f>IF(C47&gt;0,VLOOKUP(C47,男子登録情報!$A$2:$H$1688,4,0),"")</f>
        <v/>
      </c>
      <c r="H47" s="483" t="str">
        <f>IF(C47&gt;0,VLOOKUP(C47,男子登録情報!$A$2:$H$1688,8,0),"")</f>
        <v/>
      </c>
      <c r="I47" s="486" t="str">
        <f>IF(C47&gt;0,VLOOKUP(C47,男子登録情報!$A$2:$H$1688,5,0),"")</f>
        <v/>
      </c>
      <c r="J47" s="57"/>
      <c r="L47" s="59"/>
    </row>
    <row r="48" spans="1:12" s="21" customFormat="1" ht="18.75" customHeight="1">
      <c r="A48" s="4"/>
      <c r="B48" s="482"/>
      <c r="C48" s="473"/>
      <c r="D48" s="473"/>
      <c r="E48" s="474"/>
      <c r="F48" s="475"/>
      <c r="G48" s="473"/>
      <c r="H48" s="473"/>
      <c r="I48" s="472"/>
      <c r="J48" s="57"/>
      <c r="L48" s="59"/>
    </row>
    <row r="49" spans="1:12" s="21" customFormat="1" ht="18.75" customHeight="1">
      <c r="A49" s="4"/>
      <c r="B49" s="464">
        <v>2</v>
      </c>
      <c r="C49" s="466"/>
      <c r="D49" s="466" t="str">
        <f>IF(C49,VLOOKUP(C49,男子登録情報!$A$2:$H$1688,2,0),"")</f>
        <v/>
      </c>
      <c r="E49" s="468" t="str">
        <f>IF(C49&gt;0,VLOOKUP(C49,男子登録情報!$A$2:$H$1688,3,0),"")</f>
        <v/>
      </c>
      <c r="F49" s="469"/>
      <c r="G49" s="466" t="str">
        <f>IF(C49&gt;0,VLOOKUP(C49,男子登録情報!$A$2:$H$1688,4,0),"")</f>
        <v/>
      </c>
      <c r="H49" s="466" t="str">
        <f>IF(C49&gt;0,VLOOKUP(C49,男子登録情報!$A$2:$H$1688,8,0),"")</f>
        <v/>
      </c>
      <c r="I49" s="432" t="str">
        <f>IF(C49&gt;0,VLOOKUP(C49,男子登録情報!$A$2:$H$1688,5,0),"")</f>
        <v/>
      </c>
      <c r="J49" s="57"/>
      <c r="L49" s="59"/>
    </row>
    <row r="50" spans="1:12" s="21" customFormat="1" ht="18.75" customHeight="1">
      <c r="A50" s="4"/>
      <c r="B50" s="482"/>
      <c r="C50" s="473"/>
      <c r="D50" s="473"/>
      <c r="E50" s="474"/>
      <c r="F50" s="475"/>
      <c r="G50" s="473"/>
      <c r="H50" s="473"/>
      <c r="I50" s="472"/>
      <c r="J50" s="57"/>
      <c r="L50" s="59"/>
    </row>
    <row r="51" spans="1:12" s="21" customFormat="1" ht="18.75" customHeight="1">
      <c r="A51" s="4"/>
      <c r="B51" s="464">
        <v>3</v>
      </c>
      <c r="C51" s="466"/>
      <c r="D51" s="466" t="str">
        <f>IF(C51,VLOOKUP(C51,男子登録情報!$A$2:$H$1688,2,0),"")</f>
        <v/>
      </c>
      <c r="E51" s="468" t="str">
        <f>IF(C51&gt;0,VLOOKUP(C51,男子登録情報!$A$2:$H$1688,3,0),"")</f>
        <v/>
      </c>
      <c r="F51" s="469"/>
      <c r="G51" s="466" t="str">
        <f>IF(C51&gt;0,VLOOKUP(C51,男子登録情報!$A$2:$H$1688,4,0),"")</f>
        <v/>
      </c>
      <c r="H51" s="466" t="str">
        <f>IF(C51&gt;0,VLOOKUP(C51,男子登録情報!$A$2:$H$1688,8,0),"")</f>
        <v/>
      </c>
      <c r="I51" s="432" t="str">
        <f>IF(C51&gt;0,VLOOKUP(C51,男子登録情報!$A$2:$H$1688,5,0),"")</f>
        <v/>
      </c>
      <c r="J51" s="57"/>
      <c r="L51" s="59"/>
    </row>
    <row r="52" spans="1:12" s="21" customFormat="1" ht="18.75" customHeight="1">
      <c r="A52" s="4"/>
      <c r="B52" s="482"/>
      <c r="C52" s="473"/>
      <c r="D52" s="473"/>
      <c r="E52" s="474"/>
      <c r="F52" s="475"/>
      <c r="G52" s="473"/>
      <c r="H52" s="473"/>
      <c r="I52" s="472"/>
      <c r="J52" s="57"/>
      <c r="L52" s="59"/>
    </row>
    <row r="53" spans="1:12" s="21" customFormat="1" ht="18.75" customHeight="1">
      <c r="A53" s="4"/>
      <c r="B53" s="464">
        <v>4</v>
      </c>
      <c r="C53" s="466"/>
      <c r="D53" s="466" t="str">
        <f>IF(C53,VLOOKUP(C53,男子登録情報!$A$2:$H$1688,2,0),"")</f>
        <v/>
      </c>
      <c r="E53" s="468" t="str">
        <f>IF(C53&gt;0,VLOOKUP(C53,男子登録情報!$A$2:$H$1688,3,0),"")</f>
        <v/>
      </c>
      <c r="F53" s="469"/>
      <c r="G53" s="466" t="str">
        <f>IF(C53&gt;0,VLOOKUP(C53,男子登録情報!$A$2:$H$1688,4,0),"")</f>
        <v/>
      </c>
      <c r="H53" s="466" t="str">
        <f>IF(C53&gt;0,VLOOKUP(C53,男子登録情報!$A$2:$H$1688,8,0),"")</f>
        <v/>
      </c>
      <c r="I53" s="432" t="str">
        <f>IF(C53&gt;0,VLOOKUP(C53,男子登録情報!$A$2:$H$1688,5,0),"")</f>
        <v/>
      </c>
      <c r="J53" s="57"/>
      <c r="L53" s="59"/>
    </row>
    <row r="54" spans="1:12" s="21" customFormat="1" ht="18.75" customHeight="1">
      <c r="A54" s="4"/>
      <c r="B54" s="482"/>
      <c r="C54" s="473"/>
      <c r="D54" s="473"/>
      <c r="E54" s="474"/>
      <c r="F54" s="475"/>
      <c r="G54" s="473"/>
      <c r="H54" s="473"/>
      <c r="I54" s="472"/>
      <c r="J54" s="57"/>
      <c r="L54" s="59"/>
    </row>
    <row r="55" spans="1:12" s="21" customFormat="1" ht="18.75" customHeight="1">
      <c r="A55" s="4"/>
      <c r="B55" s="464">
        <v>5</v>
      </c>
      <c r="C55" s="466"/>
      <c r="D55" s="466" t="str">
        <f>IF(C55,VLOOKUP(C55,男子登録情報!$A$2:$H$1688,2,0),"")</f>
        <v/>
      </c>
      <c r="E55" s="468" t="str">
        <f>IF(C55&gt;0,VLOOKUP(C55,男子登録情報!$A$2:$H$1688,3,0),"")</f>
        <v/>
      </c>
      <c r="F55" s="469"/>
      <c r="G55" s="466" t="str">
        <f>IF(C55&gt;0,VLOOKUP(C55,男子登録情報!$A$2:$H$1688,4,0),"")</f>
        <v/>
      </c>
      <c r="H55" s="466" t="str">
        <f>IF(C55&gt;0,VLOOKUP(C55,男子登録情報!$A$2:$H$1688,8,0),"")</f>
        <v/>
      </c>
      <c r="I55" s="432" t="str">
        <f>IF(C55&gt;0,VLOOKUP(C55,男子登録情報!$A$2:$H$1688,5,0),"")</f>
        <v/>
      </c>
      <c r="J55" s="57"/>
      <c r="L55" s="59"/>
    </row>
    <row r="56" spans="1:12" s="21" customFormat="1" ht="18.75" customHeight="1">
      <c r="A56" s="4"/>
      <c r="B56" s="482"/>
      <c r="C56" s="473"/>
      <c r="D56" s="473"/>
      <c r="E56" s="474"/>
      <c r="F56" s="475"/>
      <c r="G56" s="473"/>
      <c r="H56" s="473"/>
      <c r="I56" s="472"/>
      <c r="J56" s="57"/>
      <c r="L56" s="59"/>
    </row>
    <row r="57" spans="1:12" s="21" customFormat="1" ht="18.75" customHeight="1">
      <c r="A57" s="4"/>
      <c r="B57" s="464">
        <v>6</v>
      </c>
      <c r="C57" s="466"/>
      <c r="D57" s="466" t="str">
        <f>IF(C57,VLOOKUP(C57,男子登録情報!$A$2:$H$1688,2,0),"")</f>
        <v/>
      </c>
      <c r="E57" s="468" t="str">
        <f>IF(C57&gt;0,VLOOKUP(C57,男子登録情報!$A$2:$H$1688,3,0),"")</f>
        <v/>
      </c>
      <c r="F57" s="469"/>
      <c r="G57" s="466" t="str">
        <f>IF(C57&gt;0,VLOOKUP(C57,男子登録情報!$A$2:$H$1688,4,0),"")</f>
        <v/>
      </c>
      <c r="H57" s="466" t="str">
        <f>IF(C57&gt;0,VLOOKUP(C57,男子登録情報!$A$2:$H$1688,8,0),"")</f>
        <v/>
      </c>
      <c r="I57" s="432" t="str">
        <f>IF(C57&gt;0,VLOOKUP(C57,男子登録情報!$A$2:$H$1688,5,0),"")</f>
        <v/>
      </c>
      <c r="J57" s="57"/>
      <c r="L57" s="59"/>
    </row>
    <row r="58" spans="1:12" s="21" customFormat="1" ht="19.5" customHeight="1" thickBot="1">
      <c r="A58" s="4"/>
      <c r="B58" s="465"/>
      <c r="C58" s="467"/>
      <c r="D58" s="467"/>
      <c r="E58" s="470"/>
      <c r="F58" s="471"/>
      <c r="G58" s="467"/>
      <c r="H58" s="467"/>
      <c r="I58" s="433"/>
      <c r="J58" s="57"/>
      <c r="L58" s="59"/>
    </row>
    <row r="59" spans="1:12" s="21" customFormat="1" ht="18.75">
      <c r="A59" s="4"/>
      <c r="B59" s="434" t="s">
        <v>1237</v>
      </c>
      <c r="C59" s="435"/>
      <c r="D59" s="435"/>
      <c r="E59" s="435"/>
      <c r="F59" s="435"/>
      <c r="G59" s="435"/>
      <c r="H59" s="435"/>
      <c r="I59" s="436"/>
      <c r="J59" s="57"/>
      <c r="L59" s="59"/>
    </row>
    <row r="60" spans="1:12" s="21" customFormat="1" ht="18.75">
      <c r="A60" s="4"/>
      <c r="B60" s="437"/>
      <c r="C60" s="438"/>
      <c r="D60" s="438"/>
      <c r="E60" s="438"/>
      <c r="F60" s="438"/>
      <c r="G60" s="438"/>
      <c r="H60" s="438"/>
      <c r="I60" s="439"/>
      <c r="J60" s="57"/>
      <c r="L60" s="59"/>
    </row>
    <row r="61" spans="1:12" s="21" customFormat="1" ht="19.5" thickBot="1">
      <c r="A61" s="4"/>
      <c r="B61" s="440"/>
      <c r="C61" s="441"/>
      <c r="D61" s="441"/>
      <c r="E61" s="441"/>
      <c r="F61" s="441"/>
      <c r="G61" s="441"/>
      <c r="H61" s="441"/>
      <c r="I61" s="442"/>
      <c r="J61" s="57"/>
      <c r="L61" s="59"/>
    </row>
    <row r="62" spans="1:12" s="21" customFormat="1" ht="18.75">
      <c r="A62" s="58"/>
      <c r="B62" s="58"/>
      <c r="C62" s="58"/>
      <c r="D62" s="58"/>
      <c r="E62" s="58"/>
      <c r="F62" s="58"/>
      <c r="G62" s="58"/>
      <c r="H62" s="58"/>
      <c r="I62" s="58"/>
      <c r="J62" s="63"/>
      <c r="L62" s="59"/>
    </row>
    <row r="63" spans="1:12" s="21" customFormat="1" ht="19.5" thickBot="1">
      <c r="A63" s="4"/>
      <c r="B63" s="4"/>
      <c r="C63" s="4"/>
      <c r="D63" s="4"/>
      <c r="E63" s="4"/>
      <c r="F63" s="4"/>
      <c r="G63" s="4"/>
      <c r="H63" s="4"/>
      <c r="I63" s="4"/>
      <c r="J63" s="61" t="s">
        <v>1255</v>
      </c>
      <c r="L63" s="59"/>
    </row>
    <row r="64" spans="1:12" s="21" customFormat="1" ht="18.75" customHeight="1">
      <c r="A64" s="4"/>
      <c r="B64" s="443" t="str">
        <f>CONCATENATE('加盟校情報&amp;大会設定'!$G$5,'加盟校情報&amp;大会設定'!$H$5,'加盟校情報&amp;大会設定'!$I$5,'加盟校情報&amp;大会設定'!$J$5,)&amp;"　男子4×100mR"</f>
        <v>第36回全日本大学女子駅伝東海地区選考会　男子4×100mR</v>
      </c>
      <c r="C64" s="444"/>
      <c r="D64" s="444"/>
      <c r="E64" s="444"/>
      <c r="F64" s="444"/>
      <c r="G64" s="444"/>
      <c r="H64" s="444"/>
      <c r="I64" s="445"/>
      <c r="J64" s="57"/>
      <c r="L64" s="59"/>
    </row>
    <row r="65" spans="1:12" s="21" customFormat="1" ht="19.5" customHeight="1" thickBot="1">
      <c r="A65" s="4"/>
      <c r="B65" s="446"/>
      <c r="C65" s="447"/>
      <c r="D65" s="447"/>
      <c r="E65" s="447"/>
      <c r="F65" s="447"/>
      <c r="G65" s="447"/>
      <c r="H65" s="447"/>
      <c r="I65" s="448"/>
      <c r="J65" s="57"/>
      <c r="L65" s="59"/>
    </row>
    <row r="66" spans="1:12" s="21" customFormat="1" ht="18.75">
      <c r="A66" s="4"/>
      <c r="B66" s="449" t="s">
        <v>1241</v>
      </c>
      <c r="C66" s="450"/>
      <c r="D66" s="455" t="str">
        <f>IF(基本情報登録!$D$6&gt;0,基本情報登録!$D$6,"")</f>
        <v/>
      </c>
      <c r="E66" s="456"/>
      <c r="F66" s="456"/>
      <c r="G66" s="456"/>
      <c r="H66" s="457"/>
      <c r="I66" s="62" t="s">
        <v>1275</v>
      </c>
      <c r="J66" s="57"/>
      <c r="L66" s="59"/>
    </row>
    <row r="67" spans="1:12" s="21" customFormat="1" ht="18.75" customHeight="1">
      <c r="A67" s="4"/>
      <c r="B67" s="451" t="s">
        <v>1</v>
      </c>
      <c r="C67" s="452"/>
      <c r="D67" s="458" t="str">
        <f>IF(基本情報登録!$D$8&gt;0,基本情報登録!$D$8,"")</f>
        <v/>
      </c>
      <c r="E67" s="459"/>
      <c r="F67" s="459"/>
      <c r="G67" s="459"/>
      <c r="H67" s="460"/>
      <c r="I67" s="432"/>
      <c r="J67" s="57"/>
      <c r="L67" s="59"/>
    </row>
    <row r="68" spans="1:12" s="21" customFormat="1" ht="19.5" customHeight="1" thickBot="1">
      <c r="A68" s="4"/>
      <c r="B68" s="453"/>
      <c r="C68" s="454"/>
      <c r="D68" s="461"/>
      <c r="E68" s="462"/>
      <c r="F68" s="462"/>
      <c r="G68" s="462"/>
      <c r="H68" s="463"/>
      <c r="I68" s="433"/>
      <c r="J68" s="57"/>
      <c r="L68" s="59"/>
    </row>
    <row r="69" spans="1:12" s="21" customFormat="1" ht="18.75">
      <c r="A69" s="4"/>
      <c r="B69" s="449" t="s">
        <v>24</v>
      </c>
      <c r="C69" s="450"/>
      <c r="D69" s="487"/>
      <c r="E69" s="488"/>
      <c r="F69" s="488"/>
      <c r="G69" s="488"/>
      <c r="H69" s="488"/>
      <c r="I69" s="489"/>
      <c r="J69" s="57"/>
      <c r="L69" s="59"/>
    </row>
    <row r="70" spans="1:12" s="21" customFormat="1" ht="18.75" hidden="1">
      <c r="A70" s="4"/>
      <c r="B70" s="47"/>
      <c r="C70" s="48"/>
      <c r="D70" s="49"/>
      <c r="E70" s="490" t="str">
        <f>TEXT(D69,"00000")</f>
        <v>00000</v>
      </c>
      <c r="F70" s="490"/>
      <c r="G70" s="490"/>
      <c r="H70" s="490"/>
      <c r="I70" s="491"/>
      <c r="J70" s="57"/>
      <c r="L70" s="59"/>
    </row>
    <row r="71" spans="1:12" s="21" customFormat="1" ht="18.75" customHeight="1">
      <c r="A71" s="4"/>
      <c r="B71" s="451" t="s">
        <v>27</v>
      </c>
      <c r="C71" s="452"/>
      <c r="D71" s="468"/>
      <c r="E71" s="494"/>
      <c r="F71" s="494"/>
      <c r="G71" s="494"/>
      <c r="H71" s="494"/>
      <c r="I71" s="495"/>
      <c r="J71" s="57"/>
      <c r="L71" s="59"/>
    </row>
    <row r="72" spans="1:12" s="21" customFormat="1" ht="18.75" customHeight="1">
      <c r="A72" s="4"/>
      <c r="B72" s="492"/>
      <c r="C72" s="493"/>
      <c r="D72" s="474"/>
      <c r="E72" s="496"/>
      <c r="F72" s="496"/>
      <c r="G72" s="496"/>
      <c r="H72" s="496"/>
      <c r="I72" s="497"/>
      <c r="J72" s="57"/>
      <c r="L72" s="59"/>
    </row>
    <row r="73" spans="1:12" s="21" customFormat="1" ht="19.5" thickBot="1">
      <c r="A73" s="4"/>
      <c r="B73" s="498" t="s">
        <v>1233</v>
      </c>
      <c r="C73" s="499"/>
      <c r="D73" s="500"/>
      <c r="E73" s="501"/>
      <c r="F73" s="501"/>
      <c r="G73" s="501"/>
      <c r="H73" s="501"/>
      <c r="I73" s="502"/>
      <c r="J73" s="57"/>
      <c r="L73" s="59"/>
    </row>
    <row r="74" spans="1:12" s="21" customFormat="1" ht="18.75">
      <c r="A74" s="4"/>
      <c r="B74" s="476" t="s">
        <v>1234</v>
      </c>
      <c r="C74" s="477"/>
      <c r="D74" s="477"/>
      <c r="E74" s="477"/>
      <c r="F74" s="477"/>
      <c r="G74" s="477"/>
      <c r="H74" s="477"/>
      <c r="I74" s="478"/>
      <c r="J74" s="57"/>
      <c r="L74" s="59"/>
    </row>
    <row r="75" spans="1:12" s="21" customFormat="1" ht="19.5" thickBot="1">
      <c r="A75" s="4"/>
      <c r="B75" s="50" t="s">
        <v>1238</v>
      </c>
      <c r="C75" s="51" t="s">
        <v>16</v>
      </c>
      <c r="D75" s="51" t="s">
        <v>1239</v>
      </c>
      <c r="E75" s="479" t="s">
        <v>1235</v>
      </c>
      <c r="F75" s="480"/>
      <c r="G75" s="51" t="s">
        <v>1240</v>
      </c>
      <c r="H75" s="51" t="s">
        <v>48</v>
      </c>
      <c r="I75" s="52" t="s">
        <v>1236</v>
      </c>
      <c r="J75" s="57"/>
      <c r="L75" s="59"/>
    </row>
    <row r="76" spans="1:12" s="21" customFormat="1" ht="19.5" customHeight="1" thickTop="1">
      <c r="A76" s="4"/>
      <c r="B76" s="481">
        <v>1</v>
      </c>
      <c r="C76" s="483"/>
      <c r="D76" s="483" t="str">
        <f>IF(C76&gt;0,VLOOKUP(C76,男子登録情報!$A$2:$H$1688,2,0),"")</f>
        <v/>
      </c>
      <c r="E76" s="484" t="str">
        <f>IF(C76&gt;0,VLOOKUP(C76,男子登録情報!$A$2:$H$1688,3,0),"")</f>
        <v/>
      </c>
      <c r="F76" s="485"/>
      <c r="G76" s="483" t="str">
        <f>IF(C76&gt;0,VLOOKUP(C76,男子登録情報!$A$2:$H$1688,4,0),"")</f>
        <v/>
      </c>
      <c r="H76" s="483" t="str">
        <f>IF(C76&gt;0,VLOOKUP(C76,男子登録情報!$A$2:$H$1688,8,0),"")</f>
        <v/>
      </c>
      <c r="I76" s="486" t="str">
        <f>IF(C76&gt;0,VLOOKUP(C76,男子登録情報!$A$2:$H$1688,5,0),"")</f>
        <v/>
      </c>
      <c r="J76" s="57"/>
      <c r="L76" s="59"/>
    </row>
    <row r="77" spans="1:12" s="21" customFormat="1" ht="18.75" customHeight="1">
      <c r="A77" s="4"/>
      <c r="B77" s="482"/>
      <c r="C77" s="473"/>
      <c r="D77" s="473"/>
      <c r="E77" s="474"/>
      <c r="F77" s="475"/>
      <c r="G77" s="473"/>
      <c r="H77" s="473"/>
      <c r="I77" s="472"/>
      <c r="J77" s="57"/>
      <c r="L77" s="59"/>
    </row>
    <row r="78" spans="1:12" s="21" customFormat="1" ht="18.75" customHeight="1">
      <c r="A78" s="4"/>
      <c r="B78" s="464">
        <v>2</v>
      </c>
      <c r="C78" s="466"/>
      <c r="D78" s="466" t="str">
        <f>IF(C78,VLOOKUP(C78,男子登録情報!$A$2:$H$1688,2,0),"")</f>
        <v/>
      </c>
      <c r="E78" s="468" t="str">
        <f>IF(C78&gt;0,VLOOKUP(C78,男子登録情報!$A$2:$H$1688,3,0),"")</f>
        <v/>
      </c>
      <c r="F78" s="469"/>
      <c r="G78" s="466" t="str">
        <f>IF(C78&gt;0,VLOOKUP(C78,男子登録情報!$A$2:$H$1688,4,0),"")</f>
        <v/>
      </c>
      <c r="H78" s="466" t="str">
        <f>IF(C78&gt;0,VLOOKUP(C78,男子登録情報!$A$2:$H$1688,8,0),"")</f>
        <v/>
      </c>
      <c r="I78" s="432" t="str">
        <f>IF(C78&gt;0,VLOOKUP(C78,男子登録情報!$A$2:$H$1688,5,0),"")</f>
        <v/>
      </c>
      <c r="J78" s="57"/>
      <c r="L78" s="59"/>
    </row>
    <row r="79" spans="1:12" s="21" customFormat="1" ht="18.75" customHeight="1">
      <c r="A79" s="4"/>
      <c r="B79" s="482"/>
      <c r="C79" s="473"/>
      <c r="D79" s="473"/>
      <c r="E79" s="474"/>
      <c r="F79" s="475"/>
      <c r="G79" s="473"/>
      <c r="H79" s="473"/>
      <c r="I79" s="472"/>
      <c r="J79" s="57"/>
      <c r="L79" s="59"/>
    </row>
    <row r="80" spans="1:12" s="21" customFormat="1" ht="18.75" customHeight="1">
      <c r="A80" s="4"/>
      <c r="B80" s="464">
        <v>3</v>
      </c>
      <c r="C80" s="466"/>
      <c r="D80" s="466" t="str">
        <f>IF(C80,VLOOKUP(C80,男子登録情報!$A$2:$H$1688,2,0),"")</f>
        <v/>
      </c>
      <c r="E80" s="468" t="str">
        <f>IF(C80&gt;0,VLOOKUP(C80,男子登録情報!$A$2:$H$1688,3,0),"")</f>
        <v/>
      </c>
      <c r="F80" s="469"/>
      <c r="G80" s="466" t="str">
        <f>IF(C80&gt;0,VLOOKUP(C80,男子登録情報!$A$2:$H$1688,4,0),"")</f>
        <v/>
      </c>
      <c r="H80" s="466" t="str">
        <f>IF(C80&gt;0,VLOOKUP(C80,男子登録情報!$A$2:$H$1688,8,0),"")</f>
        <v/>
      </c>
      <c r="I80" s="432" t="str">
        <f>IF(C80&gt;0,VLOOKUP(C80,男子登録情報!$A$2:$H$1688,5,0),"")</f>
        <v/>
      </c>
      <c r="J80" s="57"/>
      <c r="L80" s="59"/>
    </row>
    <row r="81" spans="1:12" s="21" customFormat="1" ht="18.75" customHeight="1">
      <c r="A81" s="4"/>
      <c r="B81" s="482"/>
      <c r="C81" s="473"/>
      <c r="D81" s="473"/>
      <c r="E81" s="474"/>
      <c r="F81" s="475"/>
      <c r="G81" s="473"/>
      <c r="H81" s="473"/>
      <c r="I81" s="472"/>
      <c r="J81" s="57"/>
      <c r="L81" s="59"/>
    </row>
    <row r="82" spans="1:12" s="21" customFormat="1" ht="18.75" customHeight="1">
      <c r="A82" s="4"/>
      <c r="B82" s="464">
        <v>4</v>
      </c>
      <c r="C82" s="466"/>
      <c r="D82" s="466" t="str">
        <f>IF(C82,VLOOKUP(C82,男子登録情報!$A$2:$H$1688,2,0),"")</f>
        <v/>
      </c>
      <c r="E82" s="468" t="str">
        <f>IF(C82&gt;0,VLOOKUP(C82,男子登録情報!$A$2:$H$1688,3,0),"")</f>
        <v/>
      </c>
      <c r="F82" s="469"/>
      <c r="G82" s="466" t="str">
        <f>IF(C82&gt;0,VLOOKUP(C82,男子登録情報!$A$2:$H$1688,4,0),"")</f>
        <v/>
      </c>
      <c r="H82" s="466" t="str">
        <f>IF(C82&gt;0,VLOOKUP(C82,男子登録情報!$A$2:$H$1688,8,0),"")</f>
        <v/>
      </c>
      <c r="I82" s="432" t="str">
        <f>IF(C82&gt;0,VLOOKUP(C82,男子登録情報!$A$2:$H$1688,5,0),"")</f>
        <v/>
      </c>
      <c r="J82" s="57"/>
      <c r="L82" s="59"/>
    </row>
    <row r="83" spans="1:12" s="21" customFormat="1" ht="18.75" customHeight="1">
      <c r="A83" s="4"/>
      <c r="B83" s="482"/>
      <c r="C83" s="473"/>
      <c r="D83" s="473"/>
      <c r="E83" s="474"/>
      <c r="F83" s="475"/>
      <c r="G83" s="473"/>
      <c r="H83" s="473"/>
      <c r="I83" s="472"/>
      <c r="J83" s="57"/>
      <c r="L83" s="59"/>
    </row>
    <row r="84" spans="1:12" s="21" customFormat="1" ht="18.75" customHeight="1">
      <c r="A84" s="4"/>
      <c r="B84" s="464">
        <v>5</v>
      </c>
      <c r="C84" s="466"/>
      <c r="D84" s="466" t="str">
        <f>IF(C84,VLOOKUP(C84,男子登録情報!$A$2:$H$1688,2,0),"")</f>
        <v/>
      </c>
      <c r="E84" s="468" t="str">
        <f>IF(C84&gt;0,VLOOKUP(C84,男子登録情報!$A$2:$H$1688,3,0),"")</f>
        <v/>
      </c>
      <c r="F84" s="469"/>
      <c r="G84" s="466" t="str">
        <f>IF(C84&gt;0,VLOOKUP(C84,男子登録情報!$A$2:$H$1688,4,0),"")</f>
        <v/>
      </c>
      <c r="H84" s="466" t="str">
        <f>IF(C84&gt;0,VLOOKUP(C84,男子登録情報!$A$2:$H$1688,8,0),"")</f>
        <v/>
      </c>
      <c r="I84" s="432" t="str">
        <f>IF(C84&gt;0,VLOOKUP(C84,男子登録情報!$A$2:$H$1688,5,0),"")</f>
        <v/>
      </c>
      <c r="J84" s="57"/>
      <c r="L84" s="59"/>
    </row>
    <row r="85" spans="1:12" s="21" customFormat="1" ht="18.75" customHeight="1">
      <c r="A85" s="4"/>
      <c r="B85" s="482"/>
      <c r="C85" s="473"/>
      <c r="D85" s="473"/>
      <c r="E85" s="474"/>
      <c r="F85" s="475"/>
      <c r="G85" s="473"/>
      <c r="H85" s="473"/>
      <c r="I85" s="472"/>
      <c r="J85" s="57"/>
      <c r="L85" s="59"/>
    </row>
    <row r="86" spans="1:12" s="21" customFormat="1" ht="18.75" customHeight="1">
      <c r="A86" s="4"/>
      <c r="B86" s="464">
        <v>6</v>
      </c>
      <c r="C86" s="466"/>
      <c r="D86" s="466" t="str">
        <f>IF(C86,VLOOKUP(C86,男子登録情報!$A$2:$H$1688,2,0),"")</f>
        <v/>
      </c>
      <c r="E86" s="468" t="str">
        <f>IF(C86&gt;0,VLOOKUP(C86,男子登録情報!$A$2:$H$1688,3,0),"")</f>
        <v/>
      </c>
      <c r="F86" s="469"/>
      <c r="G86" s="466" t="str">
        <f>IF(C86&gt;0,VLOOKUP(C86,男子登録情報!$A$2:$H$1688,4,0),"")</f>
        <v/>
      </c>
      <c r="H86" s="466" t="str">
        <f>IF(C86&gt;0,VLOOKUP(C86,男子登録情報!$A$2:$H$1688,8,0),"")</f>
        <v/>
      </c>
      <c r="I86" s="432" t="str">
        <f>IF(C86&gt;0,VLOOKUP(C86,男子登録情報!$A$2:$H$1688,5,0),"")</f>
        <v/>
      </c>
      <c r="J86" s="57"/>
      <c r="L86" s="59"/>
    </row>
    <row r="87" spans="1:12" s="21" customFormat="1" ht="19.5" customHeight="1" thickBot="1">
      <c r="A87" s="4"/>
      <c r="B87" s="465"/>
      <c r="C87" s="467"/>
      <c r="D87" s="467"/>
      <c r="E87" s="470"/>
      <c r="F87" s="471"/>
      <c r="G87" s="467"/>
      <c r="H87" s="467"/>
      <c r="I87" s="433"/>
      <c r="J87" s="57"/>
      <c r="L87" s="59"/>
    </row>
    <row r="88" spans="1:12" s="21" customFormat="1" ht="18.75">
      <c r="A88" s="4"/>
      <c r="B88" s="434" t="s">
        <v>1237</v>
      </c>
      <c r="C88" s="435"/>
      <c r="D88" s="435"/>
      <c r="E88" s="435"/>
      <c r="F88" s="435"/>
      <c r="G88" s="435"/>
      <c r="H88" s="435"/>
      <c r="I88" s="436"/>
      <c r="J88" s="57"/>
      <c r="L88" s="59"/>
    </row>
    <row r="89" spans="1:12" s="21" customFormat="1" ht="18.75">
      <c r="A89" s="4"/>
      <c r="B89" s="437"/>
      <c r="C89" s="438"/>
      <c r="D89" s="438"/>
      <c r="E89" s="438"/>
      <c r="F89" s="438"/>
      <c r="G89" s="438"/>
      <c r="H89" s="438"/>
      <c r="I89" s="439"/>
      <c r="J89" s="57"/>
      <c r="L89" s="59"/>
    </row>
    <row r="90" spans="1:12" s="21" customFormat="1" ht="19.5" thickBot="1">
      <c r="A90" s="4"/>
      <c r="B90" s="440"/>
      <c r="C90" s="441"/>
      <c r="D90" s="441"/>
      <c r="E90" s="441"/>
      <c r="F90" s="441"/>
      <c r="G90" s="441"/>
      <c r="H90" s="441"/>
      <c r="I90" s="442"/>
      <c r="J90" s="57"/>
      <c r="L90" s="59"/>
    </row>
    <row r="91" spans="1:12" s="21" customFormat="1" ht="18.75">
      <c r="A91" s="58"/>
      <c r="B91" s="58"/>
      <c r="C91" s="58"/>
      <c r="D91" s="58"/>
      <c r="E91" s="58"/>
      <c r="F91" s="58"/>
      <c r="G91" s="58"/>
      <c r="H91" s="58"/>
      <c r="I91" s="58"/>
      <c r="J91" s="63"/>
      <c r="L91" s="59"/>
    </row>
    <row r="92" spans="1:12" s="21" customFormat="1" ht="19.5" thickBot="1">
      <c r="A92" s="4"/>
      <c r="B92" s="4"/>
      <c r="C92" s="4"/>
      <c r="D92" s="4"/>
      <c r="E92" s="4"/>
      <c r="F92" s="4"/>
      <c r="G92" s="4"/>
      <c r="H92" s="4"/>
      <c r="I92" s="4"/>
      <c r="J92" s="61" t="s">
        <v>1256</v>
      </c>
      <c r="L92" s="59"/>
    </row>
    <row r="93" spans="1:12" s="21" customFormat="1" ht="18.75" customHeight="1">
      <c r="A93" s="4"/>
      <c r="B93" s="443" t="str">
        <f>CONCATENATE('加盟校情報&amp;大会設定'!$G$5,'加盟校情報&amp;大会設定'!$H$5,'加盟校情報&amp;大会設定'!$I$5,'加盟校情報&amp;大会設定'!$J$5,)&amp;"　男子4×100mR"</f>
        <v>第36回全日本大学女子駅伝東海地区選考会　男子4×100mR</v>
      </c>
      <c r="C93" s="444"/>
      <c r="D93" s="444"/>
      <c r="E93" s="444"/>
      <c r="F93" s="444"/>
      <c r="G93" s="444"/>
      <c r="H93" s="444"/>
      <c r="I93" s="445"/>
      <c r="J93" s="57"/>
      <c r="L93" s="59"/>
    </row>
    <row r="94" spans="1:12" s="21" customFormat="1" ht="19.5" customHeight="1" thickBot="1">
      <c r="A94" s="4"/>
      <c r="B94" s="446"/>
      <c r="C94" s="447"/>
      <c r="D94" s="447"/>
      <c r="E94" s="447"/>
      <c r="F94" s="447"/>
      <c r="G94" s="447"/>
      <c r="H94" s="447"/>
      <c r="I94" s="448"/>
      <c r="J94" s="57"/>
      <c r="L94" s="59"/>
    </row>
    <row r="95" spans="1:12" s="21" customFormat="1" ht="18.75">
      <c r="A95" s="4"/>
      <c r="B95" s="449" t="s">
        <v>1241</v>
      </c>
      <c r="C95" s="450"/>
      <c r="D95" s="455" t="str">
        <f>IF(基本情報登録!$D$6&gt;0,基本情報登録!$D$6,"")</f>
        <v/>
      </c>
      <c r="E95" s="456"/>
      <c r="F95" s="456"/>
      <c r="G95" s="456"/>
      <c r="H95" s="457"/>
      <c r="I95" s="62" t="s">
        <v>1275</v>
      </c>
      <c r="J95" s="57"/>
      <c r="L95" s="59"/>
    </row>
    <row r="96" spans="1:12" s="21" customFormat="1" ht="18.75" customHeight="1">
      <c r="A96" s="4"/>
      <c r="B96" s="451" t="s">
        <v>1</v>
      </c>
      <c r="C96" s="452"/>
      <c r="D96" s="458" t="str">
        <f>IF(基本情報登録!$D$8&gt;0,基本情報登録!$D$8,"")</f>
        <v/>
      </c>
      <c r="E96" s="459"/>
      <c r="F96" s="459"/>
      <c r="G96" s="459"/>
      <c r="H96" s="460"/>
      <c r="I96" s="432"/>
      <c r="J96" s="57"/>
      <c r="L96" s="59"/>
    </row>
    <row r="97" spans="1:12" s="21" customFormat="1" ht="19.5" customHeight="1" thickBot="1">
      <c r="A97" s="4"/>
      <c r="B97" s="453"/>
      <c r="C97" s="454"/>
      <c r="D97" s="461"/>
      <c r="E97" s="462"/>
      <c r="F97" s="462"/>
      <c r="G97" s="462"/>
      <c r="H97" s="463"/>
      <c r="I97" s="433"/>
      <c r="J97" s="57"/>
      <c r="L97" s="59"/>
    </row>
    <row r="98" spans="1:12" s="21" customFormat="1" ht="18.75">
      <c r="A98" s="4"/>
      <c r="B98" s="449" t="s">
        <v>24</v>
      </c>
      <c r="C98" s="450"/>
      <c r="D98" s="487"/>
      <c r="E98" s="488"/>
      <c r="F98" s="488"/>
      <c r="G98" s="488"/>
      <c r="H98" s="488"/>
      <c r="I98" s="489"/>
      <c r="J98" s="57"/>
      <c r="L98" s="59"/>
    </row>
    <row r="99" spans="1:12" s="21" customFormat="1" ht="18.75" hidden="1">
      <c r="A99" s="4"/>
      <c r="B99" s="47"/>
      <c r="C99" s="48"/>
      <c r="D99" s="49"/>
      <c r="E99" s="490" t="str">
        <f>TEXT(D98,"00000")</f>
        <v>00000</v>
      </c>
      <c r="F99" s="490"/>
      <c r="G99" s="490"/>
      <c r="H99" s="490"/>
      <c r="I99" s="491"/>
      <c r="J99" s="57"/>
      <c r="L99" s="59"/>
    </row>
    <row r="100" spans="1:12" s="21" customFormat="1" ht="18.75" customHeight="1">
      <c r="A100" s="4"/>
      <c r="B100" s="451" t="s">
        <v>27</v>
      </c>
      <c r="C100" s="452"/>
      <c r="D100" s="468"/>
      <c r="E100" s="494"/>
      <c r="F100" s="494"/>
      <c r="G100" s="494"/>
      <c r="H100" s="494"/>
      <c r="I100" s="495"/>
      <c r="J100" s="57"/>
      <c r="L100" s="59"/>
    </row>
    <row r="101" spans="1:12" s="21" customFormat="1" ht="18.75" customHeight="1">
      <c r="A101" s="4"/>
      <c r="B101" s="492"/>
      <c r="C101" s="493"/>
      <c r="D101" s="474"/>
      <c r="E101" s="496"/>
      <c r="F101" s="496"/>
      <c r="G101" s="496"/>
      <c r="H101" s="496"/>
      <c r="I101" s="497"/>
      <c r="J101" s="57"/>
      <c r="L101" s="59"/>
    </row>
    <row r="102" spans="1:12" s="21" customFormat="1" ht="19.5" thickBot="1">
      <c r="A102" s="4"/>
      <c r="B102" s="498" t="s">
        <v>1233</v>
      </c>
      <c r="C102" s="499"/>
      <c r="D102" s="500"/>
      <c r="E102" s="501"/>
      <c r="F102" s="501"/>
      <c r="G102" s="501"/>
      <c r="H102" s="501"/>
      <c r="I102" s="502"/>
      <c r="J102" s="57"/>
      <c r="L102" s="59"/>
    </row>
    <row r="103" spans="1:12" s="21" customFormat="1" ht="18.75">
      <c r="A103" s="4"/>
      <c r="B103" s="476" t="s">
        <v>1234</v>
      </c>
      <c r="C103" s="477"/>
      <c r="D103" s="477"/>
      <c r="E103" s="477"/>
      <c r="F103" s="477"/>
      <c r="G103" s="477"/>
      <c r="H103" s="477"/>
      <c r="I103" s="478"/>
      <c r="J103" s="57"/>
      <c r="L103" s="59"/>
    </row>
    <row r="104" spans="1:12" s="21" customFormat="1" ht="19.5" thickBot="1">
      <c r="A104" s="4"/>
      <c r="B104" s="50" t="s">
        <v>1238</v>
      </c>
      <c r="C104" s="51" t="s">
        <v>16</v>
      </c>
      <c r="D104" s="51" t="s">
        <v>1239</v>
      </c>
      <c r="E104" s="479" t="s">
        <v>1235</v>
      </c>
      <c r="F104" s="480"/>
      <c r="G104" s="51" t="s">
        <v>1240</v>
      </c>
      <c r="H104" s="51" t="s">
        <v>48</v>
      </c>
      <c r="I104" s="52" t="s">
        <v>1236</v>
      </c>
      <c r="J104" s="57"/>
      <c r="L104" s="59"/>
    </row>
    <row r="105" spans="1:12" s="21" customFormat="1" ht="19.5" customHeight="1" thickTop="1">
      <c r="A105" s="4"/>
      <c r="B105" s="481">
        <v>1</v>
      </c>
      <c r="C105" s="483"/>
      <c r="D105" s="483" t="str">
        <f>IF(C105&gt;0,VLOOKUP(C105,男子登録情報!$A$2:$H$1688,2,0),"")</f>
        <v/>
      </c>
      <c r="E105" s="484" t="str">
        <f>IF(C105&gt;0,VLOOKUP(C105,男子登録情報!$A$2:$H$1688,3,0),"")</f>
        <v/>
      </c>
      <c r="F105" s="485"/>
      <c r="G105" s="483" t="str">
        <f>IF(C105&gt;0,VLOOKUP(C105,男子登録情報!$A$2:$H$1688,4,0),"")</f>
        <v/>
      </c>
      <c r="H105" s="483" t="str">
        <f>IF(C105&gt;0,VLOOKUP(C105,男子登録情報!$A$2:$H$1688,8,0),"")</f>
        <v/>
      </c>
      <c r="I105" s="486" t="str">
        <f>IF(C105&gt;0,VLOOKUP(C105,男子登録情報!$A$2:$H$1688,5,0),"")</f>
        <v/>
      </c>
      <c r="J105" s="57"/>
      <c r="L105" s="59"/>
    </row>
    <row r="106" spans="1:12" s="21" customFormat="1" ht="18.75" customHeight="1">
      <c r="A106" s="4"/>
      <c r="B106" s="482"/>
      <c r="C106" s="473"/>
      <c r="D106" s="473"/>
      <c r="E106" s="474"/>
      <c r="F106" s="475"/>
      <c r="G106" s="473"/>
      <c r="H106" s="473"/>
      <c r="I106" s="472"/>
      <c r="J106" s="57"/>
      <c r="L106" s="59"/>
    </row>
    <row r="107" spans="1:12" s="21" customFormat="1" ht="18.75" customHeight="1">
      <c r="A107" s="4"/>
      <c r="B107" s="464">
        <v>2</v>
      </c>
      <c r="C107" s="466"/>
      <c r="D107" s="466" t="str">
        <f>IF(C107,VLOOKUP(C107,男子登録情報!$A$2:$H$1688,2,0),"")</f>
        <v/>
      </c>
      <c r="E107" s="468" t="str">
        <f>IF(C107&gt;0,VLOOKUP(C107,男子登録情報!$A$2:$H$1688,3,0),"")</f>
        <v/>
      </c>
      <c r="F107" s="469"/>
      <c r="G107" s="466" t="str">
        <f>IF(C107&gt;0,VLOOKUP(C107,男子登録情報!$A$2:$H$1688,4,0),"")</f>
        <v/>
      </c>
      <c r="H107" s="466" t="str">
        <f>IF(C107&gt;0,VLOOKUP(C107,男子登録情報!$A$2:$H$1688,8,0),"")</f>
        <v/>
      </c>
      <c r="I107" s="432" t="str">
        <f>IF(C107&gt;0,VLOOKUP(C107,男子登録情報!$A$2:$H$1688,5,0),"")</f>
        <v/>
      </c>
      <c r="J107" s="57"/>
      <c r="L107" s="59"/>
    </row>
    <row r="108" spans="1:12" s="21" customFormat="1" ht="18.75" customHeight="1">
      <c r="A108" s="4"/>
      <c r="B108" s="482"/>
      <c r="C108" s="473"/>
      <c r="D108" s="473"/>
      <c r="E108" s="474"/>
      <c r="F108" s="475"/>
      <c r="G108" s="473"/>
      <c r="H108" s="473"/>
      <c r="I108" s="472"/>
      <c r="J108" s="57"/>
      <c r="L108" s="59"/>
    </row>
    <row r="109" spans="1:12" s="21" customFormat="1" ht="18.75" customHeight="1">
      <c r="A109" s="4"/>
      <c r="B109" s="464">
        <v>3</v>
      </c>
      <c r="C109" s="466"/>
      <c r="D109" s="466" t="str">
        <f>IF(C109,VLOOKUP(C109,男子登録情報!$A$2:$H$1688,2,0),"")</f>
        <v/>
      </c>
      <c r="E109" s="468" t="str">
        <f>IF(C109&gt;0,VLOOKUP(C109,男子登録情報!$A$2:$H$1688,3,0),"")</f>
        <v/>
      </c>
      <c r="F109" s="469"/>
      <c r="G109" s="466" t="str">
        <f>IF(C109&gt;0,VLOOKUP(C109,男子登録情報!$A$2:$H$1688,4,0),"")</f>
        <v/>
      </c>
      <c r="H109" s="466" t="str">
        <f>IF(C109&gt;0,VLOOKUP(C109,男子登録情報!$A$2:$H$1688,8,0),"")</f>
        <v/>
      </c>
      <c r="I109" s="432" t="str">
        <f>IF(C109&gt;0,VLOOKUP(C109,男子登録情報!$A$2:$H$1688,5,0),"")</f>
        <v/>
      </c>
      <c r="J109" s="57"/>
      <c r="L109" s="59"/>
    </row>
    <row r="110" spans="1:12" s="21" customFormat="1" ht="18.75" customHeight="1">
      <c r="A110" s="4"/>
      <c r="B110" s="482"/>
      <c r="C110" s="473"/>
      <c r="D110" s="473"/>
      <c r="E110" s="474"/>
      <c r="F110" s="475"/>
      <c r="G110" s="473"/>
      <c r="H110" s="473"/>
      <c r="I110" s="472"/>
      <c r="J110" s="57"/>
      <c r="L110" s="59"/>
    </row>
    <row r="111" spans="1:12" s="21" customFormat="1" ht="18.75" customHeight="1">
      <c r="A111" s="4"/>
      <c r="B111" s="464">
        <v>4</v>
      </c>
      <c r="C111" s="466"/>
      <c r="D111" s="466" t="str">
        <f>IF(C111,VLOOKUP(C111,男子登録情報!$A$2:$H$1688,2,0),"")</f>
        <v/>
      </c>
      <c r="E111" s="468" t="str">
        <f>IF(C111&gt;0,VLOOKUP(C111,男子登録情報!$A$2:$H$1688,3,0),"")</f>
        <v/>
      </c>
      <c r="F111" s="469"/>
      <c r="G111" s="466" t="str">
        <f>IF(C111&gt;0,VLOOKUP(C111,男子登録情報!$A$2:$H$1688,4,0),"")</f>
        <v/>
      </c>
      <c r="H111" s="466" t="str">
        <f>IF(C111&gt;0,VLOOKUP(C111,男子登録情報!$A$2:$H$1688,8,0),"")</f>
        <v/>
      </c>
      <c r="I111" s="432" t="str">
        <f>IF(C111&gt;0,VLOOKUP(C111,男子登録情報!$A$2:$H$1688,5,0),"")</f>
        <v/>
      </c>
      <c r="J111" s="57"/>
      <c r="L111" s="59"/>
    </row>
    <row r="112" spans="1:12" s="21" customFormat="1" ht="18.75" customHeight="1">
      <c r="A112" s="4"/>
      <c r="B112" s="482"/>
      <c r="C112" s="473"/>
      <c r="D112" s="473"/>
      <c r="E112" s="474"/>
      <c r="F112" s="475"/>
      <c r="G112" s="473"/>
      <c r="H112" s="473"/>
      <c r="I112" s="472"/>
      <c r="J112" s="57"/>
      <c r="L112" s="59"/>
    </row>
    <row r="113" spans="1:12" s="21" customFormat="1" ht="18.75" customHeight="1">
      <c r="A113" s="4"/>
      <c r="B113" s="464">
        <v>5</v>
      </c>
      <c r="C113" s="466"/>
      <c r="D113" s="466" t="str">
        <f>IF(C113,VLOOKUP(C113,男子登録情報!$A$2:$H$1688,2,0),"")</f>
        <v/>
      </c>
      <c r="E113" s="468" t="str">
        <f>IF(C113&gt;0,VLOOKUP(C113,男子登録情報!$A$2:$H$1688,3,0),"")</f>
        <v/>
      </c>
      <c r="F113" s="469"/>
      <c r="G113" s="466" t="str">
        <f>IF(C113&gt;0,VLOOKUP(C113,男子登録情報!$A$2:$H$1688,4,0),"")</f>
        <v/>
      </c>
      <c r="H113" s="466" t="str">
        <f>IF(C113&gt;0,VLOOKUP(C113,男子登録情報!$A$2:$H$1688,8,0),"")</f>
        <v/>
      </c>
      <c r="I113" s="432" t="str">
        <f>IF(C113&gt;0,VLOOKUP(C113,男子登録情報!$A$2:$H$1688,5,0),"")</f>
        <v/>
      </c>
      <c r="J113" s="57"/>
      <c r="L113" s="59"/>
    </row>
    <row r="114" spans="1:12" s="21" customFormat="1" ht="18.75" customHeight="1">
      <c r="A114" s="4"/>
      <c r="B114" s="482"/>
      <c r="C114" s="473"/>
      <c r="D114" s="473"/>
      <c r="E114" s="474"/>
      <c r="F114" s="475"/>
      <c r="G114" s="473"/>
      <c r="H114" s="473"/>
      <c r="I114" s="472"/>
      <c r="J114" s="57"/>
      <c r="L114" s="59"/>
    </row>
    <row r="115" spans="1:12" s="21" customFormat="1" ht="18.75" customHeight="1">
      <c r="A115" s="4"/>
      <c r="B115" s="464">
        <v>6</v>
      </c>
      <c r="C115" s="466"/>
      <c r="D115" s="466" t="str">
        <f>IF(C115,VLOOKUP(C115,男子登録情報!$A$2:$H$1688,2,0),"")</f>
        <v/>
      </c>
      <c r="E115" s="468" t="str">
        <f>IF(C115&gt;0,VLOOKUP(C115,男子登録情報!$A$2:$H$1688,3,0),"")</f>
        <v/>
      </c>
      <c r="F115" s="469"/>
      <c r="G115" s="466" t="str">
        <f>IF(C115&gt;0,VLOOKUP(C115,男子登録情報!$A$2:$H$1688,4,0),"")</f>
        <v/>
      </c>
      <c r="H115" s="466" t="str">
        <f>IF(C115&gt;0,VLOOKUP(C115,男子登録情報!$A$2:$H$1688,8,0),"")</f>
        <v/>
      </c>
      <c r="I115" s="432" t="str">
        <f>IF(C115&gt;0,VLOOKUP(C115,男子登録情報!$A$2:$H$1688,5,0),"")</f>
        <v/>
      </c>
      <c r="J115" s="57"/>
      <c r="L115" s="59"/>
    </row>
    <row r="116" spans="1:12" s="21" customFormat="1" ht="19.5" customHeight="1" thickBot="1">
      <c r="A116" s="4"/>
      <c r="B116" s="465"/>
      <c r="C116" s="467"/>
      <c r="D116" s="467"/>
      <c r="E116" s="470"/>
      <c r="F116" s="471"/>
      <c r="G116" s="467"/>
      <c r="H116" s="467"/>
      <c r="I116" s="433"/>
      <c r="J116" s="57"/>
      <c r="L116" s="59"/>
    </row>
    <row r="117" spans="1:12" s="21" customFormat="1" ht="18.75">
      <c r="A117" s="4"/>
      <c r="B117" s="434" t="s">
        <v>1237</v>
      </c>
      <c r="C117" s="435"/>
      <c r="D117" s="435"/>
      <c r="E117" s="435"/>
      <c r="F117" s="435"/>
      <c r="G117" s="435"/>
      <c r="H117" s="435"/>
      <c r="I117" s="436"/>
      <c r="J117" s="57"/>
      <c r="L117" s="59"/>
    </row>
    <row r="118" spans="1:12" s="21" customFormat="1" ht="18.75">
      <c r="A118" s="4"/>
      <c r="B118" s="437"/>
      <c r="C118" s="438"/>
      <c r="D118" s="438"/>
      <c r="E118" s="438"/>
      <c r="F118" s="438"/>
      <c r="G118" s="438"/>
      <c r="H118" s="438"/>
      <c r="I118" s="439"/>
      <c r="J118" s="57"/>
      <c r="L118" s="59"/>
    </row>
    <row r="119" spans="1:12" s="21" customFormat="1" ht="19.5" thickBot="1">
      <c r="A119" s="4"/>
      <c r="B119" s="440"/>
      <c r="C119" s="441"/>
      <c r="D119" s="441"/>
      <c r="E119" s="441"/>
      <c r="F119" s="441"/>
      <c r="G119" s="441"/>
      <c r="H119" s="441"/>
      <c r="I119" s="442"/>
      <c r="J119" s="57"/>
      <c r="L119" s="59"/>
    </row>
    <row r="120" spans="1:12" s="21" customFormat="1" ht="18.75">
      <c r="A120" s="58"/>
      <c r="B120" s="58"/>
      <c r="C120" s="58"/>
      <c r="D120" s="58"/>
      <c r="E120" s="58"/>
      <c r="F120" s="58"/>
      <c r="G120" s="58"/>
      <c r="H120" s="58"/>
      <c r="I120" s="58"/>
      <c r="J120" s="63"/>
      <c r="L120" s="59"/>
    </row>
    <row r="121" spans="1:12" s="21" customFormat="1" ht="19.5" thickBot="1">
      <c r="A121" s="4"/>
      <c r="B121" s="4"/>
      <c r="C121" s="4"/>
      <c r="D121" s="4"/>
      <c r="E121" s="4"/>
      <c r="F121" s="4"/>
      <c r="G121" s="4"/>
      <c r="H121" s="4"/>
      <c r="I121" s="4"/>
      <c r="J121" s="61" t="s">
        <v>1257</v>
      </c>
      <c r="L121" s="59"/>
    </row>
    <row r="122" spans="1:12" s="21" customFormat="1" ht="18.75" customHeight="1">
      <c r="A122" s="4"/>
      <c r="B122" s="443" t="str">
        <f>CONCATENATE('加盟校情報&amp;大会設定'!$G$5,'加盟校情報&amp;大会設定'!$H$5,'加盟校情報&amp;大会設定'!$I$5,'加盟校情報&amp;大会設定'!$J$5,)&amp;"　男子4×100mR"</f>
        <v>第36回全日本大学女子駅伝東海地区選考会　男子4×100mR</v>
      </c>
      <c r="C122" s="444"/>
      <c r="D122" s="444"/>
      <c r="E122" s="444"/>
      <c r="F122" s="444"/>
      <c r="G122" s="444"/>
      <c r="H122" s="444"/>
      <c r="I122" s="445"/>
      <c r="J122" s="57"/>
      <c r="L122" s="59"/>
    </row>
    <row r="123" spans="1:12" s="21" customFormat="1" ht="19.5" customHeight="1" thickBot="1">
      <c r="A123" s="4"/>
      <c r="B123" s="446"/>
      <c r="C123" s="447"/>
      <c r="D123" s="447"/>
      <c r="E123" s="447"/>
      <c r="F123" s="447"/>
      <c r="G123" s="447"/>
      <c r="H123" s="447"/>
      <c r="I123" s="448"/>
      <c r="J123" s="57"/>
      <c r="L123" s="59"/>
    </row>
    <row r="124" spans="1:12" s="21" customFormat="1" ht="18.75">
      <c r="A124" s="4"/>
      <c r="B124" s="449" t="s">
        <v>1241</v>
      </c>
      <c r="C124" s="450"/>
      <c r="D124" s="455" t="str">
        <f>IF(基本情報登録!$D$6&gt;0,基本情報登録!$D$6,"")</f>
        <v/>
      </c>
      <c r="E124" s="456"/>
      <c r="F124" s="456"/>
      <c r="G124" s="456"/>
      <c r="H124" s="457"/>
      <c r="I124" s="62" t="s">
        <v>1275</v>
      </c>
      <c r="J124" s="57"/>
      <c r="L124" s="59"/>
    </row>
    <row r="125" spans="1:12" s="21" customFormat="1" ht="18.75" customHeight="1">
      <c r="A125" s="4"/>
      <c r="B125" s="451" t="s">
        <v>1</v>
      </c>
      <c r="C125" s="452"/>
      <c r="D125" s="458" t="str">
        <f>IF(基本情報登録!$D$8&gt;0,基本情報登録!$D$8,"")</f>
        <v/>
      </c>
      <c r="E125" s="459"/>
      <c r="F125" s="459"/>
      <c r="G125" s="459"/>
      <c r="H125" s="460"/>
      <c r="I125" s="432"/>
      <c r="J125" s="57"/>
      <c r="L125" s="59"/>
    </row>
    <row r="126" spans="1:12" s="21" customFormat="1" ht="19.5" customHeight="1" thickBot="1">
      <c r="A126" s="4"/>
      <c r="B126" s="453"/>
      <c r="C126" s="454"/>
      <c r="D126" s="461"/>
      <c r="E126" s="462"/>
      <c r="F126" s="462"/>
      <c r="G126" s="462"/>
      <c r="H126" s="463"/>
      <c r="I126" s="433"/>
      <c r="J126" s="57"/>
      <c r="L126" s="59"/>
    </row>
    <row r="127" spans="1:12" s="21" customFormat="1" ht="18.75">
      <c r="A127" s="4"/>
      <c r="B127" s="449" t="s">
        <v>24</v>
      </c>
      <c r="C127" s="450"/>
      <c r="D127" s="487"/>
      <c r="E127" s="488"/>
      <c r="F127" s="488"/>
      <c r="G127" s="488"/>
      <c r="H127" s="488"/>
      <c r="I127" s="489"/>
      <c r="J127" s="57"/>
      <c r="L127" s="59"/>
    </row>
    <row r="128" spans="1:12" s="21" customFormat="1" ht="18.75" hidden="1">
      <c r="A128" s="4"/>
      <c r="B128" s="47"/>
      <c r="C128" s="48"/>
      <c r="D128" s="49"/>
      <c r="E128" s="490" t="str">
        <f>TEXT(D127,"00000")</f>
        <v>00000</v>
      </c>
      <c r="F128" s="490"/>
      <c r="G128" s="490"/>
      <c r="H128" s="490"/>
      <c r="I128" s="491"/>
      <c r="J128" s="57"/>
      <c r="L128" s="59"/>
    </row>
    <row r="129" spans="1:12" s="21" customFormat="1" ht="18.75" customHeight="1">
      <c r="A129" s="4"/>
      <c r="B129" s="451" t="s">
        <v>27</v>
      </c>
      <c r="C129" s="452"/>
      <c r="D129" s="468"/>
      <c r="E129" s="494"/>
      <c r="F129" s="494"/>
      <c r="G129" s="494"/>
      <c r="H129" s="494"/>
      <c r="I129" s="495"/>
      <c r="J129" s="57"/>
      <c r="L129" s="59"/>
    </row>
    <row r="130" spans="1:12" s="21" customFormat="1" ht="18.75" customHeight="1">
      <c r="A130" s="4"/>
      <c r="B130" s="492"/>
      <c r="C130" s="493"/>
      <c r="D130" s="474"/>
      <c r="E130" s="496"/>
      <c r="F130" s="496"/>
      <c r="G130" s="496"/>
      <c r="H130" s="496"/>
      <c r="I130" s="497"/>
      <c r="J130" s="57"/>
      <c r="L130" s="59"/>
    </row>
    <row r="131" spans="1:12" s="21" customFormat="1" ht="19.5" thickBot="1">
      <c r="A131" s="4"/>
      <c r="B131" s="498" t="s">
        <v>1233</v>
      </c>
      <c r="C131" s="499"/>
      <c r="D131" s="500"/>
      <c r="E131" s="501"/>
      <c r="F131" s="501"/>
      <c r="G131" s="501"/>
      <c r="H131" s="501"/>
      <c r="I131" s="502"/>
      <c r="J131" s="57"/>
      <c r="L131" s="59"/>
    </row>
    <row r="132" spans="1:12" s="21" customFormat="1" ht="18.75">
      <c r="A132" s="4"/>
      <c r="B132" s="476" t="s">
        <v>1234</v>
      </c>
      <c r="C132" s="477"/>
      <c r="D132" s="477"/>
      <c r="E132" s="477"/>
      <c r="F132" s="477"/>
      <c r="G132" s="477"/>
      <c r="H132" s="477"/>
      <c r="I132" s="478"/>
      <c r="J132" s="57"/>
      <c r="L132" s="59"/>
    </row>
    <row r="133" spans="1:12" s="21" customFormat="1" ht="19.5" thickBot="1">
      <c r="A133" s="4"/>
      <c r="B133" s="50" t="s">
        <v>1238</v>
      </c>
      <c r="C133" s="51" t="s">
        <v>16</v>
      </c>
      <c r="D133" s="51" t="s">
        <v>1239</v>
      </c>
      <c r="E133" s="479" t="s">
        <v>1235</v>
      </c>
      <c r="F133" s="480"/>
      <c r="G133" s="51" t="s">
        <v>1240</v>
      </c>
      <c r="H133" s="51" t="s">
        <v>48</v>
      </c>
      <c r="I133" s="52" t="s">
        <v>1236</v>
      </c>
      <c r="J133" s="57"/>
      <c r="L133" s="59"/>
    </row>
    <row r="134" spans="1:12" s="21" customFormat="1" ht="19.5" customHeight="1" thickTop="1">
      <c r="A134" s="4"/>
      <c r="B134" s="481">
        <v>1</v>
      </c>
      <c r="C134" s="483"/>
      <c r="D134" s="483" t="str">
        <f>IF(C134&gt;0,VLOOKUP(C134,男子登録情報!$A$2:$H$1688,2,0),"")</f>
        <v/>
      </c>
      <c r="E134" s="484" t="str">
        <f>IF(C134&gt;0,VLOOKUP(C134,男子登録情報!$A$2:$H$1688,3,0),"")</f>
        <v/>
      </c>
      <c r="F134" s="485"/>
      <c r="G134" s="483" t="str">
        <f>IF(C134&gt;0,VLOOKUP(C134,男子登録情報!$A$2:$H$1688,4,0),"")</f>
        <v/>
      </c>
      <c r="H134" s="483" t="str">
        <f>IF(C134&gt;0,VLOOKUP(C134,男子登録情報!$A$2:$H$1688,8,0),"")</f>
        <v/>
      </c>
      <c r="I134" s="486" t="str">
        <f>IF(C134&gt;0,VLOOKUP(C134,男子登録情報!$A$2:$H$1688,5,0),"")</f>
        <v/>
      </c>
      <c r="J134" s="57"/>
      <c r="L134" s="59"/>
    </row>
    <row r="135" spans="1:12" s="21" customFormat="1" ht="18.75" customHeight="1">
      <c r="A135" s="4"/>
      <c r="B135" s="482"/>
      <c r="C135" s="473"/>
      <c r="D135" s="473"/>
      <c r="E135" s="474"/>
      <c r="F135" s="475"/>
      <c r="G135" s="473"/>
      <c r="H135" s="473"/>
      <c r="I135" s="472"/>
      <c r="J135" s="57"/>
      <c r="L135" s="59"/>
    </row>
    <row r="136" spans="1:12" s="21" customFormat="1" ht="18.75" customHeight="1">
      <c r="A136" s="4"/>
      <c r="B136" s="464">
        <v>2</v>
      </c>
      <c r="C136" s="466"/>
      <c r="D136" s="466" t="str">
        <f>IF(C136,VLOOKUP(C136,男子登録情報!$A$2:$H$1688,2,0),"")</f>
        <v/>
      </c>
      <c r="E136" s="468" t="str">
        <f>IF(C136&gt;0,VLOOKUP(C136,男子登録情報!$A$2:$H$1688,3,0),"")</f>
        <v/>
      </c>
      <c r="F136" s="469"/>
      <c r="G136" s="466" t="str">
        <f>IF(C136&gt;0,VLOOKUP(C136,男子登録情報!$A$2:$H$1688,4,0),"")</f>
        <v/>
      </c>
      <c r="H136" s="466" t="str">
        <f>IF(C136&gt;0,VLOOKUP(C136,男子登録情報!$A$2:$H$1688,8,0),"")</f>
        <v/>
      </c>
      <c r="I136" s="432" t="str">
        <f>IF(C136&gt;0,VLOOKUP(C136,男子登録情報!$A$2:$H$1688,5,0),"")</f>
        <v/>
      </c>
      <c r="J136" s="57"/>
      <c r="L136" s="59"/>
    </row>
    <row r="137" spans="1:12" s="21" customFormat="1" ht="18.75" customHeight="1">
      <c r="A137" s="4"/>
      <c r="B137" s="482"/>
      <c r="C137" s="473"/>
      <c r="D137" s="473"/>
      <c r="E137" s="474"/>
      <c r="F137" s="475"/>
      <c r="G137" s="473"/>
      <c r="H137" s="473"/>
      <c r="I137" s="472"/>
      <c r="J137" s="57"/>
      <c r="L137" s="59"/>
    </row>
    <row r="138" spans="1:12" s="21" customFormat="1" ht="18.75" customHeight="1">
      <c r="A138" s="4"/>
      <c r="B138" s="464">
        <v>3</v>
      </c>
      <c r="C138" s="466"/>
      <c r="D138" s="466" t="str">
        <f>IF(C138,VLOOKUP(C138,男子登録情報!$A$2:$H$1688,2,0),"")</f>
        <v/>
      </c>
      <c r="E138" s="468" t="str">
        <f>IF(C138&gt;0,VLOOKUP(C138,男子登録情報!$A$2:$H$1688,3,0),"")</f>
        <v/>
      </c>
      <c r="F138" s="469"/>
      <c r="G138" s="466" t="str">
        <f>IF(C138&gt;0,VLOOKUP(C138,男子登録情報!$A$2:$H$1688,4,0),"")</f>
        <v/>
      </c>
      <c r="H138" s="466" t="str">
        <f>IF(C138&gt;0,VLOOKUP(C138,男子登録情報!$A$2:$H$1688,8,0),"")</f>
        <v/>
      </c>
      <c r="I138" s="432" t="str">
        <f>IF(C138&gt;0,VLOOKUP(C138,男子登録情報!$A$2:$H$1688,5,0),"")</f>
        <v/>
      </c>
      <c r="J138" s="57"/>
      <c r="L138" s="59"/>
    </row>
    <row r="139" spans="1:12" s="21" customFormat="1" ht="18.75" customHeight="1">
      <c r="A139" s="4"/>
      <c r="B139" s="482"/>
      <c r="C139" s="473"/>
      <c r="D139" s="473"/>
      <c r="E139" s="474"/>
      <c r="F139" s="475"/>
      <c r="G139" s="473"/>
      <c r="H139" s="473"/>
      <c r="I139" s="472"/>
      <c r="J139" s="57"/>
      <c r="L139" s="59"/>
    </row>
    <row r="140" spans="1:12" s="21" customFormat="1" ht="18.75" customHeight="1">
      <c r="A140" s="4"/>
      <c r="B140" s="464">
        <v>4</v>
      </c>
      <c r="C140" s="466"/>
      <c r="D140" s="466" t="str">
        <f>IF(C140,VLOOKUP(C140,男子登録情報!$A$2:$H$1688,2,0),"")</f>
        <v/>
      </c>
      <c r="E140" s="468" t="str">
        <f>IF(C140&gt;0,VLOOKUP(C140,男子登録情報!$A$2:$H$1688,3,0),"")</f>
        <v/>
      </c>
      <c r="F140" s="469"/>
      <c r="G140" s="466" t="str">
        <f>IF(C140&gt;0,VLOOKUP(C140,男子登録情報!$A$2:$H$1688,4,0),"")</f>
        <v/>
      </c>
      <c r="H140" s="466" t="str">
        <f>IF(C140&gt;0,VLOOKUP(C140,男子登録情報!$A$2:$H$1688,8,0),"")</f>
        <v/>
      </c>
      <c r="I140" s="432" t="str">
        <f>IF(C140&gt;0,VLOOKUP(C140,男子登録情報!$A$2:$H$1688,5,0),"")</f>
        <v/>
      </c>
      <c r="J140" s="57"/>
      <c r="L140" s="59"/>
    </row>
    <row r="141" spans="1:12" s="21" customFormat="1" ht="18.75" customHeight="1">
      <c r="A141" s="4"/>
      <c r="B141" s="482"/>
      <c r="C141" s="473"/>
      <c r="D141" s="473"/>
      <c r="E141" s="474"/>
      <c r="F141" s="475"/>
      <c r="G141" s="473"/>
      <c r="H141" s="473"/>
      <c r="I141" s="472"/>
      <c r="J141" s="57"/>
      <c r="L141" s="59"/>
    </row>
    <row r="142" spans="1:12" s="21" customFormat="1" ht="18.75" customHeight="1">
      <c r="A142" s="4"/>
      <c r="B142" s="464">
        <v>5</v>
      </c>
      <c r="C142" s="466"/>
      <c r="D142" s="466" t="str">
        <f>IF(C142,VLOOKUP(C142,男子登録情報!$A$2:$H$1688,2,0),"")</f>
        <v/>
      </c>
      <c r="E142" s="468" t="str">
        <f>IF(C142&gt;0,VLOOKUP(C142,男子登録情報!$A$2:$H$1688,3,0),"")</f>
        <v/>
      </c>
      <c r="F142" s="469"/>
      <c r="G142" s="466" t="str">
        <f>IF(C142&gt;0,VLOOKUP(C142,男子登録情報!$A$2:$H$1688,4,0),"")</f>
        <v/>
      </c>
      <c r="H142" s="466" t="str">
        <f>IF(C142&gt;0,VLOOKUP(C142,男子登録情報!$A$2:$H$1688,8,0),"")</f>
        <v/>
      </c>
      <c r="I142" s="432" t="str">
        <f>IF(C142&gt;0,VLOOKUP(C142,男子登録情報!$A$2:$H$1688,5,0),"")</f>
        <v/>
      </c>
      <c r="J142" s="57"/>
      <c r="L142" s="59"/>
    </row>
    <row r="143" spans="1:12" s="21" customFormat="1" ht="18.75" customHeight="1">
      <c r="A143" s="4"/>
      <c r="B143" s="482"/>
      <c r="C143" s="473"/>
      <c r="D143" s="473"/>
      <c r="E143" s="474"/>
      <c r="F143" s="475"/>
      <c r="G143" s="473"/>
      <c r="H143" s="473"/>
      <c r="I143" s="472"/>
      <c r="J143" s="57"/>
      <c r="L143" s="59"/>
    </row>
    <row r="144" spans="1:12" s="21" customFormat="1" ht="18.75" customHeight="1">
      <c r="A144" s="4"/>
      <c r="B144" s="464">
        <v>6</v>
      </c>
      <c r="C144" s="466"/>
      <c r="D144" s="466" t="str">
        <f>IF(C144,VLOOKUP(C144,男子登録情報!$A$2:$H$1688,2,0),"")</f>
        <v/>
      </c>
      <c r="E144" s="468" t="str">
        <f>IF(C144&gt;0,VLOOKUP(C144,男子登録情報!$A$2:$H$1688,3,0),"")</f>
        <v/>
      </c>
      <c r="F144" s="469"/>
      <c r="G144" s="466" t="str">
        <f>IF(C144&gt;0,VLOOKUP(C144,男子登録情報!$A$2:$H$1688,4,0),"")</f>
        <v/>
      </c>
      <c r="H144" s="466" t="str">
        <f>IF(C144&gt;0,VLOOKUP(C144,男子登録情報!$A$2:$H$1688,8,0),"")</f>
        <v/>
      </c>
      <c r="I144" s="432" t="str">
        <f>IF(C144&gt;0,VLOOKUP(C144,男子登録情報!$A$2:$H$1688,5,0),"")</f>
        <v/>
      </c>
      <c r="J144" s="57"/>
      <c r="L144" s="59"/>
    </row>
    <row r="145" spans="1:12" s="21" customFormat="1" ht="19.5" customHeight="1" thickBot="1">
      <c r="A145" s="4"/>
      <c r="B145" s="465"/>
      <c r="C145" s="467"/>
      <c r="D145" s="467"/>
      <c r="E145" s="470"/>
      <c r="F145" s="471"/>
      <c r="G145" s="467"/>
      <c r="H145" s="467"/>
      <c r="I145" s="433"/>
      <c r="J145" s="57"/>
      <c r="L145" s="59"/>
    </row>
    <row r="146" spans="1:12" s="21" customFormat="1" ht="18.75">
      <c r="A146" s="4"/>
      <c r="B146" s="434" t="s">
        <v>1237</v>
      </c>
      <c r="C146" s="435"/>
      <c r="D146" s="435"/>
      <c r="E146" s="435"/>
      <c r="F146" s="435"/>
      <c r="G146" s="435"/>
      <c r="H146" s="435"/>
      <c r="I146" s="436"/>
      <c r="J146" s="57"/>
      <c r="L146" s="59"/>
    </row>
    <row r="147" spans="1:12" s="21" customFormat="1" ht="18.75">
      <c r="A147" s="4"/>
      <c r="B147" s="437"/>
      <c r="C147" s="438"/>
      <c r="D147" s="438"/>
      <c r="E147" s="438"/>
      <c r="F147" s="438"/>
      <c r="G147" s="438"/>
      <c r="H147" s="438"/>
      <c r="I147" s="439"/>
      <c r="J147" s="57"/>
      <c r="L147" s="59"/>
    </row>
    <row r="148" spans="1:12" s="21" customFormat="1" ht="19.5" thickBot="1">
      <c r="A148" s="4"/>
      <c r="B148" s="440"/>
      <c r="C148" s="441"/>
      <c r="D148" s="441"/>
      <c r="E148" s="441"/>
      <c r="F148" s="441"/>
      <c r="G148" s="441"/>
      <c r="H148" s="441"/>
      <c r="I148" s="442"/>
      <c r="J148" s="57"/>
      <c r="L148" s="59"/>
    </row>
    <row r="149" spans="1:12" s="21" customFormat="1" ht="18.75">
      <c r="A149" s="58"/>
      <c r="B149" s="58"/>
      <c r="C149" s="58"/>
      <c r="D149" s="58"/>
      <c r="E149" s="58"/>
      <c r="F149" s="58"/>
      <c r="G149" s="58"/>
      <c r="H149" s="58"/>
      <c r="I149" s="58"/>
      <c r="J149" s="63"/>
      <c r="L149" s="59"/>
    </row>
    <row r="150" spans="1:12" s="21" customFormat="1" ht="19.5" thickBot="1">
      <c r="A150" s="4"/>
      <c r="B150" s="4"/>
      <c r="C150" s="4"/>
      <c r="D150" s="4"/>
      <c r="E150" s="4"/>
      <c r="F150" s="4"/>
      <c r="G150" s="4"/>
      <c r="H150" s="4"/>
      <c r="I150" s="4"/>
      <c r="J150" s="61" t="s">
        <v>1258</v>
      </c>
      <c r="L150" s="59"/>
    </row>
    <row r="151" spans="1:12" s="21" customFormat="1" ht="18.75" customHeight="1">
      <c r="A151" s="4"/>
      <c r="B151" s="443" t="str">
        <f>CONCATENATE('加盟校情報&amp;大会設定'!$G$5,'加盟校情報&amp;大会設定'!$H$5,'加盟校情報&amp;大会設定'!$I$5,'加盟校情報&amp;大会設定'!$J$5,)&amp;"　男子4×100mR"</f>
        <v>第36回全日本大学女子駅伝東海地区選考会　男子4×100mR</v>
      </c>
      <c r="C151" s="444"/>
      <c r="D151" s="444"/>
      <c r="E151" s="444"/>
      <c r="F151" s="444"/>
      <c r="G151" s="444"/>
      <c r="H151" s="444"/>
      <c r="I151" s="445"/>
      <c r="J151" s="57"/>
      <c r="L151" s="59"/>
    </row>
    <row r="152" spans="1:12" s="21" customFormat="1" ht="19.5" customHeight="1" thickBot="1">
      <c r="A152" s="4"/>
      <c r="B152" s="446"/>
      <c r="C152" s="447"/>
      <c r="D152" s="447"/>
      <c r="E152" s="447"/>
      <c r="F152" s="447"/>
      <c r="G152" s="447"/>
      <c r="H152" s="447"/>
      <c r="I152" s="448"/>
      <c r="J152" s="57"/>
      <c r="L152" s="59"/>
    </row>
    <row r="153" spans="1:12" s="21" customFormat="1" ht="18.75">
      <c r="A153" s="4"/>
      <c r="B153" s="449" t="s">
        <v>1241</v>
      </c>
      <c r="C153" s="450"/>
      <c r="D153" s="455" t="str">
        <f>IF(基本情報登録!$D$6&gt;0,基本情報登録!$D$6,"")</f>
        <v/>
      </c>
      <c r="E153" s="456"/>
      <c r="F153" s="456"/>
      <c r="G153" s="456"/>
      <c r="H153" s="457"/>
      <c r="I153" s="62" t="s">
        <v>1275</v>
      </c>
      <c r="J153" s="57"/>
      <c r="L153" s="59"/>
    </row>
    <row r="154" spans="1:12" s="21" customFormat="1" ht="18.75" customHeight="1">
      <c r="A154" s="4"/>
      <c r="B154" s="451" t="s">
        <v>1</v>
      </c>
      <c r="C154" s="452"/>
      <c r="D154" s="458" t="str">
        <f>IF(基本情報登録!$D$8&gt;0,基本情報登録!$D$8,"")</f>
        <v/>
      </c>
      <c r="E154" s="459"/>
      <c r="F154" s="459"/>
      <c r="G154" s="459"/>
      <c r="H154" s="460"/>
      <c r="I154" s="432"/>
      <c r="J154" s="57"/>
      <c r="L154" s="59"/>
    </row>
    <row r="155" spans="1:12" s="21" customFormat="1" ht="19.5" customHeight="1" thickBot="1">
      <c r="A155" s="4"/>
      <c r="B155" s="453"/>
      <c r="C155" s="454"/>
      <c r="D155" s="461"/>
      <c r="E155" s="462"/>
      <c r="F155" s="462"/>
      <c r="G155" s="462"/>
      <c r="H155" s="463"/>
      <c r="I155" s="433"/>
      <c r="J155" s="57"/>
      <c r="L155" s="59"/>
    </row>
    <row r="156" spans="1:12" s="21" customFormat="1" ht="18.75">
      <c r="A156" s="4"/>
      <c r="B156" s="449" t="s">
        <v>24</v>
      </c>
      <c r="C156" s="450"/>
      <c r="D156" s="487"/>
      <c r="E156" s="488"/>
      <c r="F156" s="488"/>
      <c r="G156" s="488"/>
      <c r="H156" s="488"/>
      <c r="I156" s="489"/>
      <c r="J156" s="57"/>
      <c r="L156" s="59"/>
    </row>
    <row r="157" spans="1:12" s="21" customFormat="1" ht="18.75" hidden="1">
      <c r="A157" s="4"/>
      <c r="B157" s="47"/>
      <c r="C157" s="48"/>
      <c r="D157" s="49"/>
      <c r="E157" s="490" t="str">
        <f>TEXT(D156,"00000")</f>
        <v>00000</v>
      </c>
      <c r="F157" s="490"/>
      <c r="G157" s="490"/>
      <c r="H157" s="490"/>
      <c r="I157" s="491"/>
      <c r="J157" s="57"/>
      <c r="L157" s="59"/>
    </row>
    <row r="158" spans="1:12" s="21" customFormat="1" ht="18.75" customHeight="1">
      <c r="A158" s="4"/>
      <c r="B158" s="451" t="s">
        <v>27</v>
      </c>
      <c r="C158" s="452"/>
      <c r="D158" s="468"/>
      <c r="E158" s="494"/>
      <c r="F158" s="494"/>
      <c r="G158" s="494"/>
      <c r="H158" s="494"/>
      <c r="I158" s="495"/>
      <c r="J158" s="57"/>
      <c r="L158" s="59"/>
    </row>
    <row r="159" spans="1:12" s="21" customFormat="1" ht="18.75" customHeight="1">
      <c r="A159" s="4"/>
      <c r="B159" s="492"/>
      <c r="C159" s="493"/>
      <c r="D159" s="474"/>
      <c r="E159" s="496"/>
      <c r="F159" s="496"/>
      <c r="G159" s="496"/>
      <c r="H159" s="496"/>
      <c r="I159" s="497"/>
      <c r="J159" s="57"/>
      <c r="L159" s="59"/>
    </row>
    <row r="160" spans="1:12" s="21" customFormat="1" ht="19.5" thickBot="1">
      <c r="A160" s="4"/>
      <c r="B160" s="498" t="s">
        <v>1233</v>
      </c>
      <c r="C160" s="499"/>
      <c r="D160" s="500"/>
      <c r="E160" s="501"/>
      <c r="F160" s="501"/>
      <c r="G160" s="501"/>
      <c r="H160" s="501"/>
      <c r="I160" s="502"/>
      <c r="J160" s="57"/>
      <c r="L160" s="59"/>
    </row>
    <row r="161" spans="1:12" s="21" customFormat="1" ht="18.75">
      <c r="A161" s="4"/>
      <c r="B161" s="476" t="s">
        <v>1234</v>
      </c>
      <c r="C161" s="477"/>
      <c r="D161" s="477"/>
      <c r="E161" s="477"/>
      <c r="F161" s="477"/>
      <c r="G161" s="477"/>
      <c r="H161" s="477"/>
      <c r="I161" s="478"/>
      <c r="J161" s="57"/>
      <c r="L161" s="59"/>
    </row>
    <row r="162" spans="1:12" s="21" customFormat="1" ht="19.5" thickBot="1">
      <c r="A162" s="4"/>
      <c r="B162" s="50" t="s">
        <v>1238</v>
      </c>
      <c r="C162" s="51" t="s">
        <v>16</v>
      </c>
      <c r="D162" s="51" t="s">
        <v>1239</v>
      </c>
      <c r="E162" s="479" t="s">
        <v>1235</v>
      </c>
      <c r="F162" s="480"/>
      <c r="G162" s="51" t="s">
        <v>1240</v>
      </c>
      <c r="H162" s="51" t="s">
        <v>48</v>
      </c>
      <c r="I162" s="52" t="s">
        <v>1236</v>
      </c>
      <c r="J162" s="57"/>
      <c r="L162" s="59"/>
    </row>
    <row r="163" spans="1:12" s="21" customFormat="1" ht="19.5" customHeight="1" thickTop="1">
      <c r="A163" s="4"/>
      <c r="B163" s="481">
        <v>1</v>
      </c>
      <c r="C163" s="483"/>
      <c r="D163" s="483" t="str">
        <f>IF(C163&gt;0,VLOOKUP(C163,男子登録情報!$A$2:$H$1688,2,0),"")</f>
        <v/>
      </c>
      <c r="E163" s="484" t="str">
        <f>IF(C163&gt;0,VLOOKUP(C163,男子登録情報!$A$2:$H$1688,3,0),"")</f>
        <v/>
      </c>
      <c r="F163" s="485"/>
      <c r="G163" s="483" t="str">
        <f>IF(C163&gt;0,VLOOKUP(C163,男子登録情報!$A$2:$H$1688,4,0),"")</f>
        <v/>
      </c>
      <c r="H163" s="483" t="str">
        <f>IF(C163&gt;0,VLOOKUP(C163,男子登録情報!$A$2:$H$1688,8,0),"")</f>
        <v/>
      </c>
      <c r="I163" s="486" t="str">
        <f>IF(C163&gt;0,VLOOKUP(C163,男子登録情報!$A$2:$H$1688,5,0),"")</f>
        <v/>
      </c>
      <c r="J163" s="57"/>
      <c r="L163" s="59"/>
    </row>
    <row r="164" spans="1:12" s="21" customFormat="1" ht="18.75" customHeight="1">
      <c r="A164" s="4"/>
      <c r="B164" s="482"/>
      <c r="C164" s="473"/>
      <c r="D164" s="473"/>
      <c r="E164" s="474"/>
      <c r="F164" s="475"/>
      <c r="G164" s="473"/>
      <c r="H164" s="473"/>
      <c r="I164" s="472"/>
      <c r="J164" s="57"/>
      <c r="L164" s="59"/>
    </row>
    <row r="165" spans="1:12" s="21" customFormat="1" ht="18.75" customHeight="1">
      <c r="A165" s="4"/>
      <c r="B165" s="464">
        <v>2</v>
      </c>
      <c r="C165" s="466"/>
      <c r="D165" s="466" t="str">
        <f>IF(C165,VLOOKUP(C165,男子登録情報!$A$2:$H$1688,2,0),"")</f>
        <v/>
      </c>
      <c r="E165" s="468" t="str">
        <f>IF(C165&gt;0,VLOOKUP(C165,男子登録情報!$A$2:$H$1688,3,0),"")</f>
        <v/>
      </c>
      <c r="F165" s="469"/>
      <c r="G165" s="466" t="str">
        <f>IF(C165&gt;0,VLOOKUP(C165,男子登録情報!$A$2:$H$1688,4,0),"")</f>
        <v/>
      </c>
      <c r="H165" s="466" t="str">
        <f>IF(C165&gt;0,VLOOKUP(C165,男子登録情報!$A$2:$H$1688,8,0),"")</f>
        <v/>
      </c>
      <c r="I165" s="432" t="str">
        <f>IF(C165&gt;0,VLOOKUP(C165,男子登録情報!$A$2:$H$1688,5,0),"")</f>
        <v/>
      </c>
      <c r="J165" s="57"/>
      <c r="L165" s="59"/>
    </row>
    <row r="166" spans="1:12" s="21" customFormat="1" ht="18.75" customHeight="1">
      <c r="A166" s="4"/>
      <c r="B166" s="482"/>
      <c r="C166" s="473"/>
      <c r="D166" s="473"/>
      <c r="E166" s="474"/>
      <c r="F166" s="475"/>
      <c r="G166" s="473"/>
      <c r="H166" s="473"/>
      <c r="I166" s="472"/>
      <c r="J166" s="57"/>
      <c r="L166" s="59"/>
    </row>
    <row r="167" spans="1:12" s="21" customFormat="1" ht="18.75" customHeight="1">
      <c r="A167" s="4"/>
      <c r="B167" s="464">
        <v>3</v>
      </c>
      <c r="C167" s="466"/>
      <c r="D167" s="466" t="str">
        <f>IF(C167,VLOOKUP(C167,男子登録情報!$A$2:$H$1688,2,0),"")</f>
        <v/>
      </c>
      <c r="E167" s="468" t="str">
        <f>IF(C167&gt;0,VLOOKUP(C167,男子登録情報!$A$2:$H$1688,3,0),"")</f>
        <v/>
      </c>
      <c r="F167" s="469"/>
      <c r="G167" s="466" t="str">
        <f>IF(C167&gt;0,VLOOKUP(C167,男子登録情報!$A$2:$H$1688,4,0),"")</f>
        <v/>
      </c>
      <c r="H167" s="466" t="str">
        <f>IF(C167&gt;0,VLOOKUP(C167,男子登録情報!$A$2:$H$1688,8,0),"")</f>
        <v/>
      </c>
      <c r="I167" s="432" t="str">
        <f>IF(C167&gt;0,VLOOKUP(C167,男子登録情報!$A$2:$H$1688,5,0),"")</f>
        <v/>
      </c>
      <c r="J167" s="57"/>
      <c r="L167" s="59"/>
    </row>
    <row r="168" spans="1:12" s="21" customFormat="1" ht="18.75" customHeight="1">
      <c r="A168" s="4"/>
      <c r="B168" s="482"/>
      <c r="C168" s="473"/>
      <c r="D168" s="473"/>
      <c r="E168" s="474"/>
      <c r="F168" s="475"/>
      <c r="G168" s="473"/>
      <c r="H168" s="473"/>
      <c r="I168" s="472"/>
      <c r="J168" s="57"/>
      <c r="L168" s="59"/>
    </row>
    <row r="169" spans="1:12" s="21" customFormat="1" ht="18.75" customHeight="1">
      <c r="A169" s="4"/>
      <c r="B169" s="464">
        <v>4</v>
      </c>
      <c r="C169" s="466"/>
      <c r="D169" s="466" t="str">
        <f>IF(C169,VLOOKUP(C169,男子登録情報!$A$2:$H$1688,2,0),"")</f>
        <v/>
      </c>
      <c r="E169" s="468" t="str">
        <f>IF(C169&gt;0,VLOOKUP(C169,男子登録情報!$A$2:$H$1688,3,0),"")</f>
        <v/>
      </c>
      <c r="F169" s="469"/>
      <c r="G169" s="466" t="str">
        <f>IF(C169&gt;0,VLOOKUP(C169,男子登録情報!$A$2:$H$1688,4,0),"")</f>
        <v/>
      </c>
      <c r="H169" s="466" t="str">
        <f>IF(C169&gt;0,VLOOKUP(C169,男子登録情報!$A$2:$H$1688,8,0),"")</f>
        <v/>
      </c>
      <c r="I169" s="432" t="str">
        <f>IF(C169&gt;0,VLOOKUP(C169,男子登録情報!$A$2:$H$1688,5,0),"")</f>
        <v/>
      </c>
      <c r="J169" s="57"/>
      <c r="L169" s="59"/>
    </row>
    <row r="170" spans="1:12" s="21" customFormat="1" ht="18.75" customHeight="1">
      <c r="A170" s="4"/>
      <c r="B170" s="482"/>
      <c r="C170" s="473"/>
      <c r="D170" s="473"/>
      <c r="E170" s="474"/>
      <c r="F170" s="475"/>
      <c r="G170" s="473"/>
      <c r="H170" s="473"/>
      <c r="I170" s="472"/>
      <c r="J170" s="57"/>
      <c r="L170" s="59"/>
    </row>
    <row r="171" spans="1:12" s="21" customFormat="1" ht="18.75" customHeight="1">
      <c r="A171" s="4"/>
      <c r="B171" s="464">
        <v>5</v>
      </c>
      <c r="C171" s="466"/>
      <c r="D171" s="466" t="str">
        <f>IF(C171,VLOOKUP(C171,男子登録情報!$A$2:$H$1688,2,0),"")</f>
        <v/>
      </c>
      <c r="E171" s="468" t="str">
        <f>IF(C171&gt;0,VLOOKUP(C171,男子登録情報!$A$2:$H$1688,3,0),"")</f>
        <v/>
      </c>
      <c r="F171" s="469"/>
      <c r="G171" s="466" t="str">
        <f>IF(C171&gt;0,VLOOKUP(C171,男子登録情報!$A$2:$H$1688,4,0),"")</f>
        <v/>
      </c>
      <c r="H171" s="466" t="str">
        <f>IF(C171&gt;0,VLOOKUP(C171,男子登録情報!$A$2:$H$1688,8,0),"")</f>
        <v/>
      </c>
      <c r="I171" s="432" t="str">
        <f>IF(C171&gt;0,VLOOKUP(C171,男子登録情報!$A$2:$H$1688,5,0),"")</f>
        <v/>
      </c>
      <c r="J171" s="57"/>
      <c r="L171" s="59"/>
    </row>
    <row r="172" spans="1:12" s="21" customFormat="1" ht="18.75" customHeight="1">
      <c r="A172" s="4"/>
      <c r="B172" s="482"/>
      <c r="C172" s="473"/>
      <c r="D172" s="473"/>
      <c r="E172" s="474"/>
      <c r="F172" s="475"/>
      <c r="G172" s="473"/>
      <c r="H172" s="473"/>
      <c r="I172" s="472"/>
      <c r="J172" s="57"/>
      <c r="L172" s="59"/>
    </row>
    <row r="173" spans="1:12" s="21" customFormat="1" ht="18.75" customHeight="1">
      <c r="A173" s="4"/>
      <c r="B173" s="464">
        <v>6</v>
      </c>
      <c r="C173" s="466"/>
      <c r="D173" s="466" t="str">
        <f>IF(C173,VLOOKUP(C173,男子登録情報!$A$2:$H$1688,2,0),"")</f>
        <v/>
      </c>
      <c r="E173" s="468" t="str">
        <f>IF(C173&gt;0,VLOOKUP(C173,男子登録情報!$A$2:$H$1688,3,0),"")</f>
        <v/>
      </c>
      <c r="F173" s="469"/>
      <c r="G173" s="466" t="str">
        <f>IF(C173&gt;0,VLOOKUP(C173,男子登録情報!$A$2:$H$1688,4,0),"")</f>
        <v/>
      </c>
      <c r="H173" s="466" t="str">
        <f>IF(C173&gt;0,VLOOKUP(C173,男子登録情報!$A$2:$H$1688,8,0),"")</f>
        <v/>
      </c>
      <c r="I173" s="432" t="str">
        <f>IF(C173&gt;0,VLOOKUP(C173,男子登録情報!$A$2:$H$1688,5,0),"")</f>
        <v/>
      </c>
      <c r="J173" s="57"/>
      <c r="L173" s="59"/>
    </row>
    <row r="174" spans="1:12" s="21" customFormat="1" ht="19.5" customHeight="1" thickBot="1">
      <c r="A174" s="4"/>
      <c r="B174" s="465"/>
      <c r="C174" s="467"/>
      <c r="D174" s="467"/>
      <c r="E174" s="470"/>
      <c r="F174" s="471"/>
      <c r="G174" s="467"/>
      <c r="H174" s="467"/>
      <c r="I174" s="433"/>
      <c r="J174" s="57"/>
      <c r="L174" s="59"/>
    </row>
    <row r="175" spans="1:12" s="21" customFormat="1" ht="18.75">
      <c r="A175" s="4"/>
      <c r="B175" s="434" t="s">
        <v>1237</v>
      </c>
      <c r="C175" s="435"/>
      <c r="D175" s="435"/>
      <c r="E175" s="435"/>
      <c r="F175" s="435"/>
      <c r="G175" s="435"/>
      <c r="H175" s="435"/>
      <c r="I175" s="436"/>
      <c r="J175" s="57"/>
      <c r="L175" s="59"/>
    </row>
    <row r="176" spans="1:12" s="21" customFormat="1" ht="18.75">
      <c r="A176" s="4"/>
      <c r="B176" s="437"/>
      <c r="C176" s="438"/>
      <c r="D176" s="438"/>
      <c r="E176" s="438"/>
      <c r="F176" s="438"/>
      <c r="G176" s="438"/>
      <c r="H176" s="438"/>
      <c r="I176" s="439"/>
      <c r="J176" s="57"/>
      <c r="L176" s="59"/>
    </row>
    <row r="177" spans="1:12" s="21" customFormat="1" ht="19.5" thickBot="1">
      <c r="A177" s="4"/>
      <c r="B177" s="440"/>
      <c r="C177" s="441"/>
      <c r="D177" s="441"/>
      <c r="E177" s="441"/>
      <c r="F177" s="441"/>
      <c r="G177" s="441"/>
      <c r="H177" s="441"/>
      <c r="I177" s="442"/>
      <c r="J177" s="57"/>
      <c r="L177" s="59"/>
    </row>
    <row r="178" spans="1:12" s="21" customFormat="1" ht="18.75">
      <c r="A178" s="58"/>
      <c r="B178" s="58"/>
      <c r="C178" s="58"/>
      <c r="D178" s="58"/>
      <c r="E178" s="58"/>
      <c r="F178" s="58"/>
      <c r="G178" s="58"/>
      <c r="H178" s="58"/>
      <c r="I178" s="58"/>
      <c r="J178" s="63"/>
      <c r="L178" s="59"/>
    </row>
    <row r="179" spans="1:12" s="21" customFormat="1" ht="19.5" thickBot="1">
      <c r="A179" s="4"/>
      <c r="B179" s="4"/>
      <c r="C179" s="4"/>
      <c r="D179" s="4"/>
      <c r="E179" s="4"/>
      <c r="F179" s="4"/>
      <c r="G179" s="4"/>
      <c r="H179" s="4"/>
      <c r="I179" s="4"/>
      <c r="J179" s="61" t="s">
        <v>1259</v>
      </c>
      <c r="L179" s="59"/>
    </row>
    <row r="180" spans="1:12" s="21" customFormat="1" ht="18.75" customHeight="1">
      <c r="A180" s="4"/>
      <c r="B180" s="443" t="str">
        <f>CONCATENATE('加盟校情報&amp;大会設定'!$G$5,'加盟校情報&amp;大会設定'!$H$5,'加盟校情報&amp;大会設定'!$I$5,'加盟校情報&amp;大会設定'!$J$5,)&amp;"　男子4×100mR"</f>
        <v>第36回全日本大学女子駅伝東海地区選考会　男子4×100mR</v>
      </c>
      <c r="C180" s="444"/>
      <c r="D180" s="444"/>
      <c r="E180" s="444"/>
      <c r="F180" s="444"/>
      <c r="G180" s="444"/>
      <c r="H180" s="444"/>
      <c r="I180" s="445"/>
      <c r="J180" s="57"/>
      <c r="L180" s="59"/>
    </row>
    <row r="181" spans="1:12" s="21" customFormat="1" ht="19.5" customHeight="1" thickBot="1">
      <c r="A181" s="4"/>
      <c r="B181" s="446"/>
      <c r="C181" s="447"/>
      <c r="D181" s="447"/>
      <c r="E181" s="447"/>
      <c r="F181" s="447"/>
      <c r="G181" s="447"/>
      <c r="H181" s="447"/>
      <c r="I181" s="448"/>
      <c r="J181" s="57"/>
      <c r="L181" s="59"/>
    </row>
    <row r="182" spans="1:12" s="21" customFormat="1" ht="18.75">
      <c r="A182" s="4"/>
      <c r="B182" s="449" t="s">
        <v>1241</v>
      </c>
      <c r="C182" s="450"/>
      <c r="D182" s="455" t="str">
        <f>IF(基本情報登録!$D$6&gt;0,基本情報登録!$D$6,"")</f>
        <v/>
      </c>
      <c r="E182" s="456"/>
      <c r="F182" s="456"/>
      <c r="G182" s="456"/>
      <c r="H182" s="457"/>
      <c r="I182" s="62" t="s">
        <v>1275</v>
      </c>
      <c r="J182" s="57"/>
      <c r="L182" s="59"/>
    </row>
    <row r="183" spans="1:12" s="21" customFormat="1" ht="18.75" customHeight="1">
      <c r="A183" s="4"/>
      <c r="B183" s="451" t="s">
        <v>1</v>
      </c>
      <c r="C183" s="452"/>
      <c r="D183" s="458" t="str">
        <f>IF(基本情報登録!$D$8&gt;0,基本情報登録!$D$8,"")</f>
        <v/>
      </c>
      <c r="E183" s="459"/>
      <c r="F183" s="459"/>
      <c r="G183" s="459"/>
      <c r="H183" s="460"/>
      <c r="I183" s="432"/>
      <c r="J183" s="57"/>
      <c r="L183" s="59"/>
    </row>
    <row r="184" spans="1:12" s="21" customFormat="1" ht="19.5" customHeight="1" thickBot="1">
      <c r="A184" s="4"/>
      <c r="B184" s="453"/>
      <c r="C184" s="454"/>
      <c r="D184" s="461"/>
      <c r="E184" s="462"/>
      <c r="F184" s="462"/>
      <c r="G184" s="462"/>
      <c r="H184" s="463"/>
      <c r="I184" s="433"/>
      <c r="J184" s="57"/>
      <c r="L184" s="59"/>
    </row>
    <row r="185" spans="1:12" s="21" customFormat="1" ht="18.75">
      <c r="A185" s="4"/>
      <c r="B185" s="449" t="s">
        <v>24</v>
      </c>
      <c r="C185" s="450"/>
      <c r="D185" s="487"/>
      <c r="E185" s="488"/>
      <c r="F185" s="488"/>
      <c r="G185" s="488"/>
      <c r="H185" s="488"/>
      <c r="I185" s="489"/>
      <c r="J185" s="57"/>
      <c r="L185" s="59"/>
    </row>
    <row r="186" spans="1:12" s="21" customFormat="1" ht="18.75" hidden="1">
      <c r="A186" s="4"/>
      <c r="B186" s="47"/>
      <c r="C186" s="48"/>
      <c r="D186" s="49"/>
      <c r="E186" s="490" t="str">
        <f>TEXT(D185,"00000")</f>
        <v>00000</v>
      </c>
      <c r="F186" s="490"/>
      <c r="G186" s="490"/>
      <c r="H186" s="490"/>
      <c r="I186" s="491"/>
      <c r="J186" s="57"/>
      <c r="L186" s="59"/>
    </row>
    <row r="187" spans="1:12" s="21" customFormat="1" ht="18.75" customHeight="1">
      <c r="A187" s="4"/>
      <c r="B187" s="451" t="s">
        <v>27</v>
      </c>
      <c r="C187" s="452"/>
      <c r="D187" s="468"/>
      <c r="E187" s="494"/>
      <c r="F187" s="494"/>
      <c r="G187" s="494"/>
      <c r="H187" s="494"/>
      <c r="I187" s="495"/>
      <c r="J187" s="57"/>
      <c r="L187" s="59"/>
    </row>
    <row r="188" spans="1:12" s="21" customFormat="1" ht="18.75" customHeight="1">
      <c r="A188" s="4"/>
      <c r="B188" s="492"/>
      <c r="C188" s="493"/>
      <c r="D188" s="474"/>
      <c r="E188" s="496"/>
      <c r="F188" s="496"/>
      <c r="G188" s="496"/>
      <c r="H188" s="496"/>
      <c r="I188" s="497"/>
      <c r="J188" s="57"/>
      <c r="L188" s="59"/>
    </row>
    <row r="189" spans="1:12" s="21" customFormat="1" ht="19.5" thickBot="1">
      <c r="A189" s="4"/>
      <c r="B189" s="498" t="s">
        <v>1233</v>
      </c>
      <c r="C189" s="499"/>
      <c r="D189" s="500"/>
      <c r="E189" s="501"/>
      <c r="F189" s="501"/>
      <c r="G189" s="501"/>
      <c r="H189" s="501"/>
      <c r="I189" s="502"/>
      <c r="J189" s="57"/>
      <c r="L189" s="59"/>
    </row>
    <row r="190" spans="1:12" s="21" customFormat="1" ht="18.75">
      <c r="A190" s="4"/>
      <c r="B190" s="476" t="s">
        <v>1234</v>
      </c>
      <c r="C190" s="477"/>
      <c r="D190" s="477"/>
      <c r="E190" s="477"/>
      <c r="F190" s="477"/>
      <c r="G190" s="477"/>
      <c r="H190" s="477"/>
      <c r="I190" s="478"/>
      <c r="J190" s="57"/>
      <c r="L190" s="59"/>
    </row>
    <row r="191" spans="1:12" s="21" customFormat="1" ht="19.5" thickBot="1">
      <c r="A191" s="4"/>
      <c r="B191" s="50" t="s">
        <v>1238</v>
      </c>
      <c r="C191" s="51" t="s">
        <v>16</v>
      </c>
      <c r="D191" s="51" t="s">
        <v>1239</v>
      </c>
      <c r="E191" s="479" t="s">
        <v>1235</v>
      </c>
      <c r="F191" s="480"/>
      <c r="G191" s="51" t="s">
        <v>1240</v>
      </c>
      <c r="H191" s="51" t="s">
        <v>48</v>
      </c>
      <c r="I191" s="52" t="s">
        <v>1236</v>
      </c>
      <c r="J191" s="57"/>
      <c r="L191" s="59"/>
    </row>
    <row r="192" spans="1:12" s="21" customFormat="1" ht="19.5" customHeight="1" thickTop="1">
      <c r="A192" s="4"/>
      <c r="B192" s="481">
        <v>1</v>
      </c>
      <c r="C192" s="483"/>
      <c r="D192" s="483" t="str">
        <f>IF(C192&gt;0,VLOOKUP(C192,男子登録情報!$A$2:$H$1688,2,0),"")</f>
        <v/>
      </c>
      <c r="E192" s="484" t="str">
        <f>IF(C192&gt;0,VLOOKUP(C192,男子登録情報!$A$2:$H$1688,3,0),"")</f>
        <v/>
      </c>
      <c r="F192" s="485"/>
      <c r="G192" s="483" t="str">
        <f>IF(C192&gt;0,VLOOKUP(C192,男子登録情報!$A$2:$H$1688,4,0),"")</f>
        <v/>
      </c>
      <c r="H192" s="483" t="str">
        <f>IF(C192&gt;0,VLOOKUP(C192,男子登録情報!$A$2:$H$1688,8,0),"")</f>
        <v/>
      </c>
      <c r="I192" s="486" t="str">
        <f>IF(C192&gt;0,VLOOKUP(C192,男子登録情報!$A$2:$H$1688,5,0),"")</f>
        <v/>
      </c>
      <c r="J192" s="57"/>
      <c r="L192" s="59"/>
    </row>
    <row r="193" spans="1:12" s="21" customFormat="1" ht="18.75" customHeight="1">
      <c r="A193" s="4"/>
      <c r="B193" s="482"/>
      <c r="C193" s="473"/>
      <c r="D193" s="473"/>
      <c r="E193" s="474"/>
      <c r="F193" s="475"/>
      <c r="G193" s="473"/>
      <c r="H193" s="473"/>
      <c r="I193" s="472"/>
      <c r="J193" s="57"/>
      <c r="L193" s="59"/>
    </row>
    <row r="194" spans="1:12" s="21" customFormat="1" ht="18.75" customHeight="1">
      <c r="A194" s="4"/>
      <c r="B194" s="464">
        <v>2</v>
      </c>
      <c r="C194" s="466"/>
      <c r="D194" s="466" t="str">
        <f>IF(C194,VLOOKUP(C194,男子登録情報!$A$2:$H$1688,2,0),"")</f>
        <v/>
      </c>
      <c r="E194" s="468" t="str">
        <f>IF(C194&gt;0,VLOOKUP(C194,男子登録情報!$A$2:$H$1688,3,0),"")</f>
        <v/>
      </c>
      <c r="F194" s="469"/>
      <c r="G194" s="466" t="str">
        <f>IF(C194&gt;0,VLOOKUP(C194,男子登録情報!$A$2:$H$1688,4,0),"")</f>
        <v/>
      </c>
      <c r="H194" s="466" t="str">
        <f>IF(C194&gt;0,VLOOKUP(C194,男子登録情報!$A$2:$H$1688,8,0),"")</f>
        <v/>
      </c>
      <c r="I194" s="432" t="str">
        <f>IF(C194&gt;0,VLOOKUP(C194,男子登録情報!$A$2:$H$1688,5,0),"")</f>
        <v/>
      </c>
      <c r="J194" s="57"/>
      <c r="L194" s="59"/>
    </row>
    <row r="195" spans="1:12" s="21" customFormat="1" ht="18.75" customHeight="1">
      <c r="A195" s="4"/>
      <c r="B195" s="482"/>
      <c r="C195" s="473"/>
      <c r="D195" s="473"/>
      <c r="E195" s="474"/>
      <c r="F195" s="475"/>
      <c r="G195" s="473"/>
      <c r="H195" s="473"/>
      <c r="I195" s="472"/>
      <c r="J195" s="57"/>
      <c r="L195" s="59"/>
    </row>
    <row r="196" spans="1:12" s="21" customFormat="1" ht="18.75" customHeight="1">
      <c r="A196" s="4"/>
      <c r="B196" s="464">
        <v>3</v>
      </c>
      <c r="C196" s="466"/>
      <c r="D196" s="466" t="str">
        <f>IF(C196,VLOOKUP(C196,男子登録情報!$A$2:$H$1688,2,0),"")</f>
        <v/>
      </c>
      <c r="E196" s="468" t="str">
        <f>IF(C196&gt;0,VLOOKUP(C196,男子登録情報!$A$2:$H$1688,3,0),"")</f>
        <v/>
      </c>
      <c r="F196" s="469"/>
      <c r="G196" s="466" t="str">
        <f>IF(C196&gt;0,VLOOKUP(C196,男子登録情報!$A$2:$H$1688,4,0),"")</f>
        <v/>
      </c>
      <c r="H196" s="466" t="str">
        <f>IF(C196&gt;0,VLOOKUP(C196,男子登録情報!$A$2:$H$1688,8,0),"")</f>
        <v/>
      </c>
      <c r="I196" s="432" t="str">
        <f>IF(C196&gt;0,VLOOKUP(C196,男子登録情報!$A$2:$H$1688,5,0),"")</f>
        <v/>
      </c>
      <c r="J196" s="57"/>
      <c r="L196" s="59"/>
    </row>
    <row r="197" spans="1:12" s="21" customFormat="1" ht="18.75" customHeight="1">
      <c r="A197" s="4"/>
      <c r="B197" s="482"/>
      <c r="C197" s="473"/>
      <c r="D197" s="473"/>
      <c r="E197" s="474"/>
      <c r="F197" s="475"/>
      <c r="G197" s="473"/>
      <c r="H197" s="473"/>
      <c r="I197" s="472"/>
      <c r="J197" s="57"/>
      <c r="L197" s="59"/>
    </row>
    <row r="198" spans="1:12" s="21" customFormat="1" ht="18.75" customHeight="1">
      <c r="A198" s="4"/>
      <c r="B198" s="464">
        <v>4</v>
      </c>
      <c r="C198" s="466"/>
      <c r="D198" s="466" t="str">
        <f>IF(C198,VLOOKUP(C198,男子登録情報!$A$2:$H$1688,2,0),"")</f>
        <v/>
      </c>
      <c r="E198" s="468" t="str">
        <f>IF(C198&gt;0,VLOOKUP(C198,男子登録情報!$A$2:$H$1688,3,0),"")</f>
        <v/>
      </c>
      <c r="F198" s="469"/>
      <c r="G198" s="466" t="str">
        <f>IF(C198&gt;0,VLOOKUP(C198,男子登録情報!$A$2:$H$1688,4,0),"")</f>
        <v/>
      </c>
      <c r="H198" s="466" t="str">
        <f>IF(C198&gt;0,VLOOKUP(C198,男子登録情報!$A$2:$H$1688,8,0),"")</f>
        <v/>
      </c>
      <c r="I198" s="432" t="str">
        <f>IF(C198&gt;0,VLOOKUP(C198,男子登録情報!$A$2:$H$1688,5,0),"")</f>
        <v/>
      </c>
      <c r="J198" s="57"/>
      <c r="L198" s="59"/>
    </row>
    <row r="199" spans="1:12" s="21" customFormat="1" ht="18.75" customHeight="1">
      <c r="A199" s="4"/>
      <c r="B199" s="482"/>
      <c r="C199" s="473"/>
      <c r="D199" s="473"/>
      <c r="E199" s="474"/>
      <c r="F199" s="475"/>
      <c r="G199" s="473"/>
      <c r="H199" s="473"/>
      <c r="I199" s="472"/>
      <c r="J199" s="57"/>
      <c r="L199" s="59"/>
    </row>
    <row r="200" spans="1:12" s="21" customFormat="1" ht="18.75" customHeight="1">
      <c r="A200" s="4"/>
      <c r="B200" s="464">
        <v>5</v>
      </c>
      <c r="C200" s="466"/>
      <c r="D200" s="466" t="str">
        <f>IF(C200,VLOOKUP(C200,男子登録情報!$A$2:$H$1688,2,0),"")</f>
        <v/>
      </c>
      <c r="E200" s="468" t="str">
        <f>IF(C200&gt;0,VLOOKUP(C200,男子登録情報!$A$2:$H$1688,3,0),"")</f>
        <v/>
      </c>
      <c r="F200" s="469"/>
      <c r="G200" s="466" t="str">
        <f>IF(C200&gt;0,VLOOKUP(C200,男子登録情報!$A$2:$H$1688,4,0),"")</f>
        <v/>
      </c>
      <c r="H200" s="466" t="str">
        <f>IF(C200&gt;0,VLOOKUP(C200,男子登録情報!$A$2:$H$1688,8,0),"")</f>
        <v/>
      </c>
      <c r="I200" s="432" t="str">
        <f>IF(C200&gt;0,VLOOKUP(C200,男子登録情報!$A$2:$H$1688,5,0),"")</f>
        <v/>
      </c>
      <c r="J200" s="57"/>
      <c r="L200" s="59"/>
    </row>
    <row r="201" spans="1:12" s="21" customFormat="1" ht="18.75" customHeight="1">
      <c r="A201" s="4"/>
      <c r="B201" s="482"/>
      <c r="C201" s="473"/>
      <c r="D201" s="473"/>
      <c r="E201" s="474"/>
      <c r="F201" s="475"/>
      <c r="G201" s="473"/>
      <c r="H201" s="473"/>
      <c r="I201" s="472"/>
      <c r="J201" s="57"/>
      <c r="L201" s="59"/>
    </row>
    <row r="202" spans="1:12" s="21" customFormat="1" ht="18.75" customHeight="1">
      <c r="A202" s="4"/>
      <c r="B202" s="464">
        <v>6</v>
      </c>
      <c r="C202" s="466"/>
      <c r="D202" s="466" t="str">
        <f>IF(C202,VLOOKUP(C202,男子登録情報!$A$2:$H$1688,2,0),"")</f>
        <v/>
      </c>
      <c r="E202" s="468" t="str">
        <f>IF(C202&gt;0,VLOOKUP(C202,男子登録情報!$A$2:$H$1688,3,0),"")</f>
        <v/>
      </c>
      <c r="F202" s="469"/>
      <c r="G202" s="466" t="str">
        <f>IF(C202&gt;0,VLOOKUP(C202,男子登録情報!$A$2:$H$1688,4,0),"")</f>
        <v/>
      </c>
      <c r="H202" s="466" t="str">
        <f>IF(C202&gt;0,VLOOKUP(C202,男子登録情報!$A$2:$H$1688,8,0),"")</f>
        <v/>
      </c>
      <c r="I202" s="432" t="str">
        <f>IF(C202&gt;0,VLOOKUP(C202,男子登録情報!$A$2:$H$1688,5,0),"")</f>
        <v/>
      </c>
      <c r="J202" s="57"/>
      <c r="L202" s="59"/>
    </row>
    <row r="203" spans="1:12" s="21" customFormat="1" ht="19.5" customHeight="1" thickBot="1">
      <c r="A203" s="4"/>
      <c r="B203" s="465"/>
      <c r="C203" s="467"/>
      <c r="D203" s="467"/>
      <c r="E203" s="470"/>
      <c r="F203" s="471"/>
      <c r="G203" s="467"/>
      <c r="H203" s="467"/>
      <c r="I203" s="433"/>
      <c r="J203" s="57"/>
      <c r="L203" s="59"/>
    </row>
    <row r="204" spans="1:12" s="21" customFormat="1" ht="18.75">
      <c r="A204" s="4"/>
      <c r="B204" s="434" t="s">
        <v>1237</v>
      </c>
      <c r="C204" s="435"/>
      <c r="D204" s="435"/>
      <c r="E204" s="435"/>
      <c r="F204" s="435"/>
      <c r="G204" s="435"/>
      <c r="H204" s="435"/>
      <c r="I204" s="436"/>
      <c r="J204" s="57"/>
      <c r="L204" s="59"/>
    </row>
    <row r="205" spans="1:12" s="21" customFormat="1" ht="18.75">
      <c r="A205" s="4"/>
      <c r="B205" s="437"/>
      <c r="C205" s="438"/>
      <c r="D205" s="438"/>
      <c r="E205" s="438"/>
      <c r="F205" s="438"/>
      <c r="G205" s="438"/>
      <c r="H205" s="438"/>
      <c r="I205" s="439"/>
      <c r="J205" s="57"/>
      <c r="L205" s="59"/>
    </row>
    <row r="206" spans="1:12" s="21" customFormat="1" ht="19.5" thickBot="1">
      <c r="A206" s="4"/>
      <c r="B206" s="440"/>
      <c r="C206" s="441"/>
      <c r="D206" s="441"/>
      <c r="E206" s="441"/>
      <c r="F206" s="441"/>
      <c r="G206" s="441"/>
      <c r="H206" s="441"/>
      <c r="I206" s="442"/>
      <c r="J206" s="57"/>
      <c r="L206" s="59"/>
    </row>
    <row r="207" spans="1:12" s="21" customFormat="1" ht="18.75">
      <c r="A207" s="58"/>
      <c r="B207" s="58"/>
      <c r="C207" s="58"/>
      <c r="D207" s="58"/>
      <c r="E207" s="58"/>
      <c r="F207" s="58"/>
      <c r="G207" s="58"/>
      <c r="H207" s="58"/>
      <c r="I207" s="58"/>
      <c r="J207" s="63"/>
      <c r="L207" s="59"/>
    </row>
    <row r="208" spans="1:12" s="21" customFormat="1" ht="19.5" thickBot="1">
      <c r="A208" s="4"/>
      <c r="B208" s="4"/>
      <c r="C208" s="4"/>
      <c r="D208" s="4"/>
      <c r="E208" s="4"/>
      <c r="F208" s="4"/>
      <c r="G208" s="4"/>
      <c r="H208" s="4"/>
      <c r="I208" s="4"/>
      <c r="J208" s="61" t="s">
        <v>1260</v>
      </c>
      <c r="L208" s="59"/>
    </row>
    <row r="209" spans="1:12" s="21" customFormat="1" ht="18.75" customHeight="1">
      <c r="A209" s="4"/>
      <c r="B209" s="443" t="str">
        <f>CONCATENATE('加盟校情報&amp;大会設定'!$G$5,'加盟校情報&amp;大会設定'!$H$5,'加盟校情報&amp;大会設定'!$I$5,'加盟校情報&amp;大会設定'!$J$5,)&amp;"　男子4×100mR"</f>
        <v>第36回全日本大学女子駅伝東海地区選考会　男子4×100mR</v>
      </c>
      <c r="C209" s="444"/>
      <c r="D209" s="444"/>
      <c r="E209" s="444"/>
      <c r="F209" s="444"/>
      <c r="G209" s="444"/>
      <c r="H209" s="444"/>
      <c r="I209" s="445"/>
      <c r="J209" s="57"/>
      <c r="L209" s="59"/>
    </row>
    <row r="210" spans="1:12" s="21" customFormat="1" ht="19.5" customHeight="1" thickBot="1">
      <c r="A210" s="4"/>
      <c r="B210" s="446"/>
      <c r="C210" s="447"/>
      <c r="D210" s="447"/>
      <c r="E210" s="447"/>
      <c r="F210" s="447"/>
      <c r="G210" s="447"/>
      <c r="H210" s="447"/>
      <c r="I210" s="448"/>
      <c r="J210" s="57"/>
      <c r="L210" s="59"/>
    </row>
    <row r="211" spans="1:12" s="21" customFormat="1" ht="18.75">
      <c r="A211" s="4"/>
      <c r="B211" s="449" t="s">
        <v>1241</v>
      </c>
      <c r="C211" s="450"/>
      <c r="D211" s="455" t="str">
        <f>IF(基本情報登録!$D$6&gt;0,基本情報登録!$D$6,"")</f>
        <v/>
      </c>
      <c r="E211" s="456"/>
      <c r="F211" s="456"/>
      <c r="G211" s="456"/>
      <c r="H211" s="457"/>
      <c r="I211" s="62" t="s">
        <v>1275</v>
      </c>
      <c r="J211" s="57"/>
      <c r="L211" s="59"/>
    </row>
    <row r="212" spans="1:12" s="21" customFormat="1" ht="18.75" customHeight="1">
      <c r="A212" s="4"/>
      <c r="B212" s="451" t="s">
        <v>1</v>
      </c>
      <c r="C212" s="452"/>
      <c r="D212" s="458" t="str">
        <f>IF(基本情報登録!$D$8&gt;0,基本情報登録!$D$8,"")</f>
        <v/>
      </c>
      <c r="E212" s="459"/>
      <c r="F212" s="459"/>
      <c r="G212" s="459"/>
      <c r="H212" s="460"/>
      <c r="I212" s="432"/>
      <c r="J212" s="57"/>
      <c r="L212" s="59"/>
    </row>
    <row r="213" spans="1:12" s="21" customFormat="1" ht="19.5" customHeight="1" thickBot="1">
      <c r="A213" s="4"/>
      <c r="B213" s="453"/>
      <c r="C213" s="454"/>
      <c r="D213" s="461"/>
      <c r="E213" s="462"/>
      <c r="F213" s="462"/>
      <c r="G213" s="462"/>
      <c r="H213" s="463"/>
      <c r="I213" s="433"/>
      <c r="J213" s="57"/>
      <c r="L213" s="59"/>
    </row>
    <row r="214" spans="1:12" s="21" customFormat="1" ht="18.75">
      <c r="A214" s="4"/>
      <c r="B214" s="449" t="s">
        <v>24</v>
      </c>
      <c r="C214" s="450"/>
      <c r="D214" s="487"/>
      <c r="E214" s="488"/>
      <c r="F214" s="488"/>
      <c r="G214" s="488"/>
      <c r="H214" s="488"/>
      <c r="I214" s="489"/>
      <c r="J214" s="57"/>
      <c r="L214" s="59"/>
    </row>
    <row r="215" spans="1:12" s="21" customFormat="1" ht="18.75" hidden="1">
      <c r="A215" s="4"/>
      <c r="B215" s="47"/>
      <c r="C215" s="48"/>
      <c r="D215" s="49"/>
      <c r="E215" s="490" t="str">
        <f>TEXT(D214,"00000")</f>
        <v>00000</v>
      </c>
      <c r="F215" s="490"/>
      <c r="G215" s="490"/>
      <c r="H215" s="490"/>
      <c r="I215" s="491"/>
      <c r="J215" s="57"/>
      <c r="L215" s="59"/>
    </row>
    <row r="216" spans="1:12" s="21" customFormat="1" ht="18.75" customHeight="1">
      <c r="A216" s="4"/>
      <c r="B216" s="451" t="s">
        <v>27</v>
      </c>
      <c r="C216" s="452"/>
      <c r="D216" s="468"/>
      <c r="E216" s="494"/>
      <c r="F216" s="494"/>
      <c r="G216" s="494"/>
      <c r="H216" s="494"/>
      <c r="I216" s="495"/>
      <c r="J216" s="57"/>
      <c r="L216" s="59"/>
    </row>
    <row r="217" spans="1:12" s="21" customFormat="1" ht="18.75" customHeight="1">
      <c r="A217" s="4"/>
      <c r="B217" s="492"/>
      <c r="C217" s="493"/>
      <c r="D217" s="474"/>
      <c r="E217" s="496"/>
      <c r="F217" s="496"/>
      <c r="G217" s="496"/>
      <c r="H217" s="496"/>
      <c r="I217" s="497"/>
      <c r="J217" s="57"/>
      <c r="L217" s="59"/>
    </row>
    <row r="218" spans="1:12" s="21" customFormat="1" ht="19.5" thickBot="1">
      <c r="A218" s="4"/>
      <c r="B218" s="498" t="s">
        <v>1233</v>
      </c>
      <c r="C218" s="499"/>
      <c r="D218" s="500"/>
      <c r="E218" s="501"/>
      <c r="F218" s="501"/>
      <c r="G218" s="501"/>
      <c r="H218" s="501"/>
      <c r="I218" s="502"/>
      <c r="J218" s="57"/>
      <c r="L218" s="59"/>
    </row>
    <row r="219" spans="1:12" s="21" customFormat="1" ht="18.75">
      <c r="A219" s="4"/>
      <c r="B219" s="476" t="s">
        <v>1234</v>
      </c>
      <c r="C219" s="477"/>
      <c r="D219" s="477"/>
      <c r="E219" s="477"/>
      <c r="F219" s="477"/>
      <c r="G219" s="477"/>
      <c r="H219" s="477"/>
      <c r="I219" s="478"/>
      <c r="J219" s="57"/>
      <c r="L219" s="59"/>
    </row>
    <row r="220" spans="1:12" s="21" customFormat="1" ht="19.5" thickBot="1">
      <c r="A220" s="4"/>
      <c r="B220" s="50" t="s">
        <v>1238</v>
      </c>
      <c r="C220" s="51" t="s">
        <v>16</v>
      </c>
      <c r="D220" s="51" t="s">
        <v>1239</v>
      </c>
      <c r="E220" s="479" t="s">
        <v>1235</v>
      </c>
      <c r="F220" s="480"/>
      <c r="G220" s="51" t="s">
        <v>1240</v>
      </c>
      <c r="H220" s="51" t="s">
        <v>48</v>
      </c>
      <c r="I220" s="52" t="s">
        <v>1236</v>
      </c>
      <c r="J220" s="57"/>
      <c r="L220" s="59"/>
    </row>
    <row r="221" spans="1:12" s="21" customFormat="1" ht="19.5" customHeight="1" thickTop="1">
      <c r="A221" s="4"/>
      <c r="B221" s="481">
        <v>1</v>
      </c>
      <c r="C221" s="483"/>
      <c r="D221" s="483" t="str">
        <f>IF(C221&gt;0,VLOOKUP(C221,男子登録情報!$A$2:$H$1688,2,0),"")</f>
        <v/>
      </c>
      <c r="E221" s="484" t="str">
        <f>IF(C221&gt;0,VLOOKUP(C221,男子登録情報!$A$2:$H$1688,3,0),"")</f>
        <v/>
      </c>
      <c r="F221" s="485"/>
      <c r="G221" s="483" t="str">
        <f>IF(C221&gt;0,VLOOKUP(C221,男子登録情報!$A$2:$H$1688,4,0),"")</f>
        <v/>
      </c>
      <c r="H221" s="483" t="str">
        <f>IF(C221&gt;0,VLOOKUP(C221,男子登録情報!$A$2:$H$1688,8,0),"")</f>
        <v/>
      </c>
      <c r="I221" s="486" t="str">
        <f>IF(C221&gt;0,VLOOKUP(C221,男子登録情報!$A$2:$H$1688,5,0),"")</f>
        <v/>
      </c>
      <c r="J221" s="57"/>
      <c r="L221" s="59"/>
    </row>
    <row r="222" spans="1:12" s="21" customFormat="1" ht="18.75" customHeight="1">
      <c r="A222" s="4"/>
      <c r="B222" s="482"/>
      <c r="C222" s="473"/>
      <c r="D222" s="473"/>
      <c r="E222" s="474"/>
      <c r="F222" s="475"/>
      <c r="G222" s="473"/>
      <c r="H222" s="473"/>
      <c r="I222" s="472"/>
      <c r="J222" s="57"/>
      <c r="L222" s="59"/>
    </row>
    <row r="223" spans="1:12" s="21" customFormat="1" ht="18.75" customHeight="1">
      <c r="A223" s="4"/>
      <c r="B223" s="464">
        <v>2</v>
      </c>
      <c r="C223" s="466"/>
      <c r="D223" s="466" t="str">
        <f>IF(C223,VLOOKUP(C223,男子登録情報!$A$2:$H$1688,2,0),"")</f>
        <v/>
      </c>
      <c r="E223" s="468" t="str">
        <f>IF(C223&gt;0,VLOOKUP(C223,男子登録情報!$A$2:$H$1688,3,0),"")</f>
        <v/>
      </c>
      <c r="F223" s="469"/>
      <c r="G223" s="466" t="str">
        <f>IF(C223&gt;0,VLOOKUP(C223,男子登録情報!$A$2:$H$1688,4,0),"")</f>
        <v/>
      </c>
      <c r="H223" s="466" t="str">
        <f>IF(C223&gt;0,VLOOKUP(C223,男子登録情報!$A$2:$H$1688,8,0),"")</f>
        <v/>
      </c>
      <c r="I223" s="432" t="str">
        <f>IF(C223&gt;0,VLOOKUP(C223,男子登録情報!$A$2:$H$1688,5,0),"")</f>
        <v/>
      </c>
      <c r="J223" s="57"/>
      <c r="L223" s="59"/>
    </row>
    <row r="224" spans="1:12" s="21" customFormat="1" ht="18.75" customHeight="1">
      <c r="A224" s="4"/>
      <c r="B224" s="482"/>
      <c r="C224" s="473"/>
      <c r="D224" s="473"/>
      <c r="E224" s="474"/>
      <c r="F224" s="475"/>
      <c r="G224" s="473"/>
      <c r="H224" s="473"/>
      <c r="I224" s="472"/>
      <c r="J224" s="57"/>
      <c r="L224" s="59"/>
    </row>
    <row r="225" spans="1:12" s="21" customFormat="1" ht="18.75" customHeight="1">
      <c r="A225" s="4"/>
      <c r="B225" s="464">
        <v>3</v>
      </c>
      <c r="C225" s="466"/>
      <c r="D225" s="466" t="str">
        <f>IF(C225,VLOOKUP(C225,男子登録情報!$A$2:$H$1688,2,0),"")</f>
        <v/>
      </c>
      <c r="E225" s="468" t="str">
        <f>IF(C225&gt;0,VLOOKUP(C225,男子登録情報!$A$2:$H$1688,3,0),"")</f>
        <v/>
      </c>
      <c r="F225" s="469"/>
      <c r="G225" s="466" t="str">
        <f>IF(C225&gt;0,VLOOKUP(C225,男子登録情報!$A$2:$H$1688,4,0),"")</f>
        <v/>
      </c>
      <c r="H225" s="466" t="str">
        <f>IF(C225&gt;0,VLOOKUP(C225,男子登録情報!$A$2:$H$1688,8,0),"")</f>
        <v/>
      </c>
      <c r="I225" s="432" t="str">
        <f>IF(C225&gt;0,VLOOKUP(C225,男子登録情報!$A$2:$H$1688,5,0),"")</f>
        <v/>
      </c>
      <c r="J225" s="57"/>
      <c r="L225" s="59"/>
    </row>
    <row r="226" spans="1:12" s="21" customFormat="1" ht="18.75" customHeight="1">
      <c r="A226" s="4"/>
      <c r="B226" s="482"/>
      <c r="C226" s="473"/>
      <c r="D226" s="473"/>
      <c r="E226" s="474"/>
      <c r="F226" s="475"/>
      <c r="G226" s="473"/>
      <c r="H226" s="473"/>
      <c r="I226" s="472"/>
      <c r="J226" s="57"/>
      <c r="L226" s="59"/>
    </row>
    <row r="227" spans="1:12" s="21" customFormat="1" ht="18.75" customHeight="1">
      <c r="A227" s="4"/>
      <c r="B227" s="464">
        <v>4</v>
      </c>
      <c r="C227" s="466"/>
      <c r="D227" s="466" t="str">
        <f>IF(C227,VLOOKUP(C227,男子登録情報!$A$2:$H$1688,2,0),"")</f>
        <v/>
      </c>
      <c r="E227" s="468" t="str">
        <f>IF(C227&gt;0,VLOOKUP(C227,男子登録情報!$A$2:$H$1688,3,0),"")</f>
        <v/>
      </c>
      <c r="F227" s="469"/>
      <c r="G227" s="466" t="str">
        <f>IF(C227&gt;0,VLOOKUP(C227,男子登録情報!$A$2:$H$1688,4,0),"")</f>
        <v/>
      </c>
      <c r="H227" s="466" t="str">
        <f>IF(C227&gt;0,VLOOKUP(C227,男子登録情報!$A$2:$H$1688,8,0),"")</f>
        <v/>
      </c>
      <c r="I227" s="432" t="str">
        <f>IF(C227&gt;0,VLOOKUP(C227,男子登録情報!$A$2:$H$1688,5,0),"")</f>
        <v/>
      </c>
      <c r="J227" s="57"/>
      <c r="L227" s="59"/>
    </row>
    <row r="228" spans="1:12" s="21" customFormat="1" ht="18.75" customHeight="1">
      <c r="A228" s="4"/>
      <c r="B228" s="482"/>
      <c r="C228" s="473"/>
      <c r="D228" s="473"/>
      <c r="E228" s="474"/>
      <c r="F228" s="475"/>
      <c r="G228" s="473"/>
      <c r="H228" s="473"/>
      <c r="I228" s="472"/>
      <c r="J228" s="57"/>
      <c r="L228" s="59"/>
    </row>
    <row r="229" spans="1:12" s="21" customFormat="1" ht="18.75" customHeight="1">
      <c r="A229" s="4"/>
      <c r="B229" s="464">
        <v>5</v>
      </c>
      <c r="C229" s="466"/>
      <c r="D229" s="466" t="str">
        <f>IF(C229,VLOOKUP(C229,男子登録情報!$A$2:$H$1688,2,0),"")</f>
        <v/>
      </c>
      <c r="E229" s="468" t="str">
        <f>IF(C229&gt;0,VLOOKUP(C229,男子登録情報!$A$2:$H$1688,3,0),"")</f>
        <v/>
      </c>
      <c r="F229" s="469"/>
      <c r="G229" s="466" t="str">
        <f>IF(C229&gt;0,VLOOKUP(C229,男子登録情報!$A$2:$H$1688,4,0),"")</f>
        <v/>
      </c>
      <c r="H229" s="466" t="str">
        <f>IF(C229&gt;0,VLOOKUP(C229,男子登録情報!$A$2:$H$1688,8,0),"")</f>
        <v/>
      </c>
      <c r="I229" s="432" t="str">
        <f>IF(C229&gt;0,VLOOKUP(C229,男子登録情報!$A$2:$H$1688,5,0),"")</f>
        <v/>
      </c>
      <c r="J229" s="57"/>
      <c r="L229" s="59"/>
    </row>
    <row r="230" spans="1:12" s="21" customFormat="1" ht="18.75" customHeight="1">
      <c r="A230" s="4"/>
      <c r="B230" s="482"/>
      <c r="C230" s="473"/>
      <c r="D230" s="473"/>
      <c r="E230" s="474"/>
      <c r="F230" s="475"/>
      <c r="G230" s="473"/>
      <c r="H230" s="473"/>
      <c r="I230" s="472"/>
      <c r="J230" s="57"/>
      <c r="L230" s="59"/>
    </row>
    <row r="231" spans="1:12" s="21" customFormat="1" ht="18.75" customHeight="1">
      <c r="A231" s="4"/>
      <c r="B231" s="464">
        <v>6</v>
      </c>
      <c r="C231" s="466"/>
      <c r="D231" s="466" t="str">
        <f>IF(C231,VLOOKUP(C231,男子登録情報!$A$2:$H$1688,2,0),"")</f>
        <v/>
      </c>
      <c r="E231" s="468" t="str">
        <f>IF(C231&gt;0,VLOOKUP(C231,男子登録情報!$A$2:$H$1688,3,0),"")</f>
        <v/>
      </c>
      <c r="F231" s="469"/>
      <c r="G231" s="466" t="str">
        <f>IF(C231&gt;0,VLOOKUP(C231,男子登録情報!$A$2:$H$1688,4,0),"")</f>
        <v/>
      </c>
      <c r="H231" s="466" t="str">
        <f>IF(C231&gt;0,VLOOKUP(C231,男子登録情報!$A$2:$H$1688,8,0),"")</f>
        <v/>
      </c>
      <c r="I231" s="432" t="str">
        <f>IF(C231&gt;0,VLOOKUP(C231,男子登録情報!$A$2:$H$1688,5,0),"")</f>
        <v/>
      </c>
      <c r="J231" s="57"/>
      <c r="L231" s="59"/>
    </row>
    <row r="232" spans="1:12" s="21" customFormat="1" ht="19.5" customHeight="1" thickBot="1">
      <c r="A232" s="4"/>
      <c r="B232" s="465"/>
      <c r="C232" s="467"/>
      <c r="D232" s="467"/>
      <c r="E232" s="470"/>
      <c r="F232" s="471"/>
      <c r="G232" s="467"/>
      <c r="H232" s="467"/>
      <c r="I232" s="433"/>
      <c r="J232" s="57"/>
      <c r="L232" s="59"/>
    </row>
    <row r="233" spans="1:12" s="21" customFormat="1" ht="18.75">
      <c r="A233" s="4"/>
      <c r="B233" s="434" t="s">
        <v>1237</v>
      </c>
      <c r="C233" s="435"/>
      <c r="D233" s="435"/>
      <c r="E233" s="435"/>
      <c r="F233" s="435"/>
      <c r="G233" s="435"/>
      <c r="H233" s="435"/>
      <c r="I233" s="436"/>
      <c r="J233" s="57"/>
      <c r="L233" s="59"/>
    </row>
    <row r="234" spans="1:12" s="21" customFormat="1" ht="18.75">
      <c r="A234" s="4"/>
      <c r="B234" s="437"/>
      <c r="C234" s="438"/>
      <c r="D234" s="438"/>
      <c r="E234" s="438"/>
      <c r="F234" s="438"/>
      <c r="G234" s="438"/>
      <c r="H234" s="438"/>
      <c r="I234" s="439"/>
      <c r="J234" s="57"/>
      <c r="L234" s="59"/>
    </row>
    <row r="235" spans="1:12" s="21" customFormat="1" ht="19.5" thickBot="1">
      <c r="A235" s="4"/>
      <c r="B235" s="440"/>
      <c r="C235" s="441"/>
      <c r="D235" s="441"/>
      <c r="E235" s="441"/>
      <c r="F235" s="441"/>
      <c r="G235" s="441"/>
      <c r="H235" s="441"/>
      <c r="I235" s="442"/>
      <c r="J235" s="57"/>
      <c r="L235" s="59"/>
    </row>
    <row r="236" spans="1:12" s="21" customFormat="1" ht="18.75">
      <c r="A236" s="58"/>
      <c r="B236" s="58"/>
      <c r="C236" s="58"/>
      <c r="D236" s="58"/>
      <c r="E236" s="58"/>
      <c r="F236" s="58"/>
      <c r="G236" s="58"/>
      <c r="H236" s="58"/>
      <c r="I236" s="58"/>
      <c r="J236" s="63"/>
      <c r="L236" s="59"/>
    </row>
    <row r="237" spans="1:12" s="21" customFormat="1" ht="19.5" thickBot="1">
      <c r="A237" s="4"/>
      <c r="B237" s="4"/>
      <c r="C237" s="4"/>
      <c r="D237" s="4"/>
      <c r="E237" s="4"/>
      <c r="F237" s="4"/>
      <c r="G237" s="4"/>
      <c r="H237" s="4"/>
      <c r="I237" s="4"/>
      <c r="J237" s="61" t="s">
        <v>1261</v>
      </c>
      <c r="L237" s="59"/>
    </row>
    <row r="238" spans="1:12" s="21" customFormat="1" ht="18.75" customHeight="1">
      <c r="A238" s="4"/>
      <c r="B238" s="443" t="str">
        <f>CONCATENATE('加盟校情報&amp;大会設定'!$G$5,'加盟校情報&amp;大会設定'!$H$5,'加盟校情報&amp;大会設定'!$I$5,'加盟校情報&amp;大会設定'!$J$5,)&amp;"　男子4×100mR"</f>
        <v>第36回全日本大学女子駅伝東海地区選考会　男子4×100mR</v>
      </c>
      <c r="C238" s="444"/>
      <c r="D238" s="444"/>
      <c r="E238" s="444"/>
      <c r="F238" s="444"/>
      <c r="G238" s="444"/>
      <c r="H238" s="444"/>
      <c r="I238" s="445"/>
      <c r="J238" s="57"/>
      <c r="L238" s="59"/>
    </row>
    <row r="239" spans="1:12" s="21" customFormat="1" ht="19.5" customHeight="1" thickBot="1">
      <c r="A239" s="4"/>
      <c r="B239" s="446"/>
      <c r="C239" s="447"/>
      <c r="D239" s="447"/>
      <c r="E239" s="447"/>
      <c r="F239" s="447"/>
      <c r="G239" s="447"/>
      <c r="H239" s="447"/>
      <c r="I239" s="448"/>
      <c r="J239" s="57"/>
      <c r="L239" s="59"/>
    </row>
    <row r="240" spans="1:12" s="21" customFormat="1" ht="18.75">
      <c r="A240" s="4"/>
      <c r="B240" s="449" t="s">
        <v>1241</v>
      </c>
      <c r="C240" s="450"/>
      <c r="D240" s="455" t="str">
        <f>IF(基本情報登録!$D$6&gt;0,基本情報登録!$D$6,"")</f>
        <v/>
      </c>
      <c r="E240" s="456"/>
      <c r="F240" s="456"/>
      <c r="G240" s="456"/>
      <c r="H240" s="457"/>
      <c r="I240" s="62" t="s">
        <v>1275</v>
      </c>
      <c r="J240" s="57"/>
      <c r="L240" s="59"/>
    </row>
    <row r="241" spans="1:12" s="21" customFormat="1" ht="18.75" customHeight="1">
      <c r="A241" s="4"/>
      <c r="B241" s="451" t="s">
        <v>1</v>
      </c>
      <c r="C241" s="452"/>
      <c r="D241" s="468" t="str">
        <f>IF(基本情報登録!$D$8&gt;0,基本情報登録!$D$8,"")</f>
        <v/>
      </c>
      <c r="E241" s="494"/>
      <c r="F241" s="494"/>
      <c r="G241" s="494"/>
      <c r="H241" s="469"/>
      <c r="I241" s="432"/>
      <c r="J241" s="57"/>
      <c r="L241" s="59"/>
    </row>
    <row r="242" spans="1:12" s="21" customFormat="1" ht="19.5" customHeight="1" thickBot="1">
      <c r="A242" s="4"/>
      <c r="B242" s="453"/>
      <c r="C242" s="454"/>
      <c r="D242" s="470"/>
      <c r="E242" s="352"/>
      <c r="F242" s="352"/>
      <c r="G242" s="352"/>
      <c r="H242" s="471"/>
      <c r="I242" s="433"/>
      <c r="J242" s="57"/>
      <c r="L242" s="59"/>
    </row>
    <row r="243" spans="1:12" s="21" customFormat="1" ht="18.75">
      <c r="A243" s="4"/>
      <c r="B243" s="449" t="s">
        <v>24</v>
      </c>
      <c r="C243" s="450"/>
      <c r="D243" s="487"/>
      <c r="E243" s="488"/>
      <c r="F243" s="488"/>
      <c r="G243" s="488"/>
      <c r="H243" s="488"/>
      <c r="I243" s="489"/>
      <c r="J243" s="57"/>
      <c r="L243" s="59"/>
    </row>
    <row r="244" spans="1:12" s="21" customFormat="1" ht="18.75" hidden="1">
      <c r="A244" s="4"/>
      <c r="B244" s="47"/>
      <c r="C244" s="48"/>
      <c r="D244" s="49"/>
      <c r="E244" s="490" t="str">
        <f>TEXT(D243,"00000")</f>
        <v>00000</v>
      </c>
      <c r="F244" s="490"/>
      <c r="G244" s="490"/>
      <c r="H244" s="490"/>
      <c r="I244" s="491"/>
      <c r="J244" s="57"/>
      <c r="L244" s="59"/>
    </row>
    <row r="245" spans="1:12" s="21" customFormat="1" ht="18.75" customHeight="1">
      <c r="A245" s="4"/>
      <c r="B245" s="451" t="s">
        <v>27</v>
      </c>
      <c r="C245" s="452"/>
      <c r="D245" s="468"/>
      <c r="E245" s="494"/>
      <c r="F245" s="494"/>
      <c r="G245" s="494"/>
      <c r="H245" s="494"/>
      <c r="I245" s="495"/>
      <c r="J245" s="57"/>
      <c r="L245" s="59"/>
    </row>
    <row r="246" spans="1:12" s="21" customFormat="1" ht="18.75" customHeight="1">
      <c r="A246" s="4"/>
      <c r="B246" s="492"/>
      <c r="C246" s="493"/>
      <c r="D246" s="474"/>
      <c r="E246" s="496"/>
      <c r="F246" s="496"/>
      <c r="G246" s="496"/>
      <c r="H246" s="496"/>
      <c r="I246" s="497"/>
      <c r="J246" s="57"/>
      <c r="L246" s="59"/>
    </row>
    <row r="247" spans="1:12" s="21" customFormat="1" ht="19.5" thickBot="1">
      <c r="A247" s="4"/>
      <c r="B247" s="498" t="s">
        <v>1233</v>
      </c>
      <c r="C247" s="499"/>
      <c r="D247" s="500"/>
      <c r="E247" s="501"/>
      <c r="F247" s="501"/>
      <c r="G247" s="501"/>
      <c r="H247" s="501"/>
      <c r="I247" s="502"/>
      <c r="J247" s="57"/>
      <c r="L247" s="59"/>
    </row>
    <row r="248" spans="1:12" s="21" customFormat="1" ht="18.75">
      <c r="A248" s="4"/>
      <c r="B248" s="476" t="s">
        <v>1234</v>
      </c>
      <c r="C248" s="477"/>
      <c r="D248" s="477"/>
      <c r="E248" s="477"/>
      <c r="F248" s="477"/>
      <c r="G248" s="477"/>
      <c r="H248" s="477"/>
      <c r="I248" s="478"/>
      <c r="J248" s="57"/>
      <c r="L248" s="59"/>
    </row>
    <row r="249" spans="1:12" s="21" customFormat="1" ht="19.5" thickBot="1">
      <c r="A249" s="4"/>
      <c r="B249" s="50" t="s">
        <v>1238</v>
      </c>
      <c r="C249" s="51" t="s">
        <v>16</v>
      </c>
      <c r="D249" s="51" t="s">
        <v>1239</v>
      </c>
      <c r="E249" s="479" t="s">
        <v>1235</v>
      </c>
      <c r="F249" s="480"/>
      <c r="G249" s="51" t="s">
        <v>1240</v>
      </c>
      <c r="H249" s="51" t="s">
        <v>48</v>
      </c>
      <c r="I249" s="52" t="s">
        <v>1236</v>
      </c>
      <c r="J249" s="57"/>
      <c r="L249" s="59"/>
    </row>
    <row r="250" spans="1:12" s="21" customFormat="1" ht="19.5" customHeight="1" thickTop="1">
      <c r="A250" s="4"/>
      <c r="B250" s="481">
        <v>1</v>
      </c>
      <c r="C250" s="483"/>
      <c r="D250" s="483" t="str">
        <f>IF(C250&gt;0,VLOOKUP(C250,男子登録情報!$A$2:$H$1688,2,0),"")</f>
        <v/>
      </c>
      <c r="E250" s="484" t="str">
        <f>IF(C250&gt;0,VLOOKUP(C250,男子登録情報!$A$2:$H$1688,3,0),"")</f>
        <v/>
      </c>
      <c r="F250" s="485"/>
      <c r="G250" s="483" t="str">
        <f>IF(C250&gt;0,VLOOKUP(C250,男子登録情報!$A$2:$H$1688,4,0),"")</f>
        <v/>
      </c>
      <c r="H250" s="483" t="str">
        <f>IF(C250&gt;0,VLOOKUP(C250,男子登録情報!$A$2:$H$1688,8,0),"")</f>
        <v/>
      </c>
      <c r="I250" s="486" t="str">
        <f>IF(C250&gt;0,VLOOKUP(C250,男子登録情報!$A$2:$H$1688,5,0),"")</f>
        <v/>
      </c>
      <c r="J250" s="57"/>
      <c r="L250" s="59"/>
    </row>
    <row r="251" spans="1:12" s="21" customFormat="1" ht="18.75" customHeight="1">
      <c r="A251" s="4"/>
      <c r="B251" s="482"/>
      <c r="C251" s="473"/>
      <c r="D251" s="473"/>
      <c r="E251" s="474"/>
      <c r="F251" s="475"/>
      <c r="G251" s="473"/>
      <c r="H251" s="473"/>
      <c r="I251" s="472"/>
      <c r="J251" s="57"/>
      <c r="L251" s="59"/>
    </row>
    <row r="252" spans="1:12" s="21" customFormat="1" ht="18.75" customHeight="1">
      <c r="A252" s="4"/>
      <c r="B252" s="464">
        <v>2</v>
      </c>
      <c r="C252" s="466"/>
      <c r="D252" s="466" t="str">
        <f>IF(C252,VLOOKUP(C252,男子登録情報!$A$2:$H$1688,2,0),"")</f>
        <v/>
      </c>
      <c r="E252" s="468" t="str">
        <f>IF(C252&gt;0,VLOOKUP(C252,男子登録情報!$A$2:$H$1688,3,0),"")</f>
        <v/>
      </c>
      <c r="F252" s="469"/>
      <c r="G252" s="466" t="str">
        <f>IF(C252&gt;0,VLOOKUP(C252,男子登録情報!$A$2:$H$1688,4,0),"")</f>
        <v/>
      </c>
      <c r="H252" s="466" t="str">
        <f>IF(C252&gt;0,VLOOKUP(C252,男子登録情報!$A$2:$H$1688,8,0),"")</f>
        <v/>
      </c>
      <c r="I252" s="432" t="str">
        <f>IF(C252&gt;0,VLOOKUP(C252,男子登録情報!$A$2:$H$1688,5,0),"")</f>
        <v/>
      </c>
      <c r="J252" s="57"/>
      <c r="L252" s="59"/>
    </row>
    <row r="253" spans="1:12" s="21" customFormat="1" ht="18.75" customHeight="1">
      <c r="A253" s="4"/>
      <c r="B253" s="482"/>
      <c r="C253" s="473"/>
      <c r="D253" s="473"/>
      <c r="E253" s="474"/>
      <c r="F253" s="475"/>
      <c r="G253" s="473"/>
      <c r="H253" s="473"/>
      <c r="I253" s="472"/>
      <c r="J253" s="57"/>
      <c r="L253" s="59"/>
    </row>
    <row r="254" spans="1:12" s="21" customFormat="1" ht="18.75" customHeight="1">
      <c r="A254" s="4"/>
      <c r="B254" s="464">
        <v>3</v>
      </c>
      <c r="C254" s="466"/>
      <c r="D254" s="466" t="str">
        <f>IF(C254,VLOOKUP(C254,男子登録情報!$A$2:$H$1688,2,0),"")</f>
        <v/>
      </c>
      <c r="E254" s="468" t="str">
        <f>IF(C254&gt;0,VLOOKUP(C254,男子登録情報!$A$2:$H$1688,3,0),"")</f>
        <v/>
      </c>
      <c r="F254" s="469"/>
      <c r="G254" s="466" t="str">
        <f>IF(C254&gt;0,VLOOKUP(C254,男子登録情報!$A$2:$H$1688,4,0),"")</f>
        <v/>
      </c>
      <c r="H254" s="466" t="str">
        <f>IF(C254&gt;0,VLOOKUP(C254,男子登録情報!$A$2:$H$1688,8,0),"")</f>
        <v/>
      </c>
      <c r="I254" s="432" t="str">
        <f>IF(C254&gt;0,VLOOKUP(C254,男子登録情報!$A$2:$H$1688,5,0),"")</f>
        <v/>
      </c>
      <c r="J254" s="57"/>
      <c r="L254" s="59"/>
    </row>
    <row r="255" spans="1:12" s="21" customFormat="1" ht="18.75" customHeight="1">
      <c r="A255" s="4"/>
      <c r="B255" s="482"/>
      <c r="C255" s="473"/>
      <c r="D255" s="473"/>
      <c r="E255" s="474"/>
      <c r="F255" s="475"/>
      <c r="G255" s="473"/>
      <c r="H255" s="473"/>
      <c r="I255" s="472"/>
      <c r="J255" s="57"/>
      <c r="L255" s="59"/>
    </row>
    <row r="256" spans="1:12" s="21" customFormat="1" ht="18.75" customHeight="1">
      <c r="A256" s="4"/>
      <c r="B256" s="464">
        <v>4</v>
      </c>
      <c r="C256" s="466"/>
      <c r="D256" s="466" t="str">
        <f>IF(C256,VLOOKUP(C256,男子登録情報!$A$2:$H$1688,2,0),"")</f>
        <v/>
      </c>
      <c r="E256" s="468" t="str">
        <f>IF(C256&gt;0,VLOOKUP(C256,男子登録情報!$A$2:$H$1688,3,0),"")</f>
        <v/>
      </c>
      <c r="F256" s="469"/>
      <c r="G256" s="466" t="str">
        <f>IF(C256&gt;0,VLOOKUP(C256,男子登録情報!$A$2:$H$1688,4,0),"")</f>
        <v/>
      </c>
      <c r="H256" s="466" t="str">
        <f>IF(C256&gt;0,VLOOKUP(C256,男子登録情報!$A$2:$H$1688,8,0),"")</f>
        <v/>
      </c>
      <c r="I256" s="432" t="str">
        <f>IF(C256&gt;0,VLOOKUP(C256,男子登録情報!$A$2:$H$1688,5,0),"")</f>
        <v/>
      </c>
      <c r="J256" s="57"/>
      <c r="L256" s="59"/>
    </row>
    <row r="257" spans="1:12" s="21" customFormat="1" ht="18.75" customHeight="1">
      <c r="A257" s="4"/>
      <c r="B257" s="482"/>
      <c r="C257" s="473"/>
      <c r="D257" s="473"/>
      <c r="E257" s="474"/>
      <c r="F257" s="475"/>
      <c r="G257" s="473"/>
      <c r="H257" s="473"/>
      <c r="I257" s="472"/>
      <c r="J257" s="57"/>
      <c r="L257" s="59"/>
    </row>
    <row r="258" spans="1:12" s="21" customFormat="1" ht="18.75" customHeight="1">
      <c r="A258" s="4"/>
      <c r="B258" s="464">
        <v>5</v>
      </c>
      <c r="C258" s="466"/>
      <c r="D258" s="466" t="str">
        <f>IF(C258,VLOOKUP(C258,男子登録情報!$A$2:$H$1688,2,0),"")</f>
        <v/>
      </c>
      <c r="E258" s="468" t="str">
        <f>IF(C258&gt;0,VLOOKUP(C258,男子登録情報!$A$2:$H$1688,3,0),"")</f>
        <v/>
      </c>
      <c r="F258" s="469"/>
      <c r="G258" s="466" t="str">
        <f>IF(C258&gt;0,VLOOKUP(C258,男子登録情報!$A$2:$H$1688,4,0),"")</f>
        <v/>
      </c>
      <c r="H258" s="466" t="str">
        <f>IF(C258&gt;0,VLOOKUP(C258,男子登録情報!$A$2:$H$1688,8,0),"")</f>
        <v/>
      </c>
      <c r="I258" s="432" t="str">
        <f>IF(C258&gt;0,VLOOKUP(C258,男子登録情報!$A$2:$H$1688,5,0),"")</f>
        <v/>
      </c>
      <c r="J258" s="57"/>
      <c r="L258" s="59"/>
    </row>
    <row r="259" spans="1:12" s="21" customFormat="1" ht="18.75" customHeight="1">
      <c r="A259" s="4"/>
      <c r="B259" s="482"/>
      <c r="C259" s="473"/>
      <c r="D259" s="473"/>
      <c r="E259" s="474"/>
      <c r="F259" s="475"/>
      <c r="G259" s="473"/>
      <c r="H259" s="473"/>
      <c r="I259" s="472"/>
      <c r="J259" s="57"/>
      <c r="L259" s="59"/>
    </row>
    <row r="260" spans="1:12" s="21" customFormat="1" ht="18.75" customHeight="1">
      <c r="A260" s="4"/>
      <c r="B260" s="464">
        <v>6</v>
      </c>
      <c r="C260" s="466"/>
      <c r="D260" s="466" t="str">
        <f>IF(C260,VLOOKUP(C260,男子登録情報!$A$2:$H$1688,2,0),"")</f>
        <v/>
      </c>
      <c r="E260" s="468" t="str">
        <f>IF(C260&gt;0,VLOOKUP(C260,男子登録情報!$A$2:$H$1688,3,0),"")</f>
        <v/>
      </c>
      <c r="F260" s="469"/>
      <c r="G260" s="466" t="str">
        <f>IF(C260&gt;0,VLOOKUP(C260,男子登録情報!$A$2:$H$1688,4,0),"")</f>
        <v/>
      </c>
      <c r="H260" s="466" t="str">
        <f>IF(C260&gt;0,VLOOKUP(C260,男子登録情報!$A$2:$H$1688,8,0),"")</f>
        <v/>
      </c>
      <c r="I260" s="432" t="str">
        <f>IF(C260&gt;0,VLOOKUP(C260,男子登録情報!$A$2:$H$1688,5,0),"")</f>
        <v/>
      </c>
      <c r="J260" s="57"/>
      <c r="L260" s="59"/>
    </row>
    <row r="261" spans="1:12" s="21" customFormat="1" ht="19.5" customHeight="1" thickBot="1">
      <c r="A261" s="4"/>
      <c r="B261" s="465"/>
      <c r="C261" s="467"/>
      <c r="D261" s="467"/>
      <c r="E261" s="470"/>
      <c r="F261" s="471"/>
      <c r="G261" s="467"/>
      <c r="H261" s="467"/>
      <c r="I261" s="433"/>
      <c r="J261" s="57"/>
      <c r="L261" s="59"/>
    </row>
    <row r="262" spans="1:12" s="21" customFormat="1" ht="18.75">
      <c r="A262" s="4"/>
      <c r="B262" s="434" t="s">
        <v>1237</v>
      </c>
      <c r="C262" s="435"/>
      <c r="D262" s="435"/>
      <c r="E262" s="435"/>
      <c r="F262" s="435"/>
      <c r="G262" s="435"/>
      <c r="H262" s="435"/>
      <c r="I262" s="436"/>
      <c r="J262" s="57"/>
      <c r="L262" s="59"/>
    </row>
    <row r="263" spans="1:12" s="21" customFormat="1" ht="18.75">
      <c r="A263" s="4"/>
      <c r="B263" s="437"/>
      <c r="C263" s="438"/>
      <c r="D263" s="438"/>
      <c r="E263" s="438"/>
      <c r="F263" s="438"/>
      <c r="G263" s="438"/>
      <c r="H263" s="438"/>
      <c r="I263" s="439"/>
      <c r="J263" s="57"/>
      <c r="L263" s="59"/>
    </row>
    <row r="264" spans="1:12" s="21" customFormat="1" ht="19.5" thickBot="1">
      <c r="A264" s="4"/>
      <c r="B264" s="440"/>
      <c r="C264" s="441"/>
      <c r="D264" s="441"/>
      <c r="E264" s="441"/>
      <c r="F264" s="441"/>
      <c r="G264" s="441"/>
      <c r="H264" s="441"/>
      <c r="I264" s="442"/>
      <c r="J264" s="57"/>
      <c r="L264" s="59"/>
    </row>
    <row r="265" spans="1:12" s="21" customFormat="1" ht="18.75">
      <c r="A265" s="58"/>
      <c r="B265" s="58"/>
      <c r="C265" s="58"/>
      <c r="D265" s="58"/>
      <c r="E265" s="58"/>
      <c r="F265" s="58"/>
      <c r="G265" s="58"/>
      <c r="H265" s="58"/>
      <c r="I265" s="58"/>
      <c r="J265" s="63"/>
      <c r="L265" s="59"/>
    </row>
    <row r="266" spans="1:12" s="21" customFormat="1" ht="19.5" thickBot="1">
      <c r="A266" s="4"/>
      <c r="B266" s="4"/>
      <c r="C266" s="4"/>
      <c r="D266" s="4"/>
      <c r="E266" s="4"/>
      <c r="F266" s="4"/>
      <c r="G266" s="4"/>
      <c r="H266" s="4"/>
      <c r="I266" s="4"/>
      <c r="J266" s="61" t="s">
        <v>1262</v>
      </c>
      <c r="L266" s="59"/>
    </row>
    <row r="267" spans="1:12" s="21" customFormat="1" ht="18.75" customHeight="1">
      <c r="A267" s="4"/>
      <c r="B267" s="443" t="str">
        <f>CONCATENATE('加盟校情報&amp;大会設定'!$G$5,'加盟校情報&amp;大会設定'!$H$5,'加盟校情報&amp;大会設定'!$I$5,'加盟校情報&amp;大会設定'!$J$5,)&amp;"　男子4×100mR"</f>
        <v>第36回全日本大学女子駅伝東海地区選考会　男子4×100mR</v>
      </c>
      <c r="C267" s="444"/>
      <c r="D267" s="444"/>
      <c r="E267" s="444"/>
      <c r="F267" s="444"/>
      <c r="G267" s="444"/>
      <c r="H267" s="444"/>
      <c r="I267" s="445"/>
      <c r="J267" s="57"/>
      <c r="L267" s="59"/>
    </row>
    <row r="268" spans="1:12" s="21" customFormat="1" ht="19.5" customHeight="1" thickBot="1">
      <c r="A268" s="4"/>
      <c r="B268" s="446"/>
      <c r="C268" s="447"/>
      <c r="D268" s="447"/>
      <c r="E268" s="447"/>
      <c r="F268" s="447"/>
      <c r="G268" s="447"/>
      <c r="H268" s="447"/>
      <c r="I268" s="448"/>
      <c r="J268" s="57"/>
      <c r="L268" s="59"/>
    </row>
    <row r="269" spans="1:12" s="21" customFormat="1" ht="18.75">
      <c r="A269" s="4"/>
      <c r="B269" s="449" t="s">
        <v>1241</v>
      </c>
      <c r="C269" s="450"/>
      <c r="D269" s="455" t="str">
        <f>IF(基本情報登録!$D$6&gt;0,基本情報登録!$D$6,"")</f>
        <v/>
      </c>
      <c r="E269" s="456"/>
      <c r="F269" s="456"/>
      <c r="G269" s="456"/>
      <c r="H269" s="457"/>
      <c r="I269" s="62" t="s">
        <v>1275</v>
      </c>
      <c r="J269" s="57"/>
      <c r="L269" s="59"/>
    </row>
    <row r="270" spans="1:12" s="21" customFormat="1" ht="18.75" customHeight="1">
      <c r="A270" s="4"/>
      <c r="B270" s="451" t="s">
        <v>1</v>
      </c>
      <c r="C270" s="452"/>
      <c r="D270" s="458" t="str">
        <f>IF(基本情報登録!$D$8&gt;0,基本情報登録!$D$8,"")</f>
        <v/>
      </c>
      <c r="E270" s="459"/>
      <c r="F270" s="459"/>
      <c r="G270" s="459"/>
      <c r="H270" s="460"/>
      <c r="I270" s="432"/>
      <c r="J270" s="57"/>
      <c r="L270" s="59"/>
    </row>
    <row r="271" spans="1:12" s="21" customFormat="1" ht="19.5" customHeight="1" thickBot="1">
      <c r="A271" s="4"/>
      <c r="B271" s="453"/>
      <c r="C271" s="454"/>
      <c r="D271" s="461"/>
      <c r="E271" s="462"/>
      <c r="F271" s="462"/>
      <c r="G271" s="462"/>
      <c r="H271" s="463"/>
      <c r="I271" s="433"/>
      <c r="J271" s="57"/>
      <c r="L271" s="59"/>
    </row>
    <row r="272" spans="1:12" s="21" customFormat="1" ht="18.75">
      <c r="A272" s="4"/>
      <c r="B272" s="449" t="s">
        <v>24</v>
      </c>
      <c r="C272" s="450"/>
      <c r="D272" s="487"/>
      <c r="E272" s="488"/>
      <c r="F272" s="488"/>
      <c r="G272" s="488"/>
      <c r="H272" s="488"/>
      <c r="I272" s="489"/>
      <c r="J272" s="57"/>
      <c r="L272" s="59"/>
    </row>
    <row r="273" spans="1:12" s="21" customFormat="1" ht="18.75" hidden="1">
      <c r="A273" s="4"/>
      <c r="B273" s="47"/>
      <c r="C273" s="48"/>
      <c r="D273" s="49"/>
      <c r="E273" s="490" t="str">
        <f>TEXT(D272,"00000")</f>
        <v>00000</v>
      </c>
      <c r="F273" s="490"/>
      <c r="G273" s="490"/>
      <c r="H273" s="490"/>
      <c r="I273" s="491"/>
      <c r="J273" s="57"/>
      <c r="L273" s="59"/>
    </row>
    <row r="274" spans="1:12" s="21" customFormat="1" ht="18.75" customHeight="1">
      <c r="A274" s="4"/>
      <c r="B274" s="451" t="s">
        <v>27</v>
      </c>
      <c r="C274" s="452"/>
      <c r="D274" s="468"/>
      <c r="E274" s="494"/>
      <c r="F274" s="494"/>
      <c r="G274" s="494"/>
      <c r="H274" s="494"/>
      <c r="I274" s="495"/>
      <c r="J274" s="57"/>
      <c r="L274" s="59"/>
    </row>
    <row r="275" spans="1:12" s="21" customFormat="1" ht="18.75" customHeight="1">
      <c r="A275" s="4"/>
      <c r="B275" s="492"/>
      <c r="C275" s="493"/>
      <c r="D275" s="474"/>
      <c r="E275" s="496"/>
      <c r="F275" s="496"/>
      <c r="G275" s="496"/>
      <c r="H275" s="496"/>
      <c r="I275" s="497"/>
      <c r="J275" s="57"/>
      <c r="L275" s="59"/>
    </row>
    <row r="276" spans="1:12" s="21" customFormat="1" ht="19.5" thickBot="1">
      <c r="A276" s="4"/>
      <c r="B276" s="498" t="s">
        <v>1233</v>
      </c>
      <c r="C276" s="499"/>
      <c r="D276" s="500"/>
      <c r="E276" s="501"/>
      <c r="F276" s="501"/>
      <c r="G276" s="501"/>
      <c r="H276" s="501"/>
      <c r="I276" s="502"/>
      <c r="J276" s="57"/>
      <c r="L276" s="59"/>
    </row>
    <row r="277" spans="1:12" s="21" customFormat="1" ht="18.75">
      <c r="A277" s="4"/>
      <c r="B277" s="476" t="s">
        <v>1234</v>
      </c>
      <c r="C277" s="477"/>
      <c r="D277" s="477"/>
      <c r="E277" s="477"/>
      <c r="F277" s="477"/>
      <c r="G277" s="477"/>
      <c r="H277" s="477"/>
      <c r="I277" s="478"/>
      <c r="J277" s="57"/>
      <c r="L277" s="59"/>
    </row>
    <row r="278" spans="1:12" s="21" customFormat="1" ht="19.5" thickBot="1">
      <c r="A278" s="4"/>
      <c r="B278" s="50" t="s">
        <v>1238</v>
      </c>
      <c r="C278" s="51" t="s">
        <v>16</v>
      </c>
      <c r="D278" s="51" t="s">
        <v>1239</v>
      </c>
      <c r="E278" s="479" t="s">
        <v>1235</v>
      </c>
      <c r="F278" s="480"/>
      <c r="G278" s="51" t="s">
        <v>1240</v>
      </c>
      <c r="H278" s="51" t="s">
        <v>48</v>
      </c>
      <c r="I278" s="52" t="s">
        <v>1236</v>
      </c>
      <c r="J278" s="57"/>
      <c r="L278" s="59"/>
    </row>
    <row r="279" spans="1:12" s="21" customFormat="1" ht="19.5" customHeight="1" thickTop="1">
      <c r="A279" s="4"/>
      <c r="B279" s="481">
        <v>1</v>
      </c>
      <c r="C279" s="483"/>
      <c r="D279" s="483" t="str">
        <f>IF(C279&gt;0,VLOOKUP(C279,男子登録情報!$A$2:$H$1688,2,0),"")</f>
        <v/>
      </c>
      <c r="E279" s="484" t="str">
        <f>IF(C279&gt;0,VLOOKUP(C279,男子登録情報!$A$2:$H$1688,3,0),"")</f>
        <v/>
      </c>
      <c r="F279" s="485"/>
      <c r="G279" s="483" t="str">
        <f>IF(C279&gt;0,VLOOKUP(C279,男子登録情報!$A$2:$H$1688,4,0),"")</f>
        <v/>
      </c>
      <c r="H279" s="483" t="str">
        <f>IF(C279&gt;0,VLOOKUP(C279,男子登録情報!$A$2:$H$1688,8,0),"")</f>
        <v/>
      </c>
      <c r="I279" s="486" t="str">
        <f>IF(C279&gt;0,VLOOKUP(C279,男子登録情報!$A$2:$H$1688,5,0),"")</f>
        <v/>
      </c>
      <c r="J279" s="57"/>
      <c r="L279" s="59"/>
    </row>
    <row r="280" spans="1:12" s="21" customFormat="1" ht="18.75" customHeight="1">
      <c r="A280" s="4"/>
      <c r="B280" s="482"/>
      <c r="C280" s="473"/>
      <c r="D280" s="473"/>
      <c r="E280" s="474"/>
      <c r="F280" s="475"/>
      <c r="G280" s="473"/>
      <c r="H280" s="473"/>
      <c r="I280" s="472"/>
      <c r="J280" s="57"/>
      <c r="L280" s="59"/>
    </row>
    <row r="281" spans="1:12" s="21" customFormat="1" ht="18.75" customHeight="1">
      <c r="A281" s="4"/>
      <c r="B281" s="464">
        <v>2</v>
      </c>
      <c r="C281" s="466"/>
      <c r="D281" s="466" t="str">
        <f>IF(C281,VLOOKUP(C281,男子登録情報!$A$2:$H$1688,2,0),"")</f>
        <v/>
      </c>
      <c r="E281" s="468" t="str">
        <f>IF(C281&gt;0,VLOOKUP(C281,男子登録情報!$A$2:$H$1688,3,0),"")</f>
        <v/>
      </c>
      <c r="F281" s="469"/>
      <c r="G281" s="466" t="str">
        <f>IF(C281&gt;0,VLOOKUP(C281,男子登録情報!$A$2:$H$1688,4,0),"")</f>
        <v/>
      </c>
      <c r="H281" s="466" t="str">
        <f>IF(C281&gt;0,VLOOKUP(C281,男子登録情報!$A$2:$H$1688,8,0),"")</f>
        <v/>
      </c>
      <c r="I281" s="432" t="str">
        <f>IF(C281&gt;0,VLOOKUP(C281,男子登録情報!$A$2:$H$1688,5,0),"")</f>
        <v/>
      </c>
      <c r="J281" s="57"/>
      <c r="L281" s="59"/>
    </row>
    <row r="282" spans="1:12" s="21" customFormat="1" ht="18.75" customHeight="1">
      <c r="A282" s="4"/>
      <c r="B282" s="482"/>
      <c r="C282" s="473"/>
      <c r="D282" s="473"/>
      <c r="E282" s="474"/>
      <c r="F282" s="475"/>
      <c r="G282" s="473"/>
      <c r="H282" s="473"/>
      <c r="I282" s="472"/>
      <c r="J282" s="57"/>
      <c r="L282" s="59"/>
    </row>
    <row r="283" spans="1:12" s="21" customFormat="1" ht="18.75" customHeight="1">
      <c r="A283" s="4"/>
      <c r="B283" s="464">
        <v>3</v>
      </c>
      <c r="C283" s="466"/>
      <c r="D283" s="466" t="str">
        <f>IF(C283,VLOOKUP(C283,男子登録情報!$A$2:$H$1688,2,0),"")</f>
        <v/>
      </c>
      <c r="E283" s="468" t="str">
        <f>IF(C283&gt;0,VLOOKUP(C283,男子登録情報!$A$2:$H$1688,3,0),"")</f>
        <v/>
      </c>
      <c r="F283" s="469"/>
      <c r="G283" s="466" t="str">
        <f>IF(C283&gt;0,VLOOKUP(C283,男子登録情報!$A$2:$H$1688,4,0),"")</f>
        <v/>
      </c>
      <c r="H283" s="466" t="str">
        <f>IF(C283&gt;0,VLOOKUP(C283,男子登録情報!$A$2:$H$1688,8,0),"")</f>
        <v/>
      </c>
      <c r="I283" s="432" t="str">
        <f>IF(C283&gt;0,VLOOKUP(C283,男子登録情報!$A$2:$H$1688,5,0),"")</f>
        <v/>
      </c>
      <c r="J283" s="57"/>
      <c r="L283" s="59"/>
    </row>
    <row r="284" spans="1:12" s="21" customFormat="1" ht="18.75" customHeight="1">
      <c r="A284" s="4"/>
      <c r="B284" s="482"/>
      <c r="C284" s="473"/>
      <c r="D284" s="473"/>
      <c r="E284" s="474"/>
      <c r="F284" s="475"/>
      <c r="G284" s="473"/>
      <c r="H284" s="473"/>
      <c r="I284" s="472"/>
      <c r="J284" s="57"/>
      <c r="L284" s="59"/>
    </row>
    <row r="285" spans="1:12" s="21" customFormat="1" ht="18.75" customHeight="1">
      <c r="A285" s="4"/>
      <c r="B285" s="464">
        <v>4</v>
      </c>
      <c r="C285" s="466"/>
      <c r="D285" s="466" t="str">
        <f>IF(C285,VLOOKUP(C285,男子登録情報!$A$2:$H$1688,2,0),"")</f>
        <v/>
      </c>
      <c r="E285" s="468" t="str">
        <f>IF(C285&gt;0,VLOOKUP(C285,男子登録情報!$A$2:$H$1688,3,0),"")</f>
        <v/>
      </c>
      <c r="F285" s="469"/>
      <c r="G285" s="466" t="str">
        <f>IF(C285&gt;0,VLOOKUP(C285,男子登録情報!$A$2:$H$1688,4,0),"")</f>
        <v/>
      </c>
      <c r="H285" s="466" t="str">
        <f>IF(C285&gt;0,VLOOKUP(C285,男子登録情報!$A$2:$H$1688,8,0),"")</f>
        <v/>
      </c>
      <c r="I285" s="432" t="str">
        <f>IF(C285&gt;0,VLOOKUP(C285,男子登録情報!$A$2:$H$1688,5,0),"")</f>
        <v/>
      </c>
      <c r="J285" s="57"/>
      <c r="L285" s="59"/>
    </row>
    <row r="286" spans="1:12" s="21" customFormat="1" ht="18.75" customHeight="1">
      <c r="A286" s="4"/>
      <c r="B286" s="482"/>
      <c r="C286" s="473"/>
      <c r="D286" s="473"/>
      <c r="E286" s="474"/>
      <c r="F286" s="475"/>
      <c r="G286" s="473"/>
      <c r="H286" s="473"/>
      <c r="I286" s="472"/>
      <c r="J286" s="57"/>
      <c r="L286" s="59"/>
    </row>
    <row r="287" spans="1:12" s="21" customFormat="1" ht="18.75" customHeight="1">
      <c r="A287" s="4"/>
      <c r="B287" s="464">
        <v>5</v>
      </c>
      <c r="C287" s="466"/>
      <c r="D287" s="466" t="str">
        <f>IF(C287,VLOOKUP(C287,男子登録情報!$A$2:$H$1688,2,0),"")</f>
        <v/>
      </c>
      <c r="E287" s="468" t="str">
        <f>IF(C287&gt;0,VLOOKUP(C287,男子登録情報!$A$2:$H$1688,3,0),"")</f>
        <v/>
      </c>
      <c r="F287" s="469"/>
      <c r="G287" s="466" t="str">
        <f>IF(C287&gt;0,VLOOKUP(C287,男子登録情報!$A$2:$H$1688,4,0),"")</f>
        <v/>
      </c>
      <c r="H287" s="466" t="str">
        <f>IF(C287&gt;0,VLOOKUP(C287,男子登録情報!$A$2:$H$1688,8,0),"")</f>
        <v/>
      </c>
      <c r="I287" s="432" t="str">
        <f>IF(C287&gt;0,VLOOKUP(C287,男子登録情報!$A$2:$H$1688,5,0),"")</f>
        <v/>
      </c>
      <c r="J287" s="57"/>
      <c r="L287" s="59"/>
    </row>
    <row r="288" spans="1:12" s="21" customFormat="1" ht="18.75" customHeight="1">
      <c r="A288" s="4"/>
      <c r="B288" s="482"/>
      <c r="C288" s="473"/>
      <c r="D288" s="473"/>
      <c r="E288" s="474"/>
      <c r="F288" s="475"/>
      <c r="G288" s="473"/>
      <c r="H288" s="473"/>
      <c r="I288" s="472"/>
      <c r="J288" s="57"/>
      <c r="L288" s="59"/>
    </row>
    <row r="289" spans="1:12" s="21" customFormat="1" ht="18.75" customHeight="1">
      <c r="A289" s="4"/>
      <c r="B289" s="464">
        <v>6</v>
      </c>
      <c r="C289" s="466"/>
      <c r="D289" s="466" t="str">
        <f>IF(C289,VLOOKUP(C289,男子登録情報!$A$2:$H$1688,2,0),"")</f>
        <v/>
      </c>
      <c r="E289" s="468" t="str">
        <f>IF(C289&gt;0,VLOOKUP(C289,男子登録情報!$A$2:$H$1688,3,0),"")</f>
        <v/>
      </c>
      <c r="F289" s="469"/>
      <c r="G289" s="466" t="str">
        <f>IF(C289&gt;0,VLOOKUP(C289,男子登録情報!$A$2:$H$1688,4,0),"")</f>
        <v/>
      </c>
      <c r="H289" s="466" t="str">
        <f>IF(C289&gt;0,VLOOKUP(C289,男子登録情報!$A$2:$H$1688,8,0),"")</f>
        <v/>
      </c>
      <c r="I289" s="432" t="str">
        <f>IF(C289&gt;0,VLOOKUP(C289,男子登録情報!$A$2:$H$1688,5,0),"")</f>
        <v/>
      </c>
      <c r="J289" s="57"/>
      <c r="L289" s="59"/>
    </row>
    <row r="290" spans="1:12" s="21" customFormat="1" ht="19.5" customHeight="1" thickBot="1">
      <c r="A290" s="4"/>
      <c r="B290" s="465"/>
      <c r="C290" s="467"/>
      <c r="D290" s="467"/>
      <c r="E290" s="470"/>
      <c r="F290" s="471"/>
      <c r="G290" s="467"/>
      <c r="H290" s="467"/>
      <c r="I290" s="433"/>
      <c r="J290" s="57"/>
      <c r="L290" s="59"/>
    </row>
    <row r="291" spans="1:12" s="21" customFormat="1" ht="18.75">
      <c r="A291" s="4"/>
      <c r="B291" s="434" t="s">
        <v>1237</v>
      </c>
      <c r="C291" s="435"/>
      <c r="D291" s="435"/>
      <c r="E291" s="435"/>
      <c r="F291" s="435"/>
      <c r="G291" s="435"/>
      <c r="H291" s="435"/>
      <c r="I291" s="436"/>
      <c r="J291" s="57"/>
      <c r="L291" s="59"/>
    </row>
    <row r="292" spans="1:12" s="21" customFormat="1" ht="18.75">
      <c r="A292" s="4"/>
      <c r="B292" s="437"/>
      <c r="C292" s="438"/>
      <c r="D292" s="438"/>
      <c r="E292" s="438"/>
      <c r="F292" s="438"/>
      <c r="G292" s="438"/>
      <c r="H292" s="438"/>
      <c r="I292" s="439"/>
      <c r="J292" s="57"/>
      <c r="L292" s="59"/>
    </row>
    <row r="293" spans="1:12" s="21" customFormat="1" ht="19.5" thickBot="1">
      <c r="A293" s="4"/>
      <c r="B293" s="440"/>
      <c r="C293" s="441"/>
      <c r="D293" s="441"/>
      <c r="E293" s="441"/>
      <c r="F293" s="441"/>
      <c r="G293" s="441"/>
      <c r="H293" s="441"/>
      <c r="I293" s="442"/>
      <c r="J293" s="57"/>
      <c r="L293" s="59"/>
    </row>
    <row r="294" spans="1:12" s="21" customFormat="1" ht="18.75">
      <c r="A294" s="58"/>
      <c r="B294" s="58"/>
      <c r="C294" s="58"/>
      <c r="D294" s="58"/>
      <c r="E294" s="58"/>
      <c r="F294" s="58"/>
      <c r="G294" s="58"/>
      <c r="H294" s="58"/>
      <c r="I294" s="58"/>
      <c r="J294" s="63"/>
      <c r="L294" s="59"/>
    </row>
    <row r="295" spans="1:12" s="21" customFormat="1" ht="19.5" thickBot="1">
      <c r="A295" s="4"/>
      <c r="B295" s="4"/>
      <c r="C295" s="4"/>
      <c r="D295" s="4"/>
      <c r="E295" s="4"/>
      <c r="F295" s="4"/>
      <c r="G295" s="4"/>
      <c r="H295" s="4"/>
      <c r="I295" s="4"/>
      <c r="J295" s="61" t="s">
        <v>1263</v>
      </c>
      <c r="L295" s="59"/>
    </row>
    <row r="296" spans="1:12" s="21" customFormat="1" ht="18.75" customHeight="1">
      <c r="A296" s="4"/>
      <c r="B296" s="443" t="str">
        <f>CONCATENATE('加盟校情報&amp;大会設定'!$G$5,'加盟校情報&amp;大会設定'!$H$5,'加盟校情報&amp;大会設定'!$I$5,'加盟校情報&amp;大会設定'!$J$5,)&amp;"　男子4×100mR"</f>
        <v>第36回全日本大学女子駅伝東海地区選考会　男子4×100mR</v>
      </c>
      <c r="C296" s="444"/>
      <c r="D296" s="444"/>
      <c r="E296" s="444"/>
      <c r="F296" s="444"/>
      <c r="G296" s="444"/>
      <c r="H296" s="444"/>
      <c r="I296" s="445"/>
      <c r="J296" s="57"/>
      <c r="L296" s="59"/>
    </row>
    <row r="297" spans="1:12" s="21" customFormat="1" ht="19.5" customHeight="1" thickBot="1">
      <c r="A297" s="4"/>
      <c r="B297" s="446"/>
      <c r="C297" s="447"/>
      <c r="D297" s="447"/>
      <c r="E297" s="447"/>
      <c r="F297" s="447"/>
      <c r="G297" s="447"/>
      <c r="H297" s="447"/>
      <c r="I297" s="448"/>
      <c r="J297" s="57"/>
      <c r="L297" s="59"/>
    </row>
    <row r="298" spans="1:12" s="21" customFormat="1" ht="18.75">
      <c r="A298" s="4"/>
      <c r="B298" s="449" t="s">
        <v>1241</v>
      </c>
      <c r="C298" s="450"/>
      <c r="D298" s="455" t="str">
        <f>IF(基本情報登録!$D$6&gt;0,基本情報登録!$D$6,"")</f>
        <v/>
      </c>
      <c r="E298" s="456"/>
      <c r="F298" s="456"/>
      <c r="G298" s="456"/>
      <c r="H298" s="457"/>
      <c r="I298" s="62" t="s">
        <v>1275</v>
      </c>
      <c r="J298" s="57"/>
      <c r="L298" s="59"/>
    </row>
    <row r="299" spans="1:12" s="21" customFormat="1" ht="18.75" customHeight="1">
      <c r="A299" s="4"/>
      <c r="B299" s="451" t="s">
        <v>1</v>
      </c>
      <c r="C299" s="452"/>
      <c r="D299" s="458" t="str">
        <f>IF(基本情報登録!$D$8&gt;0,基本情報登録!$D$8,"")</f>
        <v/>
      </c>
      <c r="E299" s="459"/>
      <c r="F299" s="459"/>
      <c r="G299" s="459"/>
      <c r="H299" s="460"/>
      <c r="I299" s="432"/>
      <c r="J299" s="57"/>
      <c r="L299" s="59"/>
    </row>
    <row r="300" spans="1:12" s="21" customFormat="1" ht="19.5" customHeight="1" thickBot="1">
      <c r="A300" s="4"/>
      <c r="B300" s="453"/>
      <c r="C300" s="454"/>
      <c r="D300" s="461"/>
      <c r="E300" s="462"/>
      <c r="F300" s="462"/>
      <c r="G300" s="462"/>
      <c r="H300" s="463"/>
      <c r="I300" s="433"/>
      <c r="J300" s="57"/>
      <c r="L300" s="59"/>
    </row>
    <row r="301" spans="1:12" s="21" customFormat="1" ht="18.75">
      <c r="A301" s="4"/>
      <c r="B301" s="449" t="s">
        <v>24</v>
      </c>
      <c r="C301" s="450"/>
      <c r="D301" s="487"/>
      <c r="E301" s="488"/>
      <c r="F301" s="488"/>
      <c r="G301" s="488"/>
      <c r="H301" s="488"/>
      <c r="I301" s="489"/>
      <c r="J301" s="57"/>
      <c r="L301" s="59"/>
    </row>
    <row r="302" spans="1:12" s="21" customFormat="1" ht="18.75" hidden="1">
      <c r="A302" s="4"/>
      <c r="B302" s="47"/>
      <c r="C302" s="48"/>
      <c r="D302" s="49"/>
      <c r="E302" s="490" t="str">
        <f>TEXT(D301,"00000")</f>
        <v>00000</v>
      </c>
      <c r="F302" s="490"/>
      <c r="G302" s="490"/>
      <c r="H302" s="490"/>
      <c r="I302" s="491"/>
      <c r="J302" s="57"/>
      <c r="L302" s="59"/>
    </row>
    <row r="303" spans="1:12" s="21" customFormat="1" ht="18.75" customHeight="1">
      <c r="A303" s="4"/>
      <c r="B303" s="451" t="s">
        <v>27</v>
      </c>
      <c r="C303" s="452"/>
      <c r="D303" s="468"/>
      <c r="E303" s="494"/>
      <c r="F303" s="494"/>
      <c r="G303" s="494"/>
      <c r="H303" s="494"/>
      <c r="I303" s="495"/>
      <c r="J303" s="57"/>
      <c r="L303" s="59"/>
    </row>
    <row r="304" spans="1:12" s="21" customFormat="1" ht="18.75" customHeight="1">
      <c r="A304" s="4"/>
      <c r="B304" s="492"/>
      <c r="C304" s="493"/>
      <c r="D304" s="474"/>
      <c r="E304" s="496"/>
      <c r="F304" s="496"/>
      <c r="G304" s="496"/>
      <c r="H304" s="496"/>
      <c r="I304" s="497"/>
      <c r="J304" s="57"/>
      <c r="L304" s="59"/>
    </row>
    <row r="305" spans="1:12" s="21" customFormat="1" ht="19.5" thickBot="1">
      <c r="A305" s="4"/>
      <c r="B305" s="498" t="s">
        <v>1233</v>
      </c>
      <c r="C305" s="499"/>
      <c r="D305" s="500"/>
      <c r="E305" s="501"/>
      <c r="F305" s="501"/>
      <c r="G305" s="501"/>
      <c r="H305" s="501"/>
      <c r="I305" s="502"/>
      <c r="J305" s="57"/>
      <c r="L305" s="59"/>
    </row>
    <row r="306" spans="1:12" s="21" customFormat="1" ht="18.75">
      <c r="A306" s="4"/>
      <c r="B306" s="476" t="s">
        <v>1234</v>
      </c>
      <c r="C306" s="477"/>
      <c r="D306" s="477"/>
      <c r="E306" s="477"/>
      <c r="F306" s="477"/>
      <c r="G306" s="477"/>
      <c r="H306" s="477"/>
      <c r="I306" s="478"/>
      <c r="J306" s="57"/>
      <c r="L306" s="59"/>
    </row>
    <row r="307" spans="1:12" s="21" customFormat="1" ht="19.5" thickBot="1">
      <c r="A307" s="4"/>
      <c r="B307" s="50" t="s">
        <v>1238</v>
      </c>
      <c r="C307" s="51" t="s">
        <v>16</v>
      </c>
      <c r="D307" s="51" t="s">
        <v>1239</v>
      </c>
      <c r="E307" s="479" t="s">
        <v>1235</v>
      </c>
      <c r="F307" s="480"/>
      <c r="G307" s="51" t="s">
        <v>1240</v>
      </c>
      <c r="H307" s="51" t="s">
        <v>48</v>
      </c>
      <c r="I307" s="52" t="s">
        <v>1236</v>
      </c>
      <c r="J307" s="57"/>
      <c r="L307" s="59"/>
    </row>
    <row r="308" spans="1:12" s="21" customFormat="1" ht="19.5" customHeight="1" thickTop="1">
      <c r="A308" s="4"/>
      <c r="B308" s="481">
        <v>1</v>
      </c>
      <c r="C308" s="483"/>
      <c r="D308" s="483" t="str">
        <f>IF(C308&gt;0,VLOOKUP(C308,男子登録情報!$A$2:$H$1688,2,0),"")</f>
        <v/>
      </c>
      <c r="E308" s="484" t="str">
        <f>IF(C308&gt;0,VLOOKUP(C308,男子登録情報!$A$2:$H$1688,3,0),"")</f>
        <v/>
      </c>
      <c r="F308" s="485"/>
      <c r="G308" s="483" t="str">
        <f>IF(C308&gt;0,VLOOKUP(C308,男子登録情報!$A$2:$H$1688,4,0),"")</f>
        <v/>
      </c>
      <c r="H308" s="483" t="str">
        <f>IF(C308&gt;0,VLOOKUP(C308,男子登録情報!$A$2:$H$1688,8,0),"")</f>
        <v/>
      </c>
      <c r="I308" s="486" t="str">
        <f>IF(C308&gt;0,VLOOKUP(C308,男子登録情報!$A$2:$H$1688,5,0),"")</f>
        <v/>
      </c>
      <c r="J308" s="57"/>
      <c r="L308" s="59"/>
    </row>
    <row r="309" spans="1:12" s="21" customFormat="1" ht="18.75" customHeight="1">
      <c r="A309" s="4"/>
      <c r="B309" s="482"/>
      <c r="C309" s="473"/>
      <c r="D309" s="473"/>
      <c r="E309" s="474"/>
      <c r="F309" s="475"/>
      <c r="G309" s="473"/>
      <c r="H309" s="473"/>
      <c r="I309" s="472"/>
      <c r="J309" s="57"/>
      <c r="L309" s="59"/>
    </row>
    <row r="310" spans="1:12" s="21" customFormat="1" ht="18.75" customHeight="1">
      <c r="A310" s="4"/>
      <c r="B310" s="464">
        <v>2</v>
      </c>
      <c r="C310" s="466"/>
      <c r="D310" s="466" t="str">
        <f>IF(C310,VLOOKUP(C310,男子登録情報!$A$2:$H$1688,2,0),"")</f>
        <v/>
      </c>
      <c r="E310" s="468" t="str">
        <f>IF(C310&gt;0,VLOOKUP(C310,男子登録情報!$A$2:$H$1688,3,0),"")</f>
        <v/>
      </c>
      <c r="F310" s="469"/>
      <c r="G310" s="466" t="str">
        <f>IF(C310&gt;0,VLOOKUP(C310,男子登録情報!$A$2:$H$1688,4,0),"")</f>
        <v/>
      </c>
      <c r="H310" s="466" t="str">
        <f>IF(C310&gt;0,VLOOKUP(C310,男子登録情報!$A$2:$H$1688,8,0),"")</f>
        <v/>
      </c>
      <c r="I310" s="432" t="str">
        <f>IF(C310&gt;0,VLOOKUP(C310,男子登録情報!$A$2:$H$1688,5,0),"")</f>
        <v/>
      </c>
      <c r="J310" s="57"/>
      <c r="L310" s="59"/>
    </row>
    <row r="311" spans="1:12" s="21" customFormat="1" ht="18.75" customHeight="1">
      <c r="A311" s="4"/>
      <c r="B311" s="482"/>
      <c r="C311" s="473"/>
      <c r="D311" s="473"/>
      <c r="E311" s="474"/>
      <c r="F311" s="475"/>
      <c r="G311" s="473"/>
      <c r="H311" s="473"/>
      <c r="I311" s="472"/>
      <c r="J311" s="57"/>
      <c r="L311" s="59"/>
    </row>
    <row r="312" spans="1:12" s="21" customFormat="1" ht="18.75" customHeight="1">
      <c r="A312" s="4"/>
      <c r="B312" s="464">
        <v>3</v>
      </c>
      <c r="C312" s="466"/>
      <c r="D312" s="466" t="str">
        <f>IF(C312,VLOOKUP(C312,男子登録情報!$A$2:$H$1688,2,0),"")</f>
        <v/>
      </c>
      <c r="E312" s="468" t="str">
        <f>IF(C312&gt;0,VLOOKUP(C312,男子登録情報!$A$2:$H$1688,3,0),"")</f>
        <v/>
      </c>
      <c r="F312" s="469"/>
      <c r="G312" s="466" t="str">
        <f>IF(C312&gt;0,VLOOKUP(C312,男子登録情報!$A$2:$H$1688,4,0),"")</f>
        <v/>
      </c>
      <c r="H312" s="466" t="str">
        <f>IF(C312&gt;0,VLOOKUP(C312,男子登録情報!$A$2:$H$1688,8,0),"")</f>
        <v/>
      </c>
      <c r="I312" s="432" t="str">
        <f>IF(C312&gt;0,VLOOKUP(C312,男子登録情報!$A$2:$H$1688,5,0),"")</f>
        <v/>
      </c>
      <c r="J312" s="57"/>
      <c r="L312" s="59"/>
    </row>
    <row r="313" spans="1:12" s="21" customFormat="1" ht="18.75" customHeight="1">
      <c r="A313" s="4"/>
      <c r="B313" s="482"/>
      <c r="C313" s="473"/>
      <c r="D313" s="473"/>
      <c r="E313" s="474"/>
      <c r="F313" s="475"/>
      <c r="G313" s="473"/>
      <c r="H313" s="473"/>
      <c r="I313" s="472"/>
      <c r="J313" s="57"/>
      <c r="L313" s="59"/>
    </row>
    <row r="314" spans="1:12" s="21" customFormat="1" ht="18.75" customHeight="1">
      <c r="A314" s="4"/>
      <c r="B314" s="464">
        <v>4</v>
      </c>
      <c r="C314" s="466"/>
      <c r="D314" s="466" t="str">
        <f>IF(C314,VLOOKUP(C314,男子登録情報!$A$2:$H$1688,2,0),"")</f>
        <v/>
      </c>
      <c r="E314" s="468" t="str">
        <f>IF(C314&gt;0,VLOOKUP(C314,男子登録情報!$A$2:$H$1688,3,0),"")</f>
        <v/>
      </c>
      <c r="F314" s="469"/>
      <c r="G314" s="466" t="str">
        <f>IF(C314&gt;0,VLOOKUP(C314,男子登録情報!$A$2:$H$1688,4,0),"")</f>
        <v/>
      </c>
      <c r="H314" s="466" t="str">
        <f>IF(C314&gt;0,VLOOKUP(C314,男子登録情報!$A$2:$H$1688,8,0),"")</f>
        <v/>
      </c>
      <c r="I314" s="432" t="str">
        <f>IF(C314&gt;0,VLOOKUP(C314,男子登録情報!$A$2:$H$1688,5,0),"")</f>
        <v/>
      </c>
      <c r="J314" s="57"/>
      <c r="L314" s="59"/>
    </row>
    <row r="315" spans="1:12" s="21" customFormat="1" ht="18.75" customHeight="1">
      <c r="A315" s="4"/>
      <c r="B315" s="482"/>
      <c r="C315" s="473"/>
      <c r="D315" s="473"/>
      <c r="E315" s="474"/>
      <c r="F315" s="475"/>
      <c r="G315" s="473"/>
      <c r="H315" s="473"/>
      <c r="I315" s="472"/>
      <c r="J315" s="57"/>
      <c r="L315" s="59"/>
    </row>
    <row r="316" spans="1:12" s="21" customFormat="1" ht="18.75" customHeight="1">
      <c r="A316" s="4"/>
      <c r="B316" s="464">
        <v>5</v>
      </c>
      <c r="C316" s="466"/>
      <c r="D316" s="466" t="str">
        <f>IF(C316,VLOOKUP(C316,男子登録情報!$A$2:$H$1688,2,0),"")</f>
        <v/>
      </c>
      <c r="E316" s="468" t="str">
        <f>IF(C316&gt;0,VLOOKUP(C316,男子登録情報!$A$2:$H$1688,3,0),"")</f>
        <v/>
      </c>
      <c r="F316" s="469"/>
      <c r="G316" s="466" t="str">
        <f>IF(C316&gt;0,VLOOKUP(C316,男子登録情報!$A$2:$H$1688,4,0),"")</f>
        <v/>
      </c>
      <c r="H316" s="466" t="str">
        <f>IF(C316&gt;0,VLOOKUP(C316,男子登録情報!$A$2:$H$1688,8,0),"")</f>
        <v/>
      </c>
      <c r="I316" s="432" t="str">
        <f>IF(C316&gt;0,VLOOKUP(C316,男子登録情報!$A$2:$H$1688,5,0),"")</f>
        <v/>
      </c>
      <c r="J316" s="57"/>
      <c r="L316" s="59"/>
    </row>
    <row r="317" spans="1:12" s="21" customFormat="1" ht="18.75" customHeight="1">
      <c r="A317" s="4"/>
      <c r="B317" s="482"/>
      <c r="C317" s="473"/>
      <c r="D317" s="473"/>
      <c r="E317" s="474"/>
      <c r="F317" s="475"/>
      <c r="G317" s="473"/>
      <c r="H317" s="473"/>
      <c r="I317" s="472"/>
      <c r="J317" s="57"/>
      <c r="L317" s="59"/>
    </row>
    <row r="318" spans="1:12" s="21" customFormat="1" ht="18.75" customHeight="1">
      <c r="A318" s="4"/>
      <c r="B318" s="464">
        <v>6</v>
      </c>
      <c r="C318" s="466"/>
      <c r="D318" s="466" t="str">
        <f>IF(C318,VLOOKUP(C318,男子登録情報!$A$2:$H$1688,2,0),"")</f>
        <v/>
      </c>
      <c r="E318" s="468" t="str">
        <f>IF(C318&gt;0,VLOOKUP(C318,男子登録情報!$A$2:$H$1688,3,0),"")</f>
        <v/>
      </c>
      <c r="F318" s="469"/>
      <c r="G318" s="466" t="str">
        <f>IF(C318&gt;0,VLOOKUP(C318,男子登録情報!$A$2:$H$1688,4,0),"")</f>
        <v/>
      </c>
      <c r="H318" s="466" t="str">
        <f>IF(C318&gt;0,VLOOKUP(C318,男子登録情報!$A$2:$H$1688,8,0),"")</f>
        <v/>
      </c>
      <c r="I318" s="432" t="str">
        <f>IF(C318&gt;0,VLOOKUP(C318,男子登録情報!$A$2:$H$1688,5,0),"")</f>
        <v/>
      </c>
      <c r="J318" s="57"/>
      <c r="L318" s="59"/>
    </row>
    <row r="319" spans="1:12" s="21" customFormat="1" ht="19.5" customHeight="1" thickBot="1">
      <c r="A319" s="4"/>
      <c r="B319" s="465"/>
      <c r="C319" s="467"/>
      <c r="D319" s="467"/>
      <c r="E319" s="470"/>
      <c r="F319" s="471"/>
      <c r="G319" s="467"/>
      <c r="H319" s="467"/>
      <c r="I319" s="433"/>
      <c r="J319" s="57"/>
      <c r="L319" s="59"/>
    </row>
    <row r="320" spans="1:12" s="21" customFormat="1" ht="18.75">
      <c r="A320" s="4"/>
      <c r="B320" s="434" t="s">
        <v>1237</v>
      </c>
      <c r="C320" s="435"/>
      <c r="D320" s="435"/>
      <c r="E320" s="435"/>
      <c r="F320" s="435"/>
      <c r="G320" s="435"/>
      <c r="H320" s="435"/>
      <c r="I320" s="436"/>
      <c r="J320" s="57"/>
      <c r="L320" s="59"/>
    </row>
    <row r="321" spans="1:12" s="21" customFormat="1" ht="18.75">
      <c r="A321" s="4"/>
      <c r="B321" s="437"/>
      <c r="C321" s="438"/>
      <c r="D321" s="438"/>
      <c r="E321" s="438"/>
      <c r="F321" s="438"/>
      <c r="G321" s="438"/>
      <c r="H321" s="438"/>
      <c r="I321" s="439"/>
      <c r="J321" s="57"/>
      <c r="L321" s="59"/>
    </row>
    <row r="322" spans="1:12" s="21" customFormat="1" ht="19.5" thickBot="1">
      <c r="A322" s="4"/>
      <c r="B322" s="440"/>
      <c r="C322" s="441"/>
      <c r="D322" s="441"/>
      <c r="E322" s="441"/>
      <c r="F322" s="441"/>
      <c r="G322" s="441"/>
      <c r="H322" s="441"/>
      <c r="I322" s="442"/>
      <c r="J322" s="57"/>
      <c r="L322" s="59"/>
    </row>
    <row r="323" spans="1:12" s="21" customFormat="1" ht="18.75">
      <c r="A323" s="58"/>
      <c r="B323" s="58"/>
      <c r="C323" s="58"/>
      <c r="D323" s="58"/>
      <c r="E323" s="58"/>
      <c r="F323" s="58"/>
      <c r="G323" s="58"/>
      <c r="H323" s="58"/>
      <c r="I323" s="58"/>
      <c r="J323" s="63"/>
      <c r="L323" s="59"/>
    </row>
    <row r="324" spans="1:12" s="21" customFormat="1" ht="19.5" thickBot="1">
      <c r="A324" s="4"/>
      <c r="B324" s="4"/>
      <c r="C324" s="4"/>
      <c r="D324" s="4"/>
      <c r="E324" s="4"/>
      <c r="F324" s="4"/>
      <c r="G324" s="4"/>
      <c r="H324" s="4"/>
      <c r="I324" s="4"/>
      <c r="J324" s="61" t="s">
        <v>1264</v>
      </c>
      <c r="L324" s="59"/>
    </row>
    <row r="325" spans="1:12" s="21" customFormat="1" ht="18.75">
      <c r="A325" s="4"/>
      <c r="B325" s="443" t="str">
        <f>CONCATENATE('加盟校情報&amp;大会設定'!$G$5,'加盟校情報&amp;大会設定'!$H$5,'加盟校情報&amp;大会設定'!$I$5,'加盟校情報&amp;大会設定'!$J$5,)&amp;"　男子4×100mR"</f>
        <v>第36回全日本大学女子駅伝東海地区選考会　男子4×100mR</v>
      </c>
      <c r="C325" s="444"/>
      <c r="D325" s="444"/>
      <c r="E325" s="444"/>
      <c r="F325" s="444"/>
      <c r="G325" s="444"/>
      <c r="H325" s="444"/>
      <c r="I325" s="445"/>
      <c r="J325" s="57"/>
      <c r="L325" s="59"/>
    </row>
    <row r="326" spans="1:12" s="21" customFormat="1" ht="19.5" thickBot="1">
      <c r="A326" s="4"/>
      <c r="B326" s="446"/>
      <c r="C326" s="447"/>
      <c r="D326" s="447"/>
      <c r="E326" s="447"/>
      <c r="F326" s="447"/>
      <c r="G326" s="447"/>
      <c r="H326" s="447"/>
      <c r="I326" s="448"/>
      <c r="J326" s="57"/>
      <c r="L326" s="59"/>
    </row>
    <row r="327" spans="1:12" s="21" customFormat="1" ht="18.75">
      <c r="A327" s="4"/>
      <c r="B327" s="449" t="s">
        <v>1241</v>
      </c>
      <c r="C327" s="450"/>
      <c r="D327" s="455" t="str">
        <f>IF(基本情報登録!$D$6&gt;0,基本情報登録!$D$6,"")</f>
        <v/>
      </c>
      <c r="E327" s="456"/>
      <c r="F327" s="456"/>
      <c r="G327" s="456"/>
      <c r="H327" s="457"/>
      <c r="I327" s="62" t="s">
        <v>1275</v>
      </c>
      <c r="J327" s="57"/>
      <c r="L327" s="59"/>
    </row>
    <row r="328" spans="1:12" s="21" customFormat="1" ht="18.75">
      <c r="A328" s="4"/>
      <c r="B328" s="451" t="s">
        <v>1</v>
      </c>
      <c r="C328" s="452"/>
      <c r="D328" s="458" t="str">
        <f>IF(基本情報登録!$D$8&gt;0,基本情報登録!$D$8,"")</f>
        <v/>
      </c>
      <c r="E328" s="459"/>
      <c r="F328" s="459"/>
      <c r="G328" s="459"/>
      <c r="H328" s="460"/>
      <c r="I328" s="432"/>
      <c r="J328" s="57"/>
      <c r="L328" s="59"/>
    </row>
    <row r="329" spans="1:12" s="21" customFormat="1" ht="19.5" thickBot="1">
      <c r="A329" s="4"/>
      <c r="B329" s="453"/>
      <c r="C329" s="454"/>
      <c r="D329" s="461"/>
      <c r="E329" s="462"/>
      <c r="F329" s="462"/>
      <c r="G329" s="462"/>
      <c r="H329" s="463"/>
      <c r="I329" s="433"/>
      <c r="J329" s="57"/>
      <c r="L329" s="59"/>
    </row>
    <row r="330" spans="1:12" s="21" customFormat="1" ht="18.75">
      <c r="A330" s="4"/>
      <c r="B330" s="449" t="s">
        <v>24</v>
      </c>
      <c r="C330" s="450"/>
      <c r="D330" s="487"/>
      <c r="E330" s="488"/>
      <c r="F330" s="488"/>
      <c r="G330" s="488"/>
      <c r="H330" s="488"/>
      <c r="I330" s="489"/>
      <c r="J330" s="57"/>
      <c r="L330" s="59"/>
    </row>
    <row r="331" spans="1:12" s="21" customFormat="1" ht="18.75" hidden="1">
      <c r="A331" s="4"/>
      <c r="B331" s="47"/>
      <c r="C331" s="48"/>
      <c r="D331" s="49"/>
      <c r="E331" s="490" t="str">
        <f>TEXT(D330,"00000")</f>
        <v>00000</v>
      </c>
      <c r="F331" s="490"/>
      <c r="G331" s="490"/>
      <c r="H331" s="490"/>
      <c r="I331" s="491"/>
      <c r="J331" s="57"/>
      <c r="L331" s="59"/>
    </row>
    <row r="332" spans="1:12" s="21" customFormat="1" ht="18.75">
      <c r="A332" s="4"/>
      <c r="B332" s="451" t="s">
        <v>27</v>
      </c>
      <c r="C332" s="452"/>
      <c r="D332" s="468"/>
      <c r="E332" s="494"/>
      <c r="F332" s="494"/>
      <c r="G332" s="494"/>
      <c r="H332" s="494"/>
      <c r="I332" s="495"/>
      <c r="J332" s="57"/>
      <c r="L332" s="59"/>
    </row>
    <row r="333" spans="1:12" s="21" customFormat="1" ht="18.75">
      <c r="A333" s="4"/>
      <c r="B333" s="492"/>
      <c r="C333" s="493"/>
      <c r="D333" s="474"/>
      <c r="E333" s="496"/>
      <c r="F333" s="496"/>
      <c r="G333" s="496"/>
      <c r="H333" s="496"/>
      <c r="I333" s="497"/>
      <c r="J333" s="57"/>
      <c r="L333" s="59"/>
    </row>
    <row r="334" spans="1:12" s="21" customFormat="1" ht="19.5" thickBot="1">
      <c r="A334" s="4"/>
      <c r="B334" s="498" t="s">
        <v>1233</v>
      </c>
      <c r="C334" s="499"/>
      <c r="D334" s="500"/>
      <c r="E334" s="501"/>
      <c r="F334" s="501"/>
      <c r="G334" s="501"/>
      <c r="H334" s="501"/>
      <c r="I334" s="502"/>
      <c r="J334" s="57"/>
      <c r="L334" s="59"/>
    </row>
    <row r="335" spans="1:12" s="21" customFormat="1" ht="18.75">
      <c r="A335" s="4"/>
      <c r="B335" s="476" t="s">
        <v>1234</v>
      </c>
      <c r="C335" s="477"/>
      <c r="D335" s="477"/>
      <c r="E335" s="477"/>
      <c r="F335" s="477"/>
      <c r="G335" s="477"/>
      <c r="H335" s="477"/>
      <c r="I335" s="478"/>
      <c r="J335" s="57"/>
      <c r="L335" s="59"/>
    </row>
    <row r="336" spans="1:12" s="21" customFormat="1" ht="19.5" thickBot="1">
      <c r="A336" s="4"/>
      <c r="B336" s="50" t="s">
        <v>1238</v>
      </c>
      <c r="C336" s="51" t="s">
        <v>16</v>
      </c>
      <c r="D336" s="51" t="s">
        <v>1239</v>
      </c>
      <c r="E336" s="479" t="s">
        <v>1235</v>
      </c>
      <c r="F336" s="480"/>
      <c r="G336" s="51" t="s">
        <v>1240</v>
      </c>
      <c r="H336" s="51" t="s">
        <v>48</v>
      </c>
      <c r="I336" s="52" t="s">
        <v>1236</v>
      </c>
      <c r="J336" s="57"/>
      <c r="L336" s="59"/>
    </row>
    <row r="337" spans="1:12" s="21" customFormat="1" ht="19.5" thickTop="1">
      <c r="A337" s="4"/>
      <c r="B337" s="481">
        <v>1</v>
      </c>
      <c r="C337" s="483"/>
      <c r="D337" s="483" t="str">
        <f>IF(C337&gt;0,VLOOKUP(C337,男子登録情報!$A$2:$H$1688,2,0),"")</f>
        <v/>
      </c>
      <c r="E337" s="484" t="str">
        <f>IF(C337&gt;0,VLOOKUP(C337,男子登録情報!$A$2:$H$1688,3,0),"")</f>
        <v/>
      </c>
      <c r="F337" s="485"/>
      <c r="G337" s="483" t="str">
        <f>IF(C337&gt;0,VLOOKUP(C337,男子登録情報!$A$2:$H$1688,4,0),"")</f>
        <v/>
      </c>
      <c r="H337" s="483" t="str">
        <f>IF(C337&gt;0,VLOOKUP(C337,男子登録情報!$A$2:$H$1688,8,0),"")</f>
        <v/>
      </c>
      <c r="I337" s="486" t="str">
        <f>IF(C337&gt;0,VLOOKUP(C337,男子登録情報!$A$2:$H$1688,5,0),"")</f>
        <v/>
      </c>
      <c r="J337" s="57"/>
      <c r="L337" s="59"/>
    </row>
    <row r="338" spans="1:12" s="21" customFormat="1" ht="18.75">
      <c r="A338" s="4"/>
      <c r="B338" s="482"/>
      <c r="C338" s="473"/>
      <c r="D338" s="473"/>
      <c r="E338" s="474"/>
      <c r="F338" s="475"/>
      <c r="G338" s="473"/>
      <c r="H338" s="473"/>
      <c r="I338" s="472"/>
      <c r="J338" s="57"/>
      <c r="L338" s="59"/>
    </row>
    <row r="339" spans="1:12" s="21" customFormat="1" ht="18.75">
      <c r="A339" s="4"/>
      <c r="B339" s="464">
        <v>2</v>
      </c>
      <c r="C339" s="466"/>
      <c r="D339" s="466" t="str">
        <f>IF(C339,VLOOKUP(C339,男子登録情報!$A$2:$H$1688,2,0),"")</f>
        <v/>
      </c>
      <c r="E339" s="468" t="str">
        <f>IF(C339&gt;0,VLOOKUP(C339,男子登録情報!$A$2:$H$1688,3,0),"")</f>
        <v/>
      </c>
      <c r="F339" s="469"/>
      <c r="G339" s="466" t="str">
        <f>IF(C339&gt;0,VLOOKUP(C339,男子登録情報!$A$2:$H$1688,4,0),"")</f>
        <v/>
      </c>
      <c r="H339" s="466" t="str">
        <f>IF(C339&gt;0,VLOOKUP(C339,男子登録情報!$A$2:$H$1688,8,0),"")</f>
        <v/>
      </c>
      <c r="I339" s="432" t="str">
        <f>IF(C339&gt;0,VLOOKUP(C339,男子登録情報!$A$2:$H$1688,5,0),"")</f>
        <v/>
      </c>
      <c r="J339" s="57"/>
      <c r="L339" s="59"/>
    </row>
    <row r="340" spans="1:12" s="21" customFormat="1" ht="18.75">
      <c r="A340" s="4"/>
      <c r="B340" s="482"/>
      <c r="C340" s="473"/>
      <c r="D340" s="473"/>
      <c r="E340" s="474"/>
      <c r="F340" s="475"/>
      <c r="G340" s="473"/>
      <c r="H340" s="473"/>
      <c r="I340" s="472"/>
      <c r="J340" s="57"/>
      <c r="L340" s="59"/>
    </row>
    <row r="341" spans="1:12" s="21" customFormat="1" ht="18.75">
      <c r="A341" s="4"/>
      <c r="B341" s="464">
        <v>3</v>
      </c>
      <c r="C341" s="466"/>
      <c r="D341" s="466" t="str">
        <f>IF(C341,VLOOKUP(C341,男子登録情報!$A$2:$H$1688,2,0),"")</f>
        <v/>
      </c>
      <c r="E341" s="468" t="str">
        <f>IF(C341&gt;0,VLOOKUP(C341,男子登録情報!$A$2:$H$1688,3,0),"")</f>
        <v/>
      </c>
      <c r="F341" s="469"/>
      <c r="G341" s="466" t="str">
        <f>IF(C341&gt;0,VLOOKUP(C341,男子登録情報!$A$2:$H$1688,4,0),"")</f>
        <v/>
      </c>
      <c r="H341" s="466" t="str">
        <f>IF(C341&gt;0,VLOOKUP(C341,男子登録情報!$A$2:$H$1688,8,0),"")</f>
        <v/>
      </c>
      <c r="I341" s="432" t="str">
        <f>IF(C341&gt;0,VLOOKUP(C341,男子登録情報!$A$2:$H$1688,5,0),"")</f>
        <v/>
      </c>
      <c r="J341" s="57"/>
      <c r="L341" s="59"/>
    </row>
    <row r="342" spans="1:12" s="21" customFormat="1" ht="18.75">
      <c r="A342" s="4"/>
      <c r="B342" s="482"/>
      <c r="C342" s="473"/>
      <c r="D342" s="473"/>
      <c r="E342" s="474"/>
      <c r="F342" s="475"/>
      <c r="G342" s="473"/>
      <c r="H342" s="473"/>
      <c r="I342" s="472"/>
      <c r="J342" s="57"/>
      <c r="L342" s="59"/>
    </row>
    <row r="343" spans="1:12" s="21" customFormat="1" ht="18.75">
      <c r="A343" s="4"/>
      <c r="B343" s="464">
        <v>4</v>
      </c>
      <c r="C343" s="466"/>
      <c r="D343" s="466" t="str">
        <f>IF(C343,VLOOKUP(C343,男子登録情報!$A$2:$H$1688,2,0),"")</f>
        <v/>
      </c>
      <c r="E343" s="468" t="str">
        <f>IF(C343&gt;0,VLOOKUP(C343,男子登録情報!$A$2:$H$1688,3,0),"")</f>
        <v/>
      </c>
      <c r="F343" s="469"/>
      <c r="G343" s="466" t="str">
        <f>IF(C343&gt;0,VLOOKUP(C343,男子登録情報!$A$2:$H$1688,4,0),"")</f>
        <v/>
      </c>
      <c r="H343" s="466" t="str">
        <f>IF(C343&gt;0,VLOOKUP(C343,男子登録情報!$A$2:$H$1688,8,0),"")</f>
        <v/>
      </c>
      <c r="I343" s="432" t="str">
        <f>IF(C343&gt;0,VLOOKUP(C343,男子登録情報!$A$2:$H$1688,5,0),"")</f>
        <v/>
      </c>
      <c r="J343" s="57"/>
      <c r="L343" s="59"/>
    </row>
    <row r="344" spans="1:12" s="21" customFormat="1" ht="18.75">
      <c r="A344" s="4"/>
      <c r="B344" s="482"/>
      <c r="C344" s="473"/>
      <c r="D344" s="473"/>
      <c r="E344" s="474"/>
      <c r="F344" s="475"/>
      <c r="G344" s="473"/>
      <c r="H344" s="473"/>
      <c r="I344" s="472"/>
      <c r="J344" s="57"/>
      <c r="L344" s="59"/>
    </row>
    <row r="345" spans="1:12" s="21" customFormat="1" ht="18.75">
      <c r="A345" s="4"/>
      <c r="B345" s="464">
        <v>5</v>
      </c>
      <c r="C345" s="466"/>
      <c r="D345" s="466" t="str">
        <f>IF(C345,VLOOKUP(C345,男子登録情報!$A$2:$H$1688,2,0),"")</f>
        <v/>
      </c>
      <c r="E345" s="468" t="str">
        <f>IF(C345&gt;0,VLOOKUP(C345,男子登録情報!$A$2:$H$1688,3,0),"")</f>
        <v/>
      </c>
      <c r="F345" s="469"/>
      <c r="G345" s="466" t="str">
        <f>IF(C345&gt;0,VLOOKUP(C345,男子登録情報!$A$2:$H$1688,4,0),"")</f>
        <v/>
      </c>
      <c r="H345" s="466" t="str">
        <f>IF(C345&gt;0,VLOOKUP(C345,男子登録情報!$A$2:$H$1688,8,0),"")</f>
        <v/>
      </c>
      <c r="I345" s="432" t="str">
        <f>IF(C345&gt;0,VLOOKUP(C345,男子登録情報!$A$2:$H$1688,5,0),"")</f>
        <v/>
      </c>
      <c r="J345" s="57"/>
      <c r="L345" s="59"/>
    </row>
    <row r="346" spans="1:12" s="21" customFormat="1" ht="18.75">
      <c r="A346" s="4"/>
      <c r="B346" s="482"/>
      <c r="C346" s="473"/>
      <c r="D346" s="473"/>
      <c r="E346" s="474"/>
      <c r="F346" s="475"/>
      <c r="G346" s="473"/>
      <c r="H346" s="473"/>
      <c r="I346" s="472"/>
      <c r="J346" s="57"/>
      <c r="L346" s="59"/>
    </row>
    <row r="347" spans="1:12" s="21" customFormat="1" ht="18.75">
      <c r="A347" s="4"/>
      <c r="B347" s="464">
        <v>6</v>
      </c>
      <c r="C347" s="466"/>
      <c r="D347" s="466" t="str">
        <f>IF(C347,VLOOKUP(C347,男子登録情報!$A$2:$H$1688,2,0),"")</f>
        <v/>
      </c>
      <c r="E347" s="468" t="str">
        <f>IF(C347&gt;0,VLOOKUP(C347,男子登録情報!$A$2:$H$1688,3,0),"")</f>
        <v/>
      </c>
      <c r="F347" s="469"/>
      <c r="G347" s="466" t="str">
        <f>IF(C347&gt;0,VLOOKUP(C347,男子登録情報!$A$2:$H$1688,4,0),"")</f>
        <v/>
      </c>
      <c r="H347" s="466" t="str">
        <f>IF(C347&gt;0,VLOOKUP(C347,男子登録情報!$A$2:$H$1688,8,0),"")</f>
        <v/>
      </c>
      <c r="I347" s="432" t="str">
        <f>IF(C347&gt;0,VLOOKUP(C347,男子登録情報!$A$2:$H$1688,5,0),"")</f>
        <v/>
      </c>
      <c r="J347" s="57"/>
      <c r="L347" s="59"/>
    </row>
    <row r="348" spans="1:12" s="21" customFormat="1" ht="19.5" thickBot="1">
      <c r="A348" s="4"/>
      <c r="B348" s="465"/>
      <c r="C348" s="467"/>
      <c r="D348" s="467"/>
      <c r="E348" s="470"/>
      <c r="F348" s="471"/>
      <c r="G348" s="467"/>
      <c r="H348" s="467"/>
      <c r="I348" s="433"/>
      <c r="J348" s="57"/>
      <c r="L348" s="59"/>
    </row>
    <row r="349" spans="1:12" s="21" customFormat="1" ht="18.75">
      <c r="A349" s="4"/>
      <c r="B349" s="434" t="s">
        <v>1237</v>
      </c>
      <c r="C349" s="435"/>
      <c r="D349" s="435"/>
      <c r="E349" s="435"/>
      <c r="F349" s="435"/>
      <c r="G349" s="435"/>
      <c r="H349" s="435"/>
      <c r="I349" s="436"/>
      <c r="J349" s="57"/>
      <c r="L349" s="59"/>
    </row>
    <row r="350" spans="1:12" s="21" customFormat="1" ht="18.75">
      <c r="A350" s="4"/>
      <c r="B350" s="437"/>
      <c r="C350" s="438"/>
      <c r="D350" s="438"/>
      <c r="E350" s="438"/>
      <c r="F350" s="438"/>
      <c r="G350" s="438"/>
      <c r="H350" s="438"/>
      <c r="I350" s="439"/>
      <c r="J350" s="57"/>
      <c r="L350" s="59"/>
    </row>
    <row r="351" spans="1:12" s="21" customFormat="1" ht="19.5" thickBot="1">
      <c r="A351" s="4"/>
      <c r="B351" s="440"/>
      <c r="C351" s="441"/>
      <c r="D351" s="441"/>
      <c r="E351" s="441"/>
      <c r="F351" s="441"/>
      <c r="G351" s="441"/>
      <c r="H351" s="441"/>
      <c r="I351" s="442"/>
      <c r="J351" s="57"/>
      <c r="L351" s="59"/>
    </row>
    <row r="352" spans="1:12" s="21" customFormat="1" ht="18.75">
      <c r="A352" s="58"/>
      <c r="B352" s="58"/>
      <c r="C352" s="58"/>
      <c r="D352" s="58"/>
      <c r="E352" s="58"/>
      <c r="F352" s="58"/>
      <c r="G352" s="58"/>
      <c r="H352" s="58"/>
      <c r="I352" s="58"/>
      <c r="J352" s="63"/>
      <c r="L352" s="59"/>
    </row>
    <row r="353" spans="1:12" s="21" customFormat="1" ht="19.5" thickBot="1">
      <c r="A353" s="4"/>
      <c r="B353" s="4"/>
      <c r="C353" s="4"/>
      <c r="D353" s="4"/>
      <c r="E353" s="4"/>
      <c r="F353" s="4"/>
      <c r="G353" s="4"/>
      <c r="H353" s="4"/>
      <c r="I353" s="4"/>
      <c r="J353" s="61" t="s">
        <v>1265</v>
      </c>
      <c r="L353" s="59"/>
    </row>
    <row r="354" spans="1:12" s="21" customFormat="1" ht="18.75">
      <c r="A354" s="4"/>
      <c r="B354" s="443" t="str">
        <f>CONCATENATE('加盟校情報&amp;大会設定'!$G$5,'加盟校情報&amp;大会設定'!$H$5,'加盟校情報&amp;大会設定'!$I$5,'加盟校情報&amp;大会設定'!$J$5,)&amp;"　男子4×100mR"</f>
        <v>第36回全日本大学女子駅伝東海地区選考会　男子4×100mR</v>
      </c>
      <c r="C354" s="444"/>
      <c r="D354" s="444"/>
      <c r="E354" s="444"/>
      <c r="F354" s="444"/>
      <c r="G354" s="444"/>
      <c r="H354" s="444"/>
      <c r="I354" s="445"/>
      <c r="J354" s="57"/>
      <c r="L354" s="59"/>
    </row>
    <row r="355" spans="1:12" s="21" customFormat="1" ht="19.5" thickBot="1">
      <c r="A355" s="4"/>
      <c r="B355" s="446"/>
      <c r="C355" s="447"/>
      <c r="D355" s="447"/>
      <c r="E355" s="447"/>
      <c r="F355" s="447"/>
      <c r="G355" s="447"/>
      <c r="H355" s="447"/>
      <c r="I355" s="448"/>
      <c r="J355" s="57"/>
      <c r="L355" s="59"/>
    </row>
    <row r="356" spans="1:12" s="21" customFormat="1" ht="18.75">
      <c r="A356" s="4"/>
      <c r="B356" s="449" t="s">
        <v>1241</v>
      </c>
      <c r="C356" s="450"/>
      <c r="D356" s="455" t="str">
        <f>IF(基本情報登録!$D$6&gt;0,基本情報登録!$D$6,"")</f>
        <v/>
      </c>
      <c r="E356" s="456"/>
      <c r="F356" s="456"/>
      <c r="G356" s="456"/>
      <c r="H356" s="457"/>
      <c r="I356" s="62" t="s">
        <v>1275</v>
      </c>
      <c r="J356" s="57"/>
      <c r="L356" s="59"/>
    </row>
    <row r="357" spans="1:12" s="21" customFormat="1" ht="18.75">
      <c r="A357" s="4"/>
      <c r="B357" s="451" t="s">
        <v>1</v>
      </c>
      <c r="C357" s="452"/>
      <c r="D357" s="458" t="str">
        <f>IF(基本情報登録!$D$8&gt;0,基本情報登録!$D$8,"")</f>
        <v/>
      </c>
      <c r="E357" s="459"/>
      <c r="F357" s="459"/>
      <c r="G357" s="459"/>
      <c r="H357" s="460"/>
      <c r="I357" s="432"/>
      <c r="J357" s="57"/>
      <c r="L357" s="59"/>
    </row>
    <row r="358" spans="1:12" s="21" customFormat="1" ht="19.5" thickBot="1">
      <c r="A358" s="4"/>
      <c r="B358" s="453"/>
      <c r="C358" s="454"/>
      <c r="D358" s="461"/>
      <c r="E358" s="462"/>
      <c r="F358" s="462"/>
      <c r="G358" s="462"/>
      <c r="H358" s="463"/>
      <c r="I358" s="433"/>
      <c r="J358" s="57"/>
      <c r="L358" s="59"/>
    </row>
    <row r="359" spans="1:12" s="21" customFormat="1" ht="18.75">
      <c r="A359" s="4"/>
      <c r="B359" s="449" t="s">
        <v>24</v>
      </c>
      <c r="C359" s="450"/>
      <c r="D359" s="487"/>
      <c r="E359" s="488"/>
      <c r="F359" s="488"/>
      <c r="G359" s="488"/>
      <c r="H359" s="488"/>
      <c r="I359" s="489"/>
      <c r="J359" s="57"/>
      <c r="L359" s="59"/>
    </row>
    <row r="360" spans="1:12" s="21" customFormat="1" ht="18.75" hidden="1">
      <c r="A360" s="4"/>
      <c r="B360" s="47"/>
      <c r="C360" s="48"/>
      <c r="D360" s="49"/>
      <c r="E360" s="490" t="str">
        <f>TEXT(D359,"00000")</f>
        <v>00000</v>
      </c>
      <c r="F360" s="490"/>
      <c r="G360" s="490"/>
      <c r="H360" s="490"/>
      <c r="I360" s="491"/>
      <c r="J360" s="57"/>
      <c r="L360" s="59"/>
    </row>
    <row r="361" spans="1:12" s="21" customFormat="1" ht="18.75">
      <c r="A361" s="4"/>
      <c r="B361" s="451" t="s">
        <v>27</v>
      </c>
      <c r="C361" s="452"/>
      <c r="D361" s="468"/>
      <c r="E361" s="494"/>
      <c r="F361" s="494"/>
      <c r="G361" s="494"/>
      <c r="H361" s="494"/>
      <c r="I361" s="495"/>
      <c r="J361" s="57"/>
      <c r="L361" s="59"/>
    </row>
    <row r="362" spans="1:12" s="21" customFormat="1" ht="18.75">
      <c r="A362" s="4"/>
      <c r="B362" s="492"/>
      <c r="C362" s="493"/>
      <c r="D362" s="474"/>
      <c r="E362" s="496"/>
      <c r="F362" s="496"/>
      <c r="G362" s="496"/>
      <c r="H362" s="496"/>
      <c r="I362" s="497"/>
      <c r="J362" s="57"/>
      <c r="L362" s="59"/>
    </row>
    <row r="363" spans="1:12" s="21" customFormat="1" ht="19.5" thickBot="1">
      <c r="A363" s="4"/>
      <c r="B363" s="498" t="s">
        <v>1233</v>
      </c>
      <c r="C363" s="499"/>
      <c r="D363" s="500"/>
      <c r="E363" s="501"/>
      <c r="F363" s="501"/>
      <c r="G363" s="501"/>
      <c r="H363" s="501"/>
      <c r="I363" s="502"/>
      <c r="J363" s="57"/>
      <c r="L363" s="59"/>
    </row>
    <row r="364" spans="1:12" s="21" customFormat="1" ht="18.75">
      <c r="A364" s="4"/>
      <c r="B364" s="476" t="s">
        <v>1234</v>
      </c>
      <c r="C364" s="477"/>
      <c r="D364" s="477"/>
      <c r="E364" s="477"/>
      <c r="F364" s="477"/>
      <c r="G364" s="477"/>
      <c r="H364" s="477"/>
      <c r="I364" s="478"/>
      <c r="J364" s="57"/>
      <c r="L364" s="59"/>
    </row>
    <row r="365" spans="1:12" s="21" customFormat="1" ht="19.5" thickBot="1">
      <c r="A365" s="4"/>
      <c r="B365" s="50" t="s">
        <v>1238</v>
      </c>
      <c r="C365" s="51" t="s">
        <v>16</v>
      </c>
      <c r="D365" s="51" t="s">
        <v>1239</v>
      </c>
      <c r="E365" s="479" t="s">
        <v>1235</v>
      </c>
      <c r="F365" s="480"/>
      <c r="G365" s="51" t="s">
        <v>1240</v>
      </c>
      <c r="H365" s="51" t="s">
        <v>48</v>
      </c>
      <c r="I365" s="52" t="s">
        <v>1236</v>
      </c>
      <c r="J365" s="57"/>
      <c r="L365" s="59"/>
    </row>
    <row r="366" spans="1:12" s="21" customFormat="1" ht="19.5" thickTop="1">
      <c r="A366" s="4"/>
      <c r="B366" s="481">
        <v>1</v>
      </c>
      <c r="C366" s="483"/>
      <c r="D366" s="483" t="str">
        <f>IF(C366&gt;0,VLOOKUP(C366,男子登録情報!$A$2:$H$1688,2,0),"")</f>
        <v/>
      </c>
      <c r="E366" s="484" t="str">
        <f>IF(C366&gt;0,VLOOKUP(C366,男子登録情報!$A$2:$H$1688,3,0),"")</f>
        <v/>
      </c>
      <c r="F366" s="485"/>
      <c r="G366" s="483" t="str">
        <f>IF(C366&gt;0,VLOOKUP(C366,男子登録情報!$A$2:$H$1688,4,0),"")</f>
        <v/>
      </c>
      <c r="H366" s="483" t="str">
        <f>IF(C366&gt;0,VLOOKUP(C366,男子登録情報!$A$2:$H$1688,8,0),"")</f>
        <v/>
      </c>
      <c r="I366" s="486" t="str">
        <f>IF(C366&gt;0,VLOOKUP(C366,男子登録情報!$A$2:$H$1688,5,0),"")</f>
        <v/>
      </c>
      <c r="J366" s="57"/>
      <c r="L366" s="59"/>
    </row>
    <row r="367" spans="1:12" s="21" customFormat="1" ht="18.75">
      <c r="A367" s="4"/>
      <c r="B367" s="482"/>
      <c r="C367" s="473"/>
      <c r="D367" s="473"/>
      <c r="E367" s="474"/>
      <c r="F367" s="475"/>
      <c r="G367" s="473"/>
      <c r="H367" s="473"/>
      <c r="I367" s="472"/>
      <c r="J367" s="57"/>
      <c r="L367" s="59"/>
    </row>
    <row r="368" spans="1:12" s="21" customFormat="1" ht="18.75">
      <c r="A368" s="4"/>
      <c r="B368" s="464">
        <v>2</v>
      </c>
      <c r="C368" s="466"/>
      <c r="D368" s="466" t="str">
        <f>IF(C368,VLOOKUP(C368,男子登録情報!$A$2:$H$1688,2,0),"")</f>
        <v/>
      </c>
      <c r="E368" s="468" t="str">
        <f>IF(C368&gt;0,VLOOKUP(C368,男子登録情報!$A$2:$H$1688,3,0),"")</f>
        <v/>
      </c>
      <c r="F368" s="469"/>
      <c r="G368" s="466" t="str">
        <f>IF(C368&gt;0,VLOOKUP(C368,男子登録情報!$A$2:$H$1688,4,0),"")</f>
        <v/>
      </c>
      <c r="H368" s="466" t="str">
        <f>IF(C368&gt;0,VLOOKUP(C368,男子登録情報!$A$2:$H$1688,8,0),"")</f>
        <v/>
      </c>
      <c r="I368" s="432" t="str">
        <f>IF(C368&gt;0,VLOOKUP(C368,男子登録情報!$A$2:$H$1688,5,0),"")</f>
        <v/>
      </c>
      <c r="J368" s="57"/>
      <c r="L368" s="59"/>
    </row>
    <row r="369" spans="1:12" s="21" customFormat="1" ht="18.75">
      <c r="A369" s="4"/>
      <c r="B369" s="482"/>
      <c r="C369" s="473"/>
      <c r="D369" s="473"/>
      <c r="E369" s="474"/>
      <c r="F369" s="475"/>
      <c r="G369" s="473"/>
      <c r="H369" s="473"/>
      <c r="I369" s="472"/>
      <c r="J369" s="57"/>
      <c r="L369" s="59"/>
    </row>
    <row r="370" spans="1:12" s="21" customFormat="1" ht="18.75">
      <c r="A370" s="4"/>
      <c r="B370" s="464">
        <v>3</v>
      </c>
      <c r="C370" s="466"/>
      <c r="D370" s="466" t="str">
        <f>IF(C370,VLOOKUP(C370,男子登録情報!$A$2:$H$1688,2,0),"")</f>
        <v/>
      </c>
      <c r="E370" s="468" t="str">
        <f>IF(C370&gt;0,VLOOKUP(C370,男子登録情報!$A$2:$H$1688,3,0),"")</f>
        <v/>
      </c>
      <c r="F370" s="469"/>
      <c r="G370" s="466" t="str">
        <f>IF(C370&gt;0,VLOOKUP(C370,男子登録情報!$A$2:$H$1688,4,0),"")</f>
        <v/>
      </c>
      <c r="H370" s="466" t="str">
        <f>IF(C370&gt;0,VLOOKUP(C370,男子登録情報!$A$2:$H$1688,8,0),"")</f>
        <v/>
      </c>
      <c r="I370" s="432" t="str">
        <f>IF(C370&gt;0,VLOOKUP(C370,男子登録情報!$A$2:$H$1688,5,0),"")</f>
        <v/>
      </c>
      <c r="J370" s="57"/>
      <c r="L370" s="59"/>
    </row>
    <row r="371" spans="1:12" s="21" customFormat="1" ht="18.75">
      <c r="A371" s="4"/>
      <c r="B371" s="482"/>
      <c r="C371" s="473"/>
      <c r="D371" s="473"/>
      <c r="E371" s="474"/>
      <c r="F371" s="475"/>
      <c r="G371" s="473"/>
      <c r="H371" s="473"/>
      <c r="I371" s="472"/>
      <c r="J371" s="57"/>
      <c r="L371" s="59"/>
    </row>
    <row r="372" spans="1:12" s="21" customFormat="1" ht="18.75">
      <c r="A372" s="4"/>
      <c r="B372" s="464">
        <v>4</v>
      </c>
      <c r="C372" s="466"/>
      <c r="D372" s="466" t="str">
        <f>IF(C372,VLOOKUP(C372,男子登録情報!$A$2:$H$1688,2,0),"")</f>
        <v/>
      </c>
      <c r="E372" s="468" t="str">
        <f>IF(C372&gt;0,VLOOKUP(C372,男子登録情報!$A$2:$H$1688,3,0),"")</f>
        <v/>
      </c>
      <c r="F372" s="469"/>
      <c r="G372" s="466" t="str">
        <f>IF(C372&gt;0,VLOOKUP(C372,男子登録情報!$A$2:$H$1688,4,0),"")</f>
        <v/>
      </c>
      <c r="H372" s="466" t="str">
        <f>IF(C372&gt;0,VLOOKUP(C372,男子登録情報!$A$2:$H$1688,8,0),"")</f>
        <v/>
      </c>
      <c r="I372" s="432" t="str">
        <f>IF(C372&gt;0,VLOOKUP(C372,男子登録情報!$A$2:$H$1688,5,0),"")</f>
        <v/>
      </c>
      <c r="J372" s="57"/>
      <c r="L372" s="59"/>
    </row>
    <row r="373" spans="1:12" s="21" customFormat="1" ht="18.75">
      <c r="A373" s="4"/>
      <c r="B373" s="482"/>
      <c r="C373" s="473"/>
      <c r="D373" s="473"/>
      <c r="E373" s="474"/>
      <c r="F373" s="475"/>
      <c r="G373" s="473"/>
      <c r="H373" s="473"/>
      <c r="I373" s="472"/>
      <c r="J373" s="57"/>
      <c r="L373" s="59"/>
    </row>
    <row r="374" spans="1:12" s="21" customFormat="1" ht="18.75">
      <c r="A374" s="4"/>
      <c r="B374" s="464">
        <v>5</v>
      </c>
      <c r="C374" s="466"/>
      <c r="D374" s="466" t="str">
        <f>IF(C374,VLOOKUP(C374,男子登録情報!$A$2:$H$1688,2,0),"")</f>
        <v/>
      </c>
      <c r="E374" s="468" t="str">
        <f>IF(C374&gt;0,VLOOKUP(C374,男子登録情報!$A$2:$H$1688,3,0),"")</f>
        <v/>
      </c>
      <c r="F374" s="469"/>
      <c r="G374" s="466" t="str">
        <f>IF(C374&gt;0,VLOOKUP(C374,男子登録情報!$A$2:$H$1688,4,0),"")</f>
        <v/>
      </c>
      <c r="H374" s="466" t="str">
        <f>IF(C374&gt;0,VLOOKUP(C374,男子登録情報!$A$2:$H$1688,8,0),"")</f>
        <v/>
      </c>
      <c r="I374" s="432" t="str">
        <f>IF(C374&gt;0,VLOOKUP(C374,男子登録情報!$A$2:$H$1688,5,0),"")</f>
        <v/>
      </c>
      <c r="J374" s="57"/>
      <c r="L374" s="59"/>
    </row>
    <row r="375" spans="1:12" s="21" customFormat="1" ht="18.75">
      <c r="A375" s="4"/>
      <c r="B375" s="482"/>
      <c r="C375" s="473"/>
      <c r="D375" s="473"/>
      <c r="E375" s="474"/>
      <c r="F375" s="475"/>
      <c r="G375" s="473"/>
      <c r="H375" s="473"/>
      <c r="I375" s="472"/>
      <c r="J375" s="57"/>
      <c r="L375" s="59"/>
    </row>
    <row r="376" spans="1:12" s="21" customFormat="1" ht="18.75">
      <c r="A376" s="4"/>
      <c r="B376" s="464">
        <v>6</v>
      </c>
      <c r="C376" s="466"/>
      <c r="D376" s="466" t="str">
        <f>IF(C376,VLOOKUP(C376,男子登録情報!$A$2:$H$1688,2,0),"")</f>
        <v/>
      </c>
      <c r="E376" s="468" t="str">
        <f>IF(C376&gt;0,VLOOKUP(C376,男子登録情報!$A$2:$H$1688,3,0),"")</f>
        <v/>
      </c>
      <c r="F376" s="469"/>
      <c r="G376" s="466" t="str">
        <f>IF(C376&gt;0,VLOOKUP(C376,男子登録情報!$A$2:$H$1688,4,0),"")</f>
        <v/>
      </c>
      <c r="H376" s="466" t="str">
        <f>IF(C376&gt;0,VLOOKUP(C376,男子登録情報!$A$2:$H$1688,8,0),"")</f>
        <v/>
      </c>
      <c r="I376" s="432" t="str">
        <f>IF(C376&gt;0,VLOOKUP(C376,男子登録情報!$A$2:$H$1688,5,0),"")</f>
        <v/>
      </c>
      <c r="J376" s="57"/>
      <c r="L376" s="59"/>
    </row>
    <row r="377" spans="1:12" s="21" customFormat="1" ht="19.5" thickBot="1">
      <c r="A377" s="4"/>
      <c r="B377" s="465"/>
      <c r="C377" s="467"/>
      <c r="D377" s="467"/>
      <c r="E377" s="470"/>
      <c r="F377" s="471"/>
      <c r="G377" s="467"/>
      <c r="H377" s="467"/>
      <c r="I377" s="433"/>
      <c r="J377" s="57"/>
      <c r="L377" s="59"/>
    </row>
    <row r="378" spans="1:12" s="21" customFormat="1" ht="18.75">
      <c r="A378" s="4"/>
      <c r="B378" s="434" t="s">
        <v>1237</v>
      </c>
      <c r="C378" s="435"/>
      <c r="D378" s="435"/>
      <c r="E378" s="435"/>
      <c r="F378" s="435"/>
      <c r="G378" s="435"/>
      <c r="H378" s="435"/>
      <c r="I378" s="436"/>
      <c r="J378" s="57"/>
      <c r="L378" s="59"/>
    </row>
    <row r="379" spans="1:12" s="21" customFormat="1" ht="18.75">
      <c r="A379" s="4"/>
      <c r="B379" s="437"/>
      <c r="C379" s="438"/>
      <c r="D379" s="438"/>
      <c r="E379" s="438"/>
      <c r="F379" s="438"/>
      <c r="G379" s="438"/>
      <c r="H379" s="438"/>
      <c r="I379" s="439"/>
      <c r="J379" s="57"/>
      <c r="L379" s="59"/>
    </row>
    <row r="380" spans="1:12" s="21" customFormat="1" ht="19.5" thickBot="1">
      <c r="A380" s="4"/>
      <c r="B380" s="440"/>
      <c r="C380" s="441"/>
      <c r="D380" s="441"/>
      <c r="E380" s="441"/>
      <c r="F380" s="441"/>
      <c r="G380" s="441"/>
      <c r="H380" s="441"/>
      <c r="I380" s="442"/>
      <c r="J380" s="57"/>
      <c r="L380" s="59"/>
    </row>
    <row r="381" spans="1:12" s="21" customFormat="1" ht="18.75">
      <c r="A381" s="58"/>
      <c r="B381" s="58"/>
      <c r="C381" s="58"/>
      <c r="D381" s="58"/>
      <c r="E381" s="58"/>
      <c r="F381" s="58"/>
      <c r="G381" s="58"/>
      <c r="H381" s="58"/>
      <c r="I381" s="58"/>
      <c r="J381" s="63"/>
      <c r="L381" s="59"/>
    </row>
    <row r="382" spans="1:12" s="21" customFormat="1" ht="19.5" thickBot="1">
      <c r="A382" s="4"/>
      <c r="B382" s="4"/>
      <c r="C382" s="4"/>
      <c r="D382" s="4"/>
      <c r="E382" s="4"/>
      <c r="F382" s="4"/>
      <c r="G382" s="4"/>
      <c r="H382" s="4"/>
      <c r="I382" s="4"/>
      <c r="J382" s="61" t="s">
        <v>1296</v>
      </c>
      <c r="L382" s="59"/>
    </row>
    <row r="383" spans="1:12" s="21" customFormat="1" ht="18.75">
      <c r="A383" s="4"/>
      <c r="B383" s="443" t="str">
        <f>CONCATENATE('加盟校情報&amp;大会設定'!$G$5,'加盟校情報&amp;大会設定'!$H$5,'加盟校情報&amp;大会設定'!$I$5,'加盟校情報&amp;大会設定'!$J$5,)&amp;"　男子4×100mR"</f>
        <v>第36回全日本大学女子駅伝東海地区選考会　男子4×100mR</v>
      </c>
      <c r="C383" s="444"/>
      <c r="D383" s="444"/>
      <c r="E383" s="444"/>
      <c r="F383" s="444"/>
      <c r="G383" s="444"/>
      <c r="H383" s="444"/>
      <c r="I383" s="445"/>
      <c r="J383" s="57"/>
      <c r="L383" s="59"/>
    </row>
    <row r="384" spans="1:12" s="21" customFormat="1" ht="19.5" thickBot="1">
      <c r="A384" s="4"/>
      <c r="B384" s="446"/>
      <c r="C384" s="447"/>
      <c r="D384" s="447"/>
      <c r="E384" s="447"/>
      <c r="F384" s="447"/>
      <c r="G384" s="447"/>
      <c r="H384" s="447"/>
      <c r="I384" s="448"/>
      <c r="J384" s="57"/>
      <c r="L384" s="59"/>
    </row>
    <row r="385" spans="1:12" s="21" customFormat="1" ht="18.75">
      <c r="A385" s="4"/>
      <c r="B385" s="449" t="s">
        <v>1241</v>
      </c>
      <c r="C385" s="450"/>
      <c r="D385" s="455" t="str">
        <f>IF(基本情報登録!$D$6&gt;0,基本情報登録!$D$6,"")</f>
        <v/>
      </c>
      <c r="E385" s="456"/>
      <c r="F385" s="456"/>
      <c r="G385" s="456"/>
      <c r="H385" s="457"/>
      <c r="I385" s="62" t="s">
        <v>1275</v>
      </c>
      <c r="J385" s="57"/>
      <c r="L385" s="59"/>
    </row>
    <row r="386" spans="1:12" s="21" customFormat="1" ht="18.75">
      <c r="A386" s="4"/>
      <c r="B386" s="451" t="s">
        <v>1</v>
      </c>
      <c r="C386" s="452"/>
      <c r="D386" s="458" t="str">
        <f>IF(基本情報登録!$D$8&gt;0,基本情報登録!$D$8,"")</f>
        <v/>
      </c>
      <c r="E386" s="459"/>
      <c r="F386" s="459"/>
      <c r="G386" s="459"/>
      <c r="H386" s="460"/>
      <c r="I386" s="432"/>
      <c r="J386" s="57"/>
      <c r="L386" s="59"/>
    </row>
    <row r="387" spans="1:12" s="21" customFormat="1" ht="19.5" thickBot="1">
      <c r="A387" s="4"/>
      <c r="B387" s="453"/>
      <c r="C387" s="454"/>
      <c r="D387" s="461"/>
      <c r="E387" s="462"/>
      <c r="F387" s="462"/>
      <c r="G387" s="462"/>
      <c r="H387" s="463"/>
      <c r="I387" s="433"/>
      <c r="J387" s="57"/>
      <c r="L387" s="59"/>
    </row>
    <row r="388" spans="1:12" s="21" customFormat="1" ht="18.75">
      <c r="A388" s="4"/>
      <c r="B388" s="449" t="s">
        <v>24</v>
      </c>
      <c r="C388" s="450"/>
      <c r="D388" s="487"/>
      <c r="E388" s="488"/>
      <c r="F388" s="488"/>
      <c r="G388" s="488"/>
      <c r="H388" s="488"/>
      <c r="I388" s="489"/>
      <c r="J388" s="57"/>
      <c r="L388" s="59"/>
    </row>
    <row r="389" spans="1:12" s="21" customFormat="1" ht="18.75" hidden="1">
      <c r="A389" s="4"/>
      <c r="B389" s="47"/>
      <c r="C389" s="48"/>
      <c r="D389" s="49"/>
      <c r="E389" s="490" t="str">
        <f>TEXT(D388,"00000")</f>
        <v>00000</v>
      </c>
      <c r="F389" s="490"/>
      <c r="G389" s="490"/>
      <c r="H389" s="490"/>
      <c r="I389" s="491"/>
      <c r="J389" s="57"/>
      <c r="L389" s="59"/>
    </row>
    <row r="390" spans="1:12" s="21" customFormat="1" ht="18.75">
      <c r="A390" s="4"/>
      <c r="B390" s="451" t="s">
        <v>27</v>
      </c>
      <c r="C390" s="452"/>
      <c r="D390" s="468"/>
      <c r="E390" s="494"/>
      <c r="F390" s="494"/>
      <c r="G390" s="494"/>
      <c r="H390" s="494"/>
      <c r="I390" s="495"/>
      <c r="J390" s="57"/>
      <c r="L390" s="59"/>
    </row>
    <row r="391" spans="1:12" s="21" customFormat="1" ht="18.75">
      <c r="A391" s="4"/>
      <c r="B391" s="492"/>
      <c r="C391" s="493"/>
      <c r="D391" s="474"/>
      <c r="E391" s="496"/>
      <c r="F391" s="496"/>
      <c r="G391" s="496"/>
      <c r="H391" s="496"/>
      <c r="I391" s="497"/>
      <c r="J391" s="57"/>
      <c r="L391" s="59"/>
    </row>
    <row r="392" spans="1:12" s="21" customFormat="1" ht="19.5" thickBot="1">
      <c r="A392" s="4"/>
      <c r="B392" s="498" t="s">
        <v>1233</v>
      </c>
      <c r="C392" s="499"/>
      <c r="D392" s="500"/>
      <c r="E392" s="501"/>
      <c r="F392" s="501"/>
      <c r="G392" s="501"/>
      <c r="H392" s="501"/>
      <c r="I392" s="502"/>
      <c r="J392" s="57"/>
      <c r="L392" s="59"/>
    </row>
    <row r="393" spans="1:12" s="21" customFormat="1" ht="18.75">
      <c r="A393" s="4"/>
      <c r="B393" s="476" t="s">
        <v>1234</v>
      </c>
      <c r="C393" s="477"/>
      <c r="D393" s="477"/>
      <c r="E393" s="477"/>
      <c r="F393" s="477"/>
      <c r="G393" s="477"/>
      <c r="H393" s="477"/>
      <c r="I393" s="478"/>
      <c r="J393" s="57"/>
      <c r="L393" s="59"/>
    </row>
    <row r="394" spans="1:12" s="21" customFormat="1" ht="19.5" thickBot="1">
      <c r="A394" s="4"/>
      <c r="B394" s="50" t="s">
        <v>1238</v>
      </c>
      <c r="C394" s="51" t="s">
        <v>16</v>
      </c>
      <c r="D394" s="51" t="s">
        <v>1239</v>
      </c>
      <c r="E394" s="479" t="s">
        <v>1235</v>
      </c>
      <c r="F394" s="480"/>
      <c r="G394" s="51" t="s">
        <v>1240</v>
      </c>
      <c r="H394" s="51" t="s">
        <v>48</v>
      </c>
      <c r="I394" s="52" t="s">
        <v>1236</v>
      </c>
      <c r="J394" s="57"/>
      <c r="L394" s="59"/>
    </row>
    <row r="395" spans="1:12" s="21" customFormat="1" ht="19.5" thickTop="1">
      <c r="A395" s="4"/>
      <c r="B395" s="481">
        <v>1</v>
      </c>
      <c r="C395" s="483"/>
      <c r="D395" s="483" t="str">
        <f>IF(C395&gt;0,VLOOKUP(C395,男子登録情報!$A$2:$H$1688,2,0),"")</f>
        <v/>
      </c>
      <c r="E395" s="484" t="str">
        <f>IF(C395&gt;0,VLOOKUP(C395,男子登録情報!$A$2:$H$1688,3,0),"")</f>
        <v/>
      </c>
      <c r="F395" s="485"/>
      <c r="G395" s="483" t="str">
        <f>IF(C395&gt;0,VLOOKUP(C395,男子登録情報!$A$2:$H$1688,4,0),"")</f>
        <v/>
      </c>
      <c r="H395" s="483" t="str">
        <f>IF(C395&gt;0,VLOOKUP(C395,男子登録情報!$A$2:$H$1688,8,0),"")</f>
        <v/>
      </c>
      <c r="I395" s="486" t="str">
        <f>IF(C395&gt;0,VLOOKUP(C395,男子登録情報!$A$2:$H$1688,5,0),"")</f>
        <v/>
      </c>
      <c r="J395" s="57"/>
      <c r="L395" s="59"/>
    </row>
    <row r="396" spans="1:12" s="21" customFormat="1" ht="18.75">
      <c r="A396" s="4"/>
      <c r="B396" s="482"/>
      <c r="C396" s="473"/>
      <c r="D396" s="473"/>
      <c r="E396" s="474"/>
      <c r="F396" s="475"/>
      <c r="G396" s="473"/>
      <c r="H396" s="473"/>
      <c r="I396" s="472"/>
      <c r="J396" s="57"/>
      <c r="L396" s="59"/>
    </row>
    <row r="397" spans="1:12" s="21" customFormat="1" ht="18.75">
      <c r="A397" s="4"/>
      <c r="B397" s="464">
        <v>2</v>
      </c>
      <c r="C397" s="466"/>
      <c r="D397" s="466" t="str">
        <f>IF(C397,VLOOKUP(C397,男子登録情報!$A$2:$H$1688,2,0),"")</f>
        <v/>
      </c>
      <c r="E397" s="468" t="str">
        <f>IF(C397&gt;0,VLOOKUP(C397,男子登録情報!$A$2:$H$1688,3,0),"")</f>
        <v/>
      </c>
      <c r="F397" s="469"/>
      <c r="G397" s="466" t="str">
        <f>IF(C397&gt;0,VLOOKUP(C397,男子登録情報!$A$2:$H$1688,4,0),"")</f>
        <v/>
      </c>
      <c r="H397" s="466" t="str">
        <f>IF(C397&gt;0,VLOOKUP(C397,男子登録情報!$A$2:$H$1688,8,0),"")</f>
        <v/>
      </c>
      <c r="I397" s="432" t="str">
        <f>IF(C397&gt;0,VLOOKUP(C397,男子登録情報!$A$2:$H$1688,5,0),"")</f>
        <v/>
      </c>
      <c r="J397" s="57"/>
      <c r="L397" s="59"/>
    </row>
    <row r="398" spans="1:12" s="21" customFormat="1" ht="18.75">
      <c r="A398" s="4"/>
      <c r="B398" s="482"/>
      <c r="C398" s="473"/>
      <c r="D398" s="473"/>
      <c r="E398" s="474"/>
      <c r="F398" s="475"/>
      <c r="G398" s="473"/>
      <c r="H398" s="473"/>
      <c r="I398" s="472"/>
      <c r="J398" s="57"/>
      <c r="L398" s="59"/>
    </row>
    <row r="399" spans="1:12" s="21" customFormat="1" ht="18.75">
      <c r="A399" s="4"/>
      <c r="B399" s="464">
        <v>3</v>
      </c>
      <c r="C399" s="466"/>
      <c r="D399" s="466" t="str">
        <f>IF(C399,VLOOKUP(C399,男子登録情報!$A$2:$H$1688,2,0),"")</f>
        <v/>
      </c>
      <c r="E399" s="468" t="str">
        <f>IF(C399&gt;0,VLOOKUP(C399,男子登録情報!$A$2:$H$1688,3,0),"")</f>
        <v/>
      </c>
      <c r="F399" s="469"/>
      <c r="G399" s="466" t="str">
        <f>IF(C399&gt;0,VLOOKUP(C399,男子登録情報!$A$2:$H$1688,4,0),"")</f>
        <v/>
      </c>
      <c r="H399" s="466" t="str">
        <f>IF(C399&gt;0,VLOOKUP(C399,男子登録情報!$A$2:$H$1688,8,0),"")</f>
        <v/>
      </c>
      <c r="I399" s="432" t="str">
        <f>IF(C399&gt;0,VLOOKUP(C399,男子登録情報!$A$2:$H$1688,5,0),"")</f>
        <v/>
      </c>
      <c r="J399" s="57"/>
      <c r="L399" s="59"/>
    </row>
    <row r="400" spans="1:12" s="21" customFormat="1" ht="18.75">
      <c r="A400" s="4"/>
      <c r="B400" s="482"/>
      <c r="C400" s="473"/>
      <c r="D400" s="473"/>
      <c r="E400" s="474"/>
      <c r="F400" s="475"/>
      <c r="G400" s="473"/>
      <c r="H400" s="473"/>
      <c r="I400" s="472"/>
      <c r="J400" s="57"/>
      <c r="L400" s="59"/>
    </row>
    <row r="401" spans="1:12" s="21" customFormat="1" ht="18.75">
      <c r="A401" s="4"/>
      <c r="B401" s="464">
        <v>4</v>
      </c>
      <c r="C401" s="466"/>
      <c r="D401" s="466" t="str">
        <f>IF(C401,VLOOKUP(C401,男子登録情報!$A$2:$H$1688,2,0),"")</f>
        <v/>
      </c>
      <c r="E401" s="468" t="str">
        <f>IF(C401&gt;0,VLOOKUP(C401,男子登録情報!$A$2:$H$1688,3,0),"")</f>
        <v/>
      </c>
      <c r="F401" s="469"/>
      <c r="G401" s="466" t="str">
        <f>IF(C401&gt;0,VLOOKUP(C401,男子登録情報!$A$2:$H$1688,4,0),"")</f>
        <v/>
      </c>
      <c r="H401" s="466" t="str">
        <f>IF(C401&gt;0,VLOOKUP(C401,男子登録情報!$A$2:$H$1688,8,0),"")</f>
        <v/>
      </c>
      <c r="I401" s="432" t="str">
        <f>IF(C401&gt;0,VLOOKUP(C401,男子登録情報!$A$2:$H$1688,5,0),"")</f>
        <v/>
      </c>
      <c r="J401" s="57"/>
      <c r="L401" s="59"/>
    </row>
    <row r="402" spans="1:12" s="21" customFormat="1" ht="18.75">
      <c r="A402" s="4"/>
      <c r="B402" s="482"/>
      <c r="C402" s="473"/>
      <c r="D402" s="473"/>
      <c r="E402" s="474"/>
      <c r="F402" s="475"/>
      <c r="G402" s="473"/>
      <c r="H402" s="473"/>
      <c r="I402" s="472"/>
      <c r="J402" s="57"/>
      <c r="L402" s="59"/>
    </row>
    <row r="403" spans="1:12" s="21" customFormat="1" ht="18.75">
      <c r="A403" s="4"/>
      <c r="B403" s="464">
        <v>5</v>
      </c>
      <c r="C403" s="466"/>
      <c r="D403" s="466" t="str">
        <f>IF(C403,VLOOKUP(C403,男子登録情報!$A$2:$H$1688,2,0),"")</f>
        <v/>
      </c>
      <c r="E403" s="468" t="str">
        <f>IF(C403&gt;0,VLOOKUP(C403,男子登録情報!$A$2:$H$1688,3,0),"")</f>
        <v/>
      </c>
      <c r="F403" s="469"/>
      <c r="G403" s="466" t="str">
        <f>IF(C403&gt;0,VLOOKUP(C403,男子登録情報!$A$2:$H$1688,4,0),"")</f>
        <v/>
      </c>
      <c r="H403" s="466" t="str">
        <f>IF(C403&gt;0,VLOOKUP(C403,男子登録情報!$A$2:$H$1688,8,0),"")</f>
        <v/>
      </c>
      <c r="I403" s="432" t="str">
        <f>IF(C403&gt;0,VLOOKUP(C403,男子登録情報!$A$2:$H$1688,5,0),"")</f>
        <v/>
      </c>
      <c r="J403" s="57"/>
      <c r="L403" s="59"/>
    </row>
    <row r="404" spans="1:12" s="21" customFormat="1" ht="18.75">
      <c r="A404" s="4"/>
      <c r="B404" s="482"/>
      <c r="C404" s="473"/>
      <c r="D404" s="473"/>
      <c r="E404" s="474"/>
      <c r="F404" s="475"/>
      <c r="G404" s="473"/>
      <c r="H404" s="473"/>
      <c r="I404" s="472"/>
      <c r="J404" s="57"/>
      <c r="L404" s="59"/>
    </row>
    <row r="405" spans="1:12" s="21" customFormat="1" ht="18.75">
      <c r="A405" s="4"/>
      <c r="B405" s="464">
        <v>6</v>
      </c>
      <c r="C405" s="466"/>
      <c r="D405" s="466" t="str">
        <f>IF(C405,VLOOKUP(C405,男子登録情報!$A$2:$H$1688,2,0),"")</f>
        <v/>
      </c>
      <c r="E405" s="468" t="str">
        <f>IF(C405&gt;0,VLOOKUP(C405,男子登録情報!$A$2:$H$1688,3,0),"")</f>
        <v/>
      </c>
      <c r="F405" s="469"/>
      <c r="G405" s="466" t="str">
        <f>IF(C405&gt;0,VLOOKUP(C405,男子登録情報!$A$2:$H$1688,4,0),"")</f>
        <v/>
      </c>
      <c r="H405" s="466" t="str">
        <f>IF(C405&gt;0,VLOOKUP(C405,男子登録情報!$A$2:$H$1688,8,0),"")</f>
        <v/>
      </c>
      <c r="I405" s="432" t="str">
        <f>IF(C405&gt;0,VLOOKUP(C405,男子登録情報!$A$2:$H$1688,5,0),"")</f>
        <v/>
      </c>
      <c r="J405" s="57"/>
      <c r="L405" s="59"/>
    </row>
    <row r="406" spans="1:12" s="21" customFormat="1" ht="19.5" thickBot="1">
      <c r="A406" s="4"/>
      <c r="B406" s="465"/>
      <c r="C406" s="467"/>
      <c r="D406" s="467"/>
      <c r="E406" s="470"/>
      <c r="F406" s="471"/>
      <c r="G406" s="467"/>
      <c r="H406" s="467"/>
      <c r="I406" s="433"/>
      <c r="J406" s="57"/>
      <c r="L406" s="59"/>
    </row>
    <row r="407" spans="1:12" s="21" customFormat="1" ht="18.75">
      <c r="A407" s="4"/>
      <c r="B407" s="434" t="s">
        <v>1237</v>
      </c>
      <c r="C407" s="435"/>
      <c r="D407" s="435"/>
      <c r="E407" s="435"/>
      <c r="F407" s="435"/>
      <c r="G407" s="435"/>
      <c r="H407" s="435"/>
      <c r="I407" s="436"/>
      <c r="J407" s="57"/>
      <c r="L407" s="59"/>
    </row>
    <row r="408" spans="1:12" s="21" customFormat="1" ht="18.75">
      <c r="A408" s="4"/>
      <c r="B408" s="437"/>
      <c r="C408" s="438"/>
      <c r="D408" s="438"/>
      <c r="E408" s="438"/>
      <c r="F408" s="438"/>
      <c r="G408" s="438"/>
      <c r="H408" s="438"/>
      <c r="I408" s="439"/>
      <c r="J408" s="57"/>
      <c r="L408" s="59"/>
    </row>
    <row r="409" spans="1:12" s="21" customFormat="1" ht="19.5" thickBot="1">
      <c r="A409" s="4"/>
      <c r="B409" s="440"/>
      <c r="C409" s="441"/>
      <c r="D409" s="441"/>
      <c r="E409" s="441"/>
      <c r="F409" s="441"/>
      <c r="G409" s="441"/>
      <c r="H409" s="441"/>
      <c r="I409" s="442"/>
      <c r="J409" s="57"/>
      <c r="L409" s="59"/>
    </row>
    <row r="410" spans="1:12" s="21" customFormat="1" ht="18.75">
      <c r="A410" s="58"/>
      <c r="B410" s="58"/>
      <c r="C410" s="58"/>
      <c r="D410" s="58"/>
      <c r="E410" s="58"/>
      <c r="F410" s="58"/>
      <c r="G410" s="58"/>
      <c r="H410" s="58"/>
      <c r="I410" s="58"/>
      <c r="J410" s="63"/>
      <c r="L410" s="59"/>
    </row>
    <row r="411" spans="1:12" s="21" customFormat="1" ht="19.5" thickBot="1">
      <c r="A411" s="4"/>
      <c r="B411" s="4"/>
      <c r="C411" s="4"/>
      <c r="D411" s="4"/>
      <c r="E411" s="4"/>
      <c r="F411" s="4"/>
      <c r="G411" s="4"/>
      <c r="H411" s="4"/>
      <c r="I411" s="4"/>
      <c r="J411" s="61" t="s">
        <v>1266</v>
      </c>
      <c r="L411" s="59"/>
    </row>
    <row r="412" spans="1:12" s="21" customFormat="1" ht="18.75">
      <c r="A412" s="4"/>
      <c r="B412" s="443" t="str">
        <f>CONCATENATE('加盟校情報&amp;大会設定'!$G$5,'加盟校情報&amp;大会設定'!$H$5,'加盟校情報&amp;大会設定'!$I$5,'加盟校情報&amp;大会設定'!$J$5,)&amp;"　男子4×100mR"</f>
        <v>第36回全日本大学女子駅伝東海地区選考会　男子4×100mR</v>
      </c>
      <c r="C412" s="444"/>
      <c r="D412" s="444"/>
      <c r="E412" s="444"/>
      <c r="F412" s="444"/>
      <c r="G412" s="444"/>
      <c r="H412" s="444"/>
      <c r="I412" s="445"/>
      <c r="J412" s="57"/>
      <c r="L412" s="59"/>
    </row>
    <row r="413" spans="1:12" s="21" customFormat="1" ht="19.5" thickBot="1">
      <c r="A413" s="4"/>
      <c r="B413" s="446"/>
      <c r="C413" s="447"/>
      <c r="D413" s="447"/>
      <c r="E413" s="447"/>
      <c r="F413" s="447"/>
      <c r="G413" s="447"/>
      <c r="H413" s="447"/>
      <c r="I413" s="448"/>
      <c r="J413" s="57"/>
      <c r="L413" s="59"/>
    </row>
    <row r="414" spans="1:12" s="21" customFormat="1" ht="18.75">
      <c r="A414" s="4"/>
      <c r="B414" s="449" t="s">
        <v>1241</v>
      </c>
      <c r="C414" s="450"/>
      <c r="D414" s="455" t="str">
        <f>IF(基本情報登録!$D$6&gt;0,基本情報登録!$D$6,"")</f>
        <v/>
      </c>
      <c r="E414" s="456"/>
      <c r="F414" s="456"/>
      <c r="G414" s="456"/>
      <c r="H414" s="457"/>
      <c r="I414" s="62" t="s">
        <v>1275</v>
      </c>
      <c r="J414" s="57"/>
      <c r="L414" s="59"/>
    </row>
    <row r="415" spans="1:12" s="21" customFormat="1" ht="18.75">
      <c r="A415" s="4"/>
      <c r="B415" s="451" t="s">
        <v>1</v>
      </c>
      <c r="C415" s="452"/>
      <c r="D415" s="458" t="str">
        <f>IF(基本情報登録!$D$8&gt;0,基本情報登録!$D$8,"")</f>
        <v/>
      </c>
      <c r="E415" s="459"/>
      <c r="F415" s="459"/>
      <c r="G415" s="459"/>
      <c r="H415" s="460"/>
      <c r="I415" s="432"/>
      <c r="J415" s="57"/>
      <c r="L415" s="59"/>
    </row>
    <row r="416" spans="1:12" s="21" customFormat="1" ht="19.5" thickBot="1">
      <c r="A416" s="4"/>
      <c r="B416" s="453"/>
      <c r="C416" s="454"/>
      <c r="D416" s="461"/>
      <c r="E416" s="462"/>
      <c r="F416" s="462"/>
      <c r="G416" s="462"/>
      <c r="H416" s="463"/>
      <c r="I416" s="433"/>
      <c r="J416" s="57"/>
      <c r="L416" s="59"/>
    </row>
    <row r="417" spans="1:12" s="21" customFormat="1" ht="18.75">
      <c r="A417" s="4"/>
      <c r="B417" s="449" t="s">
        <v>24</v>
      </c>
      <c r="C417" s="450"/>
      <c r="D417" s="487"/>
      <c r="E417" s="488"/>
      <c r="F417" s="488"/>
      <c r="G417" s="488"/>
      <c r="H417" s="488"/>
      <c r="I417" s="489"/>
      <c r="J417" s="57"/>
      <c r="L417" s="59"/>
    </row>
    <row r="418" spans="1:12" s="21" customFormat="1" ht="18.75" hidden="1">
      <c r="A418" s="4"/>
      <c r="B418" s="47"/>
      <c r="C418" s="48"/>
      <c r="D418" s="49"/>
      <c r="E418" s="490" t="str">
        <f>TEXT(D417,"00000")</f>
        <v>00000</v>
      </c>
      <c r="F418" s="490"/>
      <c r="G418" s="490"/>
      <c r="H418" s="490"/>
      <c r="I418" s="491"/>
      <c r="J418" s="57"/>
      <c r="L418" s="59"/>
    </row>
    <row r="419" spans="1:12" s="21" customFormat="1" ht="18.75">
      <c r="A419" s="4"/>
      <c r="B419" s="451" t="s">
        <v>27</v>
      </c>
      <c r="C419" s="452"/>
      <c r="D419" s="468"/>
      <c r="E419" s="494"/>
      <c r="F419" s="494"/>
      <c r="G419" s="494"/>
      <c r="H419" s="494"/>
      <c r="I419" s="495"/>
      <c r="J419" s="57"/>
      <c r="L419" s="59"/>
    </row>
    <row r="420" spans="1:12" s="21" customFormat="1" ht="18.75">
      <c r="A420" s="4"/>
      <c r="B420" s="492"/>
      <c r="C420" s="493"/>
      <c r="D420" s="474"/>
      <c r="E420" s="496"/>
      <c r="F420" s="496"/>
      <c r="G420" s="496"/>
      <c r="H420" s="496"/>
      <c r="I420" s="497"/>
      <c r="J420" s="57"/>
      <c r="L420" s="59"/>
    </row>
    <row r="421" spans="1:12" s="21" customFormat="1" ht="19.5" thickBot="1">
      <c r="A421" s="4"/>
      <c r="B421" s="498" t="s">
        <v>1233</v>
      </c>
      <c r="C421" s="499"/>
      <c r="D421" s="500"/>
      <c r="E421" s="501"/>
      <c r="F421" s="501"/>
      <c r="G421" s="501"/>
      <c r="H421" s="501"/>
      <c r="I421" s="502"/>
      <c r="J421" s="57"/>
      <c r="L421" s="59"/>
    </row>
    <row r="422" spans="1:12" s="21" customFormat="1" ht="18.75">
      <c r="A422" s="4"/>
      <c r="B422" s="476" t="s">
        <v>1234</v>
      </c>
      <c r="C422" s="477"/>
      <c r="D422" s="477"/>
      <c r="E422" s="477"/>
      <c r="F422" s="477"/>
      <c r="G422" s="477"/>
      <c r="H422" s="477"/>
      <c r="I422" s="478"/>
      <c r="J422" s="57"/>
      <c r="L422" s="59"/>
    </row>
    <row r="423" spans="1:12" s="21" customFormat="1" ht="19.5" thickBot="1">
      <c r="A423" s="4"/>
      <c r="B423" s="50" t="s">
        <v>1238</v>
      </c>
      <c r="C423" s="51" t="s">
        <v>16</v>
      </c>
      <c r="D423" s="51" t="s">
        <v>1239</v>
      </c>
      <c r="E423" s="479" t="s">
        <v>1235</v>
      </c>
      <c r="F423" s="480"/>
      <c r="G423" s="51" t="s">
        <v>1240</v>
      </c>
      <c r="H423" s="51" t="s">
        <v>48</v>
      </c>
      <c r="I423" s="52" t="s">
        <v>1236</v>
      </c>
      <c r="J423" s="57"/>
      <c r="L423" s="59"/>
    </row>
    <row r="424" spans="1:12" s="21" customFormat="1" ht="19.5" thickTop="1">
      <c r="A424" s="4"/>
      <c r="B424" s="481">
        <v>1</v>
      </c>
      <c r="C424" s="483"/>
      <c r="D424" s="483" t="str">
        <f>IF(C424&gt;0,VLOOKUP(C424,男子登録情報!$A$2:$H$1688,2,0),"")</f>
        <v/>
      </c>
      <c r="E424" s="484" t="str">
        <f>IF(C424&gt;0,VLOOKUP(C424,男子登録情報!$A$2:$H$1688,3,0),"")</f>
        <v/>
      </c>
      <c r="F424" s="485"/>
      <c r="G424" s="483" t="str">
        <f>IF(C424&gt;0,VLOOKUP(C424,男子登録情報!$A$2:$H$1688,4,0),"")</f>
        <v/>
      </c>
      <c r="H424" s="483" t="str">
        <f>IF(C424&gt;0,VLOOKUP(C424,男子登録情報!$A$2:$H$1688,8,0),"")</f>
        <v/>
      </c>
      <c r="I424" s="486" t="str">
        <f>IF(C424&gt;0,VLOOKUP(C424,男子登録情報!$A$2:$H$1688,5,0),"")</f>
        <v/>
      </c>
      <c r="J424" s="57"/>
      <c r="L424" s="59"/>
    </row>
    <row r="425" spans="1:12" s="21" customFormat="1" ht="18.75">
      <c r="A425" s="4"/>
      <c r="B425" s="482"/>
      <c r="C425" s="473"/>
      <c r="D425" s="473"/>
      <c r="E425" s="474"/>
      <c r="F425" s="475"/>
      <c r="G425" s="473"/>
      <c r="H425" s="473"/>
      <c r="I425" s="472"/>
      <c r="J425" s="57"/>
      <c r="L425" s="59"/>
    </row>
    <row r="426" spans="1:12" s="21" customFormat="1" ht="18.75">
      <c r="A426" s="4"/>
      <c r="B426" s="464">
        <v>2</v>
      </c>
      <c r="C426" s="466"/>
      <c r="D426" s="466" t="str">
        <f>IF(C426,VLOOKUP(C426,男子登録情報!$A$2:$H$1688,2,0),"")</f>
        <v/>
      </c>
      <c r="E426" s="468" t="str">
        <f>IF(C426&gt;0,VLOOKUP(C426,男子登録情報!$A$2:$H$1688,3,0),"")</f>
        <v/>
      </c>
      <c r="F426" s="469"/>
      <c r="G426" s="466" t="str">
        <f>IF(C426&gt;0,VLOOKUP(C426,男子登録情報!$A$2:$H$1688,4,0),"")</f>
        <v/>
      </c>
      <c r="H426" s="466" t="str">
        <f>IF(C426&gt;0,VLOOKUP(C426,男子登録情報!$A$2:$H$1688,8,0),"")</f>
        <v/>
      </c>
      <c r="I426" s="432" t="str">
        <f>IF(C426&gt;0,VLOOKUP(C426,男子登録情報!$A$2:$H$1688,5,0),"")</f>
        <v/>
      </c>
      <c r="J426" s="57"/>
      <c r="L426" s="59"/>
    </row>
    <row r="427" spans="1:12" s="21" customFormat="1" ht="18.75">
      <c r="A427" s="4"/>
      <c r="B427" s="482"/>
      <c r="C427" s="473"/>
      <c r="D427" s="473"/>
      <c r="E427" s="474"/>
      <c r="F427" s="475"/>
      <c r="G427" s="473"/>
      <c r="H427" s="473"/>
      <c r="I427" s="472"/>
      <c r="J427" s="57"/>
      <c r="L427" s="59"/>
    </row>
    <row r="428" spans="1:12" s="21" customFormat="1" ht="18.75">
      <c r="A428" s="4"/>
      <c r="B428" s="464">
        <v>3</v>
      </c>
      <c r="C428" s="466"/>
      <c r="D428" s="466" t="str">
        <f>IF(C428,VLOOKUP(C428,男子登録情報!$A$2:$H$1688,2,0),"")</f>
        <v/>
      </c>
      <c r="E428" s="468" t="str">
        <f>IF(C428&gt;0,VLOOKUP(C428,男子登録情報!$A$2:$H$1688,3,0),"")</f>
        <v/>
      </c>
      <c r="F428" s="469"/>
      <c r="G428" s="466" t="str">
        <f>IF(C428&gt;0,VLOOKUP(C428,男子登録情報!$A$2:$H$1688,4,0),"")</f>
        <v/>
      </c>
      <c r="H428" s="466" t="str">
        <f>IF(C428&gt;0,VLOOKUP(C428,男子登録情報!$A$2:$H$1688,8,0),"")</f>
        <v/>
      </c>
      <c r="I428" s="432" t="str">
        <f>IF(C428&gt;0,VLOOKUP(C428,男子登録情報!$A$2:$H$1688,5,0),"")</f>
        <v/>
      </c>
      <c r="J428" s="57"/>
      <c r="L428" s="59"/>
    </row>
    <row r="429" spans="1:12" s="21" customFormat="1" ht="18.75">
      <c r="A429" s="4"/>
      <c r="B429" s="482"/>
      <c r="C429" s="473"/>
      <c r="D429" s="473"/>
      <c r="E429" s="474"/>
      <c r="F429" s="475"/>
      <c r="G429" s="473"/>
      <c r="H429" s="473"/>
      <c r="I429" s="472"/>
      <c r="J429" s="57"/>
      <c r="L429" s="59"/>
    </row>
    <row r="430" spans="1:12" s="21" customFormat="1" ht="18.75">
      <c r="A430" s="4"/>
      <c r="B430" s="464">
        <v>4</v>
      </c>
      <c r="C430" s="466"/>
      <c r="D430" s="466" t="str">
        <f>IF(C430,VLOOKUP(C430,男子登録情報!$A$2:$H$1688,2,0),"")</f>
        <v/>
      </c>
      <c r="E430" s="468" t="str">
        <f>IF(C430&gt;0,VLOOKUP(C430,男子登録情報!$A$2:$H$1688,3,0),"")</f>
        <v/>
      </c>
      <c r="F430" s="469"/>
      <c r="G430" s="466" t="str">
        <f>IF(C430&gt;0,VLOOKUP(C430,男子登録情報!$A$2:$H$1688,4,0),"")</f>
        <v/>
      </c>
      <c r="H430" s="466" t="str">
        <f>IF(C430&gt;0,VLOOKUP(C430,男子登録情報!$A$2:$H$1688,8,0),"")</f>
        <v/>
      </c>
      <c r="I430" s="432" t="str">
        <f>IF(C430&gt;0,VLOOKUP(C430,男子登録情報!$A$2:$H$1688,5,0),"")</f>
        <v/>
      </c>
      <c r="J430" s="57"/>
      <c r="L430" s="59"/>
    </row>
    <row r="431" spans="1:12" s="21" customFormat="1" ht="18.75">
      <c r="A431" s="4"/>
      <c r="B431" s="482"/>
      <c r="C431" s="473"/>
      <c r="D431" s="473"/>
      <c r="E431" s="474"/>
      <c r="F431" s="475"/>
      <c r="G431" s="473"/>
      <c r="H431" s="473"/>
      <c r="I431" s="472"/>
      <c r="J431" s="57"/>
      <c r="L431" s="59"/>
    </row>
    <row r="432" spans="1:12" s="21" customFormat="1" ht="18.75">
      <c r="A432" s="4"/>
      <c r="B432" s="464">
        <v>5</v>
      </c>
      <c r="C432" s="466"/>
      <c r="D432" s="466" t="str">
        <f>IF(C432,VLOOKUP(C432,男子登録情報!$A$2:$H$1688,2,0),"")</f>
        <v/>
      </c>
      <c r="E432" s="468" t="str">
        <f>IF(C432&gt;0,VLOOKUP(C432,男子登録情報!$A$2:$H$1688,3,0),"")</f>
        <v/>
      </c>
      <c r="F432" s="469"/>
      <c r="G432" s="466" t="str">
        <f>IF(C432&gt;0,VLOOKUP(C432,男子登録情報!$A$2:$H$1688,4,0),"")</f>
        <v/>
      </c>
      <c r="H432" s="466" t="str">
        <f>IF(C432&gt;0,VLOOKUP(C432,男子登録情報!$A$2:$H$1688,8,0),"")</f>
        <v/>
      </c>
      <c r="I432" s="432" t="str">
        <f>IF(C432&gt;0,VLOOKUP(C432,男子登録情報!$A$2:$H$1688,5,0),"")</f>
        <v/>
      </c>
      <c r="J432" s="57"/>
      <c r="L432" s="59"/>
    </row>
    <row r="433" spans="1:12" s="21" customFormat="1" ht="18.75">
      <c r="A433" s="4"/>
      <c r="B433" s="482"/>
      <c r="C433" s="473"/>
      <c r="D433" s="473"/>
      <c r="E433" s="474"/>
      <c r="F433" s="475"/>
      <c r="G433" s="473"/>
      <c r="H433" s="473"/>
      <c r="I433" s="472"/>
      <c r="J433" s="57"/>
      <c r="L433" s="59"/>
    </row>
    <row r="434" spans="1:12" s="21" customFormat="1" ht="18.75">
      <c r="A434" s="4"/>
      <c r="B434" s="464">
        <v>6</v>
      </c>
      <c r="C434" s="466"/>
      <c r="D434" s="466" t="str">
        <f>IF(C434,VLOOKUP(C434,男子登録情報!$A$2:$H$1688,2,0),"")</f>
        <v/>
      </c>
      <c r="E434" s="468" t="str">
        <f>IF(C434&gt;0,VLOOKUP(C434,男子登録情報!$A$2:$H$1688,3,0),"")</f>
        <v/>
      </c>
      <c r="F434" s="469"/>
      <c r="G434" s="466" t="str">
        <f>IF(C434&gt;0,VLOOKUP(C434,男子登録情報!$A$2:$H$1688,4,0),"")</f>
        <v/>
      </c>
      <c r="H434" s="466" t="str">
        <f>IF(C434&gt;0,VLOOKUP(C434,男子登録情報!$A$2:$H$1688,8,0),"")</f>
        <v/>
      </c>
      <c r="I434" s="432" t="str">
        <f>IF(C434&gt;0,VLOOKUP(C434,男子登録情報!$A$2:$H$1688,5,0),"")</f>
        <v/>
      </c>
      <c r="J434" s="57"/>
      <c r="L434" s="59"/>
    </row>
    <row r="435" spans="1:12" s="21" customFormat="1" ht="19.5" thickBot="1">
      <c r="A435" s="4"/>
      <c r="B435" s="465"/>
      <c r="C435" s="467"/>
      <c r="D435" s="467"/>
      <c r="E435" s="470"/>
      <c r="F435" s="471"/>
      <c r="G435" s="467"/>
      <c r="H435" s="467"/>
      <c r="I435" s="433"/>
      <c r="J435" s="57"/>
      <c r="L435" s="59"/>
    </row>
    <row r="436" spans="1:12" s="21" customFormat="1" ht="18.75">
      <c r="A436" s="4"/>
      <c r="B436" s="434" t="s">
        <v>1237</v>
      </c>
      <c r="C436" s="435"/>
      <c r="D436" s="435"/>
      <c r="E436" s="435"/>
      <c r="F436" s="435"/>
      <c r="G436" s="435"/>
      <c r="H436" s="435"/>
      <c r="I436" s="436"/>
      <c r="J436" s="57"/>
      <c r="L436" s="59"/>
    </row>
    <row r="437" spans="1:12" s="21" customFormat="1" ht="18.75">
      <c r="A437" s="4"/>
      <c r="B437" s="437"/>
      <c r="C437" s="438"/>
      <c r="D437" s="438"/>
      <c r="E437" s="438"/>
      <c r="F437" s="438"/>
      <c r="G437" s="438"/>
      <c r="H437" s="438"/>
      <c r="I437" s="439"/>
      <c r="J437" s="57"/>
      <c r="L437" s="59"/>
    </row>
    <row r="438" spans="1:12" s="21" customFormat="1" ht="19.5" thickBot="1">
      <c r="A438" s="4"/>
      <c r="B438" s="440"/>
      <c r="C438" s="441"/>
      <c r="D438" s="441"/>
      <c r="E438" s="441"/>
      <c r="F438" s="441"/>
      <c r="G438" s="441"/>
      <c r="H438" s="441"/>
      <c r="I438" s="442"/>
      <c r="J438" s="57"/>
      <c r="L438" s="59"/>
    </row>
    <row r="439" spans="1:12" s="21" customFormat="1" ht="18.75">
      <c r="A439" s="58"/>
      <c r="B439" s="58"/>
      <c r="C439" s="58"/>
      <c r="D439" s="58"/>
      <c r="E439" s="58"/>
      <c r="F439" s="58"/>
      <c r="G439" s="58"/>
      <c r="H439" s="58"/>
      <c r="I439" s="58"/>
      <c r="J439" s="63"/>
      <c r="L439" s="59"/>
    </row>
    <row r="440" spans="1:12" s="21" customFormat="1" ht="19.5" thickBot="1">
      <c r="A440" s="4"/>
      <c r="B440" s="4"/>
      <c r="C440" s="4"/>
      <c r="D440" s="4"/>
      <c r="E440" s="4"/>
      <c r="F440" s="4"/>
      <c r="G440" s="4"/>
      <c r="H440" s="4"/>
      <c r="I440" s="4"/>
      <c r="J440" s="61" t="s">
        <v>1267</v>
      </c>
      <c r="L440" s="59"/>
    </row>
    <row r="441" spans="1:12" s="21" customFormat="1" ht="18.75">
      <c r="A441" s="4"/>
      <c r="B441" s="443" t="str">
        <f>CONCATENATE('加盟校情報&amp;大会設定'!$G$5,'加盟校情報&amp;大会設定'!$H$5,'加盟校情報&amp;大会設定'!$I$5,'加盟校情報&amp;大会設定'!$J$5,)&amp;"　男子4×100mR"</f>
        <v>第36回全日本大学女子駅伝東海地区選考会　男子4×100mR</v>
      </c>
      <c r="C441" s="444"/>
      <c r="D441" s="444"/>
      <c r="E441" s="444"/>
      <c r="F441" s="444"/>
      <c r="G441" s="444"/>
      <c r="H441" s="444"/>
      <c r="I441" s="445"/>
      <c r="J441" s="57"/>
      <c r="L441" s="59"/>
    </row>
    <row r="442" spans="1:12" s="21" customFormat="1" ht="19.5" thickBot="1">
      <c r="A442" s="4"/>
      <c r="B442" s="446"/>
      <c r="C442" s="447"/>
      <c r="D442" s="447"/>
      <c r="E442" s="447"/>
      <c r="F442" s="447"/>
      <c r="G442" s="447"/>
      <c r="H442" s="447"/>
      <c r="I442" s="448"/>
      <c r="J442" s="57"/>
      <c r="L442" s="59"/>
    </row>
    <row r="443" spans="1:12" s="21" customFormat="1" ht="18.75">
      <c r="A443" s="4"/>
      <c r="B443" s="449" t="s">
        <v>1241</v>
      </c>
      <c r="C443" s="450"/>
      <c r="D443" s="455" t="str">
        <f>IF(基本情報登録!$D$6&gt;0,基本情報登録!$D$6,"")</f>
        <v/>
      </c>
      <c r="E443" s="456"/>
      <c r="F443" s="456"/>
      <c r="G443" s="456"/>
      <c r="H443" s="457"/>
      <c r="I443" s="62" t="s">
        <v>1275</v>
      </c>
      <c r="J443" s="57"/>
      <c r="L443" s="59"/>
    </row>
    <row r="444" spans="1:12" s="21" customFormat="1" ht="18.75">
      <c r="A444" s="4"/>
      <c r="B444" s="451" t="s">
        <v>1</v>
      </c>
      <c r="C444" s="452"/>
      <c r="D444" s="458" t="str">
        <f>IF(基本情報登録!$D$8&gt;0,基本情報登録!$D$8,"")</f>
        <v/>
      </c>
      <c r="E444" s="459"/>
      <c r="F444" s="459"/>
      <c r="G444" s="459"/>
      <c r="H444" s="460"/>
      <c r="I444" s="432"/>
      <c r="J444" s="57"/>
      <c r="L444" s="59"/>
    </row>
    <row r="445" spans="1:12" s="21" customFormat="1" ht="19.5" thickBot="1">
      <c r="A445" s="4"/>
      <c r="B445" s="453"/>
      <c r="C445" s="454"/>
      <c r="D445" s="461"/>
      <c r="E445" s="462"/>
      <c r="F445" s="462"/>
      <c r="G445" s="462"/>
      <c r="H445" s="463"/>
      <c r="I445" s="433"/>
      <c r="J445" s="57"/>
      <c r="L445" s="59"/>
    </row>
    <row r="446" spans="1:12" s="21" customFormat="1" ht="18.75">
      <c r="A446" s="4"/>
      <c r="B446" s="449" t="s">
        <v>24</v>
      </c>
      <c r="C446" s="450"/>
      <c r="D446" s="487"/>
      <c r="E446" s="488"/>
      <c r="F446" s="488"/>
      <c r="G446" s="488"/>
      <c r="H446" s="488"/>
      <c r="I446" s="489"/>
      <c r="J446" s="57"/>
      <c r="L446" s="59"/>
    </row>
    <row r="447" spans="1:12" s="21" customFormat="1" ht="18.75" hidden="1">
      <c r="A447" s="4"/>
      <c r="B447" s="47"/>
      <c r="C447" s="48"/>
      <c r="D447" s="49"/>
      <c r="E447" s="490" t="str">
        <f>TEXT(D446,"00000")</f>
        <v>00000</v>
      </c>
      <c r="F447" s="490"/>
      <c r="G447" s="490"/>
      <c r="H447" s="490"/>
      <c r="I447" s="491"/>
      <c r="J447" s="57"/>
      <c r="L447" s="59"/>
    </row>
    <row r="448" spans="1:12" s="21" customFormat="1" ht="18.75">
      <c r="A448" s="4"/>
      <c r="B448" s="451" t="s">
        <v>27</v>
      </c>
      <c r="C448" s="452"/>
      <c r="D448" s="468"/>
      <c r="E448" s="494"/>
      <c r="F448" s="494"/>
      <c r="G448" s="494"/>
      <c r="H448" s="494"/>
      <c r="I448" s="495"/>
      <c r="J448" s="57"/>
      <c r="L448" s="59"/>
    </row>
    <row r="449" spans="1:12" s="21" customFormat="1" ht="18.75">
      <c r="A449" s="4"/>
      <c r="B449" s="492"/>
      <c r="C449" s="493"/>
      <c r="D449" s="474"/>
      <c r="E449" s="496"/>
      <c r="F449" s="496"/>
      <c r="G449" s="496"/>
      <c r="H449" s="496"/>
      <c r="I449" s="497"/>
      <c r="J449" s="57"/>
      <c r="L449" s="59"/>
    </row>
    <row r="450" spans="1:12" s="21" customFormat="1" ht="19.5" thickBot="1">
      <c r="A450" s="4"/>
      <c r="B450" s="498" t="s">
        <v>1233</v>
      </c>
      <c r="C450" s="499"/>
      <c r="D450" s="500"/>
      <c r="E450" s="501"/>
      <c r="F450" s="501"/>
      <c r="G450" s="501"/>
      <c r="H450" s="501"/>
      <c r="I450" s="502"/>
      <c r="J450" s="57"/>
      <c r="L450" s="59"/>
    </row>
    <row r="451" spans="1:12" s="21" customFormat="1" ht="18.75">
      <c r="A451" s="4"/>
      <c r="B451" s="476" t="s">
        <v>1234</v>
      </c>
      <c r="C451" s="477"/>
      <c r="D451" s="477"/>
      <c r="E451" s="477"/>
      <c r="F451" s="477"/>
      <c r="G451" s="477"/>
      <c r="H451" s="477"/>
      <c r="I451" s="478"/>
      <c r="J451" s="57"/>
      <c r="L451" s="59"/>
    </row>
    <row r="452" spans="1:12" s="21" customFormat="1" ht="19.5" thickBot="1">
      <c r="A452" s="4"/>
      <c r="B452" s="50" t="s">
        <v>1238</v>
      </c>
      <c r="C452" s="51" t="s">
        <v>16</v>
      </c>
      <c r="D452" s="51" t="s">
        <v>1239</v>
      </c>
      <c r="E452" s="479" t="s">
        <v>1235</v>
      </c>
      <c r="F452" s="480"/>
      <c r="G452" s="51" t="s">
        <v>1240</v>
      </c>
      <c r="H452" s="51" t="s">
        <v>48</v>
      </c>
      <c r="I452" s="52" t="s">
        <v>1236</v>
      </c>
      <c r="J452" s="57"/>
      <c r="L452" s="59"/>
    </row>
    <row r="453" spans="1:12" s="21" customFormat="1" ht="19.5" thickTop="1">
      <c r="A453" s="4"/>
      <c r="B453" s="481">
        <v>1</v>
      </c>
      <c r="C453" s="483"/>
      <c r="D453" s="483" t="str">
        <f>IF(C453&gt;0,VLOOKUP(C453,男子登録情報!$A$2:$H$1688,2,0),"")</f>
        <v/>
      </c>
      <c r="E453" s="484" t="str">
        <f>IF(C453&gt;0,VLOOKUP(C453,男子登録情報!$A$2:$H$1688,3,0),"")</f>
        <v/>
      </c>
      <c r="F453" s="485"/>
      <c r="G453" s="483" t="str">
        <f>IF(C453&gt;0,VLOOKUP(C453,男子登録情報!$A$2:$H$1688,4,0),"")</f>
        <v/>
      </c>
      <c r="H453" s="483" t="str">
        <f>IF(C453&gt;0,VLOOKUP(C453,男子登録情報!$A$2:$H$1688,8,0),"")</f>
        <v/>
      </c>
      <c r="I453" s="486" t="str">
        <f>IF(C453&gt;0,VLOOKUP(C453,男子登録情報!$A$2:$H$1688,5,0),"")</f>
        <v/>
      </c>
      <c r="J453" s="57"/>
      <c r="L453" s="59"/>
    </row>
    <row r="454" spans="1:12" s="21" customFormat="1" ht="18.75">
      <c r="A454" s="4"/>
      <c r="B454" s="482"/>
      <c r="C454" s="473"/>
      <c r="D454" s="473"/>
      <c r="E454" s="474"/>
      <c r="F454" s="475"/>
      <c r="G454" s="473"/>
      <c r="H454" s="473"/>
      <c r="I454" s="472"/>
      <c r="J454" s="57"/>
      <c r="L454" s="59"/>
    </row>
    <row r="455" spans="1:12" s="21" customFormat="1" ht="18.75">
      <c r="A455" s="4"/>
      <c r="B455" s="464">
        <v>2</v>
      </c>
      <c r="C455" s="466"/>
      <c r="D455" s="466" t="str">
        <f>IF(C455,VLOOKUP(C455,男子登録情報!$A$2:$H$1688,2,0),"")</f>
        <v/>
      </c>
      <c r="E455" s="468" t="str">
        <f>IF(C455&gt;0,VLOOKUP(C455,男子登録情報!$A$2:$H$1688,3,0),"")</f>
        <v/>
      </c>
      <c r="F455" s="469"/>
      <c r="G455" s="466" t="str">
        <f>IF(C455&gt;0,VLOOKUP(C455,男子登録情報!$A$2:$H$1688,4,0),"")</f>
        <v/>
      </c>
      <c r="H455" s="466" t="str">
        <f>IF(C455&gt;0,VLOOKUP(C455,男子登録情報!$A$2:$H$1688,8,0),"")</f>
        <v/>
      </c>
      <c r="I455" s="432" t="str">
        <f>IF(C455&gt;0,VLOOKUP(C455,男子登録情報!$A$2:$H$1688,5,0),"")</f>
        <v/>
      </c>
      <c r="J455" s="57"/>
      <c r="L455" s="59"/>
    </row>
    <row r="456" spans="1:12" s="21" customFormat="1" ht="18.75">
      <c r="A456" s="4"/>
      <c r="B456" s="482"/>
      <c r="C456" s="473"/>
      <c r="D456" s="473"/>
      <c r="E456" s="474"/>
      <c r="F456" s="475"/>
      <c r="G456" s="473"/>
      <c r="H456" s="473"/>
      <c r="I456" s="472"/>
      <c r="J456" s="57"/>
      <c r="L456" s="59"/>
    </row>
    <row r="457" spans="1:12" s="21" customFormat="1" ht="18.75">
      <c r="A457" s="4"/>
      <c r="B457" s="464">
        <v>3</v>
      </c>
      <c r="C457" s="466"/>
      <c r="D457" s="466" t="str">
        <f>IF(C457,VLOOKUP(C457,男子登録情報!$A$2:$H$1688,2,0),"")</f>
        <v/>
      </c>
      <c r="E457" s="468" t="str">
        <f>IF(C457&gt;0,VLOOKUP(C457,男子登録情報!$A$2:$H$1688,3,0),"")</f>
        <v/>
      </c>
      <c r="F457" s="469"/>
      <c r="G457" s="466" t="str">
        <f>IF(C457&gt;0,VLOOKUP(C457,男子登録情報!$A$2:$H$1688,4,0),"")</f>
        <v/>
      </c>
      <c r="H457" s="466" t="str">
        <f>IF(C457&gt;0,VLOOKUP(C457,男子登録情報!$A$2:$H$1688,8,0),"")</f>
        <v/>
      </c>
      <c r="I457" s="432" t="str">
        <f>IF(C457&gt;0,VLOOKUP(C457,男子登録情報!$A$2:$H$1688,5,0),"")</f>
        <v/>
      </c>
      <c r="J457" s="57"/>
      <c r="L457" s="59"/>
    </row>
    <row r="458" spans="1:12" s="21" customFormat="1" ht="18.75">
      <c r="A458" s="4"/>
      <c r="B458" s="482"/>
      <c r="C458" s="473"/>
      <c r="D458" s="473"/>
      <c r="E458" s="474"/>
      <c r="F458" s="475"/>
      <c r="G458" s="473"/>
      <c r="H458" s="473"/>
      <c r="I458" s="472"/>
      <c r="J458" s="57"/>
      <c r="L458" s="59"/>
    </row>
    <row r="459" spans="1:12" s="21" customFormat="1" ht="18.75">
      <c r="A459" s="4"/>
      <c r="B459" s="464">
        <v>4</v>
      </c>
      <c r="C459" s="466"/>
      <c r="D459" s="466" t="str">
        <f>IF(C459,VLOOKUP(C459,男子登録情報!$A$2:$H$1688,2,0),"")</f>
        <v/>
      </c>
      <c r="E459" s="468" t="str">
        <f>IF(C459&gt;0,VLOOKUP(C459,男子登録情報!$A$2:$H$1688,3,0),"")</f>
        <v/>
      </c>
      <c r="F459" s="469"/>
      <c r="G459" s="466" t="str">
        <f>IF(C459&gt;0,VLOOKUP(C459,男子登録情報!$A$2:$H$1688,4,0),"")</f>
        <v/>
      </c>
      <c r="H459" s="466" t="str">
        <f>IF(C459&gt;0,VLOOKUP(C459,男子登録情報!$A$2:$H$1688,8,0),"")</f>
        <v/>
      </c>
      <c r="I459" s="432" t="str">
        <f>IF(C459&gt;0,VLOOKUP(C459,男子登録情報!$A$2:$H$1688,5,0),"")</f>
        <v/>
      </c>
      <c r="J459" s="57"/>
      <c r="L459" s="59"/>
    </row>
    <row r="460" spans="1:12" s="21" customFormat="1" ht="18.75">
      <c r="A460" s="4"/>
      <c r="B460" s="482"/>
      <c r="C460" s="473"/>
      <c r="D460" s="473"/>
      <c r="E460" s="474"/>
      <c r="F460" s="475"/>
      <c r="G460" s="473"/>
      <c r="H460" s="473"/>
      <c r="I460" s="472"/>
      <c r="J460" s="57"/>
      <c r="L460" s="59"/>
    </row>
    <row r="461" spans="1:12" s="21" customFormat="1" ht="18.75">
      <c r="A461" s="4"/>
      <c r="B461" s="464">
        <v>5</v>
      </c>
      <c r="C461" s="466"/>
      <c r="D461" s="466" t="str">
        <f>IF(C461,VLOOKUP(C461,男子登録情報!$A$2:$H$1688,2,0),"")</f>
        <v/>
      </c>
      <c r="E461" s="468" t="str">
        <f>IF(C461&gt;0,VLOOKUP(C461,男子登録情報!$A$2:$H$1688,3,0),"")</f>
        <v/>
      </c>
      <c r="F461" s="469"/>
      <c r="G461" s="466" t="str">
        <f>IF(C461&gt;0,VLOOKUP(C461,男子登録情報!$A$2:$H$1688,4,0),"")</f>
        <v/>
      </c>
      <c r="H461" s="466" t="str">
        <f>IF(C461&gt;0,VLOOKUP(C461,男子登録情報!$A$2:$H$1688,8,0),"")</f>
        <v/>
      </c>
      <c r="I461" s="432" t="str">
        <f>IF(C461&gt;0,VLOOKUP(C461,男子登録情報!$A$2:$H$1688,5,0),"")</f>
        <v/>
      </c>
      <c r="J461" s="57"/>
      <c r="L461" s="59"/>
    </row>
    <row r="462" spans="1:12" s="21" customFormat="1" ht="18.75">
      <c r="A462" s="4"/>
      <c r="B462" s="482"/>
      <c r="C462" s="473"/>
      <c r="D462" s="473"/>
      <c r="E462" s="474"/>
      <c r="F462" s="475"/>
      <c r="G462" s="473"/>
      <c r="H462" s="473"/>
      <c r="I462" s="472"/>
      <c r="J462" s="57"/>
      <c r="L462" s="59"/>
    </row>
    <row r="463" spans="1:12" s="21" customFormat="1" ht="18.75">
      <c r="A463" s="4"/>
      <c r="B463" s="464">
        <v>6</v>
      </c>
      <c r="C463" s="466"/>
      <c r="D463" s="466" t="str">
        <f>IF(C463,VLOOKUP(C463,男子登録情報!$A$2:$H$1688,2,0),"")</f>
        <v/>
      </c>
      <c r="E463" s="468" t="str">
        <f>IF(C463&gt;0,VLOOKUP(C463,男子登録情報!$A$2:$H$1688,3,0),"")</f>
        <v/>
      </c>
      <c r="F463" s="469"/>
      <c r="G463" s="466" t="str">
        <f>IF(C463&gt;0,VLOOKUP(C463,男子登録情報!$A$2:$H$1688,4,0),"")</f>
        <v/>
      </c>
      <c r="H463" s="466" t="str">
        <f>IF(C463&gt;0,VLOOKUP(C463,男子登録情報!$A$2:$H$1688,8,0),"")</f>
        <v/>
      </c>
      <c r="I463" s="432" t="str">
        <f>IF(C463&gt;0,VLOOKUP(C463,男子登録情報!$A$2:$H$1688,5,0),"")</f>
        <v/>
      </c>
      <c r="J463" s="57"/>
      <c r="L463" s="59"/>
    </row>
    <row r="464" spans="1:12" s="21" customFormat="1" ht="19.5" thickBot="1">
      <c r="A464" s="4"/>
      <c r="B464" s="465"/>
      <c r="C464" s="467"/>
      <c r="D464" s="467"/>
      <c r="E464" s="470"/>
      <c r="F464" s="471"/>
      <c r="G464" s="467"/>
      <c r="H464" s="467"/>
      <c r="I464" s="433"/>
      <c r="J464" s="57"/>
      <c r="L464" s="59"/>
    </row>
    <row r="465" spans="1:12" s="21" customFormat="1" ht="18.75">
      <c r="A465" s="4"/>
      <c r="B465" s="434" t="s">
        <v>1237</v>
      </c>
      <c r="C465" s="435"/>
      <c r="D465" s="435"/>
      <c r="E465" s="435"/>
      <c r="F465" s="435"/>
      <c r="G465" s="435"/>
      <c r="H465" s="435"/>
      <c r="I465" s="436"/>
      <c r="J465" s="57"/>
      <c r="L465" s="59"/>
    </row>
    <row r="466" spans="1:12" s="21" customFormat="1" ht="18.75">
      <c r="A466" s="4"/>
      <c r="B466" s="437"/>
      <c r="C466" s="438"/>
      <c r="D466" s="438"/>
      <c r="E466" s="438"/>
      <c r="F466" s="438"/>
      <c r="G466" s="438"/>
      <c r="H466" s="438"/>
      <c r="I466" s="439"/>
      <c r="J466" s="57"/>
      <c r="L466" s="59"/>
    </row>
    <row r="467" spans="1:12" s="21" customFormat="1" ht="19.5" thickBot="1">
      <c r="A467" s="4"/>
      <c r="B467" s="440"/>
      <c r="C467" s="441"/>
      <c r="D467" s="441"/>
      <c r="E467" s="441"/>
      <c r="F467" s="441"/>
      <c r="G467" s="441"/>
      <c r="H467" s="441"/>
      <c r="I467" s="442"/>
      <c r="J467" s="57"/>
      <c r="L467" s="59"/>
    </row>
    <row r="468" spans="1:12" s="21" customFormat="1" ht="18.75">
      <c r="A468" s="58"/>
      <c r="B468" s="58"/>
      <c r="C468" s="58"/>
      <c r="D468" s="58"/>
      <c r="E468" s="58"/>
      <c r="F468" s="58"/>
      <c r="G468" s="58"/>
      <c r="H468" s="58"/>
      <c r="I468" s="58"/>
      <c r="J468" s="63"/>
      <c r="L468" s="59"/>
    </row>
    <row r="469" spans="1:12" s="21" customFormat="1" ht="19.5" thickBot="1">
      <c r="A469" s="4"/>
      <c r="B469" s="4"/>
      <c r="C469" s="4"/>
      <c r="D469" s="4"/>
      <c r="E469" s="4"/>
      <c r="F469" s="4"/>
      <c r="G469" s="4"/>
      <c r="H469" s="4"/>
      <c r="I469" s="4"/>
      <c r="J469" s="61" t="s">
        <v>1268</v>
      </c>
      <c r="L469" s="59"/>
    </row>
    <row r="470" spans="1:12" s="21" customFormat="1" ht="18.75">
      <c r="A470" s="4"/>
      <c r="B470" s="443" t="str">
        <f>CONCATENATE('加盟校情報&amp;大会設定'!$G$5,'加盟校情報&amp;大会設定'!$H$5,'加盟校情報&amp;大会設定'!$I$5,'加盟校情報&amp;大会設定'!$J$5,)&amp;"　男子4×100mR"</f>
        <v>第36回全日本大学女子駅伝東海地区選考会　男子4×100mR</v>
      </c>
      <c r="C470" s="444"/>
      <c r="D470" s="444"/>
      <c r="E470" s="444"/>
      <c r="F470" s="444"/>
      <c r="G470" s="444"/>
      <c r="H470" s="444"/>
      <c r="I470" s="445"/>
      <c r="J470" s="57"/>
      <c r="L470" s="59"/>
    </row>
    <row r="471" spans="1:12" s="21" customFormat="1" ht="19.5" thickBot="1">
      <c r="A471" s="4"/>
      <c r="B471" s="446"/>
      <c r="C471" s="447"/>
      <c r="D471" s="447"/>
      <c r="E471" s="447"/>
      <c r="F471" s="447"/>
      <c r="G471" s="447"/>
      <c r="H471" s="447"/>
      <c r="I471" s="448"/>
      <c r="J471" s="57"/>
      <c r="L471" s="59"/>
    </row>
    <row r="472" spans="1:12" s="21" customFormat="1" ht="18.75">
      <c r="A472" s="4"/>
      <c r="B472" s="449" t="s">
        <v>1241</v>
      </c>
      <c r="C472" s="450"/>
      <c r="D472" s="455" t="str">
        <f>IF(基本情報登録!$D$6&gt;0,基本情報登録!$D$6,"")</f>
        <v/>
      </c>
      <c r="E472" s="456"/>
      <c r="F472" s="456"/>
      <c r="G472" s="456"/>
      <c r="H472" s="457"/>
      <c r="I472" s="62" t="s">
        <v>1275</v>
      </c>
      <c r="J472" s="57"/>
      <c r="L472" s="59"/>
    </row>
    <row r="473" spans="1:12" s="21" customFormat="1" ht="18.75">
      <c r="A473" s="4"/>
      <c r="B473" s="451" t="s">
        <v>1</v>
      </c>
      <c r="C473" s="452"/>
      <c r="D473" s="458" t="str">
        <f>IF(基本情報登録!$D$8&gt;0,基本情報登録!$D$8,"")</f>
        <v/>
      </c>
      <c r="E473" s="459"/>
      <c r="F473" s="459"/>
      <c r="G473" s="459"/>
      <c r="H473" s="460"/>
      <c r="I473" s="432"/>
      <c r="J473" s="57"/>
      <c r="L473" s="59"/>
    </row>
    <row r="474" spans="1:12" s="21" customFormat="1" ht="19.5" thickBot="1">
      <c r="A474" s="4"/>
      <c r="B474" s="453"/>
      <c r="C474" s="454"/>
      <c r="D474" s="461"/>
      <c r="E474" s="462"/>
      <c r="F474" s="462"/>
      <c r="G474" s="462"/>
      <c r="H474" s="463"/>
      <c r="I474" s="433"/>
      <c r="J474" s="57"/>
      <c r="L474" s="59"/>
    </row>
    <row r="475" spans="1:12" s="21" customFormat="1" ht="18.75">
      <c r="A475" s="4"/>
      <c r="B475" s="449" t="s">
        <v>24</v>
      </c>
      <c r="C475" s="450"/>
      <c r="D475" s="487"/>
      <c r="E475" s="488"/>
      <c r="F475" s="488"/>
      <c r="G475" s="488"/>
      <c r="H475" s="488"/>
      <c r="I475" s="489"/>
      <c r="J475" s="57"/>
      <c r="L475" s="59"/>
    </row>
    <row r="476" spans="1:12" s="21" customFormat="1" ht="18.75" hidden="1">
      <c r="A476" s="4"/>
      <c r="B476" s="47"/>
      <c r="C476" s="48"/>
      <c r="D476" s="49"/>
      <c r="E476" s="490" t="str">
        <f>TEXT(D475,"00000")</f>
        <v>00000</v>
      </c>
      <c r="F476" s="490"/>
      <c r="G476" s="490"/>
      <c r="H476" s="490"/>
      <c r="I476" s="491"/>
      <c r="J476" s="57"/>
      <c r="L476" s="59"/>
    </row>
    <row r="477" spans="1:12" s="21" customFormat="1" ht="18.75">
      <c r="A477" s="4"/>
      <c r="B477" s="451" t="s">
        <v>27</v>
      </c>
      <c r="C477" s="452"/>
      <c r="D477" s="468"/>
      <c r="E477" s="494"/>
      <c r="F477" s="494"/>
      <c r="G477" s="494"/>
      <c r="H477" s="494"/>
      <c r="I477" s="495"/>
      <c r="J477" s="57"/>
      <c r="L477" s="59"/>
    </row>
    <row r="478" spans="1:12" s="21" customFormat="1" ht="18.75">
      <c r="A478" s="4"/>
      <c r="B478" s="492"/>
      <c r="C478" s="493"/>
      <c r="D478" s="474"/>
      <c r="E478" s="496"/>
      <c r="F478" s="496"/>
      <c r="G478" s="496"/>
      <c r="H478" s="496"/>
      <c r="I478" s="497"/>
      <c r="J478" s="57"/>
      <c r="L478" s="59"/>
    </row>
    <row r="479" spans="1:12" s="21" customFormat="1" ht="19.5" thickBot="1">
      <c r="A479" s="4"/>
      <c r="B479" s="498" t="s">
        <v>1233</v>
      </c>
      <c r="C479" s="499"/>
      <c r="D479" s="500"/>
      <c r="E479" s="501"/>
      <c r="F479" s="501"/>
      <c r="G479" s="501"/>
      <c r="H479" s="501"/>
      <c r="I479" s="502"/>
      <c r="J479" s="57"/>
      <c r="L479" s="59"/>
    </row>
    <row r="480" spans="1:12" s="21" customFormat="1" ht="18.75">
      <c r="A480" s="4"/>
      <c r="B480" s="476" t="s">
        <v>1234</v>
      </c>
      <c r="C480" s="477"/>
      <c r="D480" s="477"/>
      <c r="E480" s="477"/>
      <c r="F480" s="477"/>
      <c r="G480" s="477"/>
      <c r="H480" s="477"/>
      <c r="I480" s="478"/>
      <c r="J480" s="57"/>
      <c r="L480" s="59"/>
    </row>
    <row r="481" spans="1:12" s="21" customFormat="1" ht="19.5" thickBot="1">
      <c r="A481" s="4"/>
      <c r="B481" s="50" t="s">
        <v>1238</v>
      </c>
      <c r="C481" s="51" t="s">
        <v>16</v>
      </c>
      <c r="D481" s="51" t="s">
        <v>1239</v>
      </c>
      <c r="E481" s="479" t="s">
        <v>1235</v>
      </c>
      <c r="F481" s="480"/>
      <c r="G481" s="51" t="s">
        <v>1240</v>
      </c>
      <c r="H481" s="51" t="s">
        <v>48</v>
      </c>
      <c r="I481" s="52" t="s">
        <v>1236</v>
      </c>
      <c r="J481" s="57"/>
      <c r="L481" s="59"/>
    </row>
    <row r="482" spans="1:12" s="21" customFormat="1" ht="19.5" thickTop="1">
      <c r="A482" s="4"/>
      <c r="B482" s="481">
        <v>1</v>
      </c>
      <c r="C482" s="483"/>
      <c r="D482" s="483" t="str">
        <f>IF(C482&gt;0,VLOOKUP(C482,男子登録情報!$A$2:$H$1688,2,0),"")</f>
        <v/>
      </c>
      <c r="E482" s="484" t="str">
        <f>IF(C482&gt;0,VLOOKUP(C482,男子登録情報!$A$2:$H$1688,3,0),"")</f>
        <v/>
      </c>
      <c r="F482" s="485"/>
      <c r="G482" s="483" t="str">
        <f>IF(C482&gt;0,VLOOKUP(C482,男子登録情報!$A$2:$H$1688,4,0),"")</f>
        <v/>
      </c>
      <c r="H482" s="483" t="str">
        <f>IF(C482&gt;0,VLOOKUP(C482,男子登録情報!$A$2:$H$1688,8,0),"")</f>
        <v/>
      </c>
      <c r="I482" s="486" t="str">
        <f>IF(C482&gt;0,VLOOKUP(C482,男子登録情報!$A$2:$H$1688,5,0),"")</f>
        <v/>
      </c>
      <c r="J482" s="57"/>
      <c r="L482" s="59"/>
    </row>
    <row r="483" spans="1:12" s="21" customFormat="1" ht="18.75">
      <c r="A483" s="4"/>
      <c r="B483" s="482"/>
      <c r="C483" s="473"/>
      <c r="D483" s="473"/>
      <c r="E483" s="474"/>
      <c r="F483" s="475"/>
      <c r="G483" s="473"/>
      <c r="H483" s="473"/>
      <c r="I483" s="472"/>
      <c r="J483" s="57"/>
      <c r="L483" s="59"/>
    </row>
    <row r="484" spans="1:12" s="21" customFormat="1" ht="18.75">
      <c r="A484" s="4"/>
      <c r="B484" s="464">
        <v>2</v>
      </c>
      <c r="C484" s="466"/>
      <c r="D484" s="466" t="str">
        <f>IF(C484,VLOOKUP(C484,男子登録情報!$A$2:$H$1688,2,0),"")</f>
        <v/>
      </c>
      <c r="E484" s="468" t="str">
        <f>IF(C484&gt;0,VLOOKUP(C484,男子登録情報!$A$2:$H$1688,3,0),"")</f>
        <v/>
      </c>
      <c r="F484" s="469"/>
      <c r="G484" s="466" t="str">
        <f>IF(C484&gt;0,VLOOKUP(C484,男子登録情報!$A$2:$H$1688,4,0),"")</f>
        <v/>
      </c>
      <c r="H484" s="466" t="str">
        <f>IF(C484&gt;0,VLOOKUP(C484,男子登録情報!$A$2:$H$1688,8,0),"")</f>
        <v/>
      </c>
      <c r="I484" s="432" t="str">
        <f>IF(C484&gt;0,VLOOKUP(C484,男子登録情報!$A$2:$H$1688,5,0),"")</f>
        <v/>
      </c>
      <c r="J484" s="57"/>
      <c r="L484" s="59"/>
    </row>
    <row r="485" spans="1:12" s="21" customFormat="1" ht="18.75">
      <c r="A485" s="4"/>
      <c r="B485" s="482"/>
      <c r="C485" s="473"/>
      <c r="D485" s="473"/>
      <c r="E485" s="474"/>
      <c r="F485" s="475"/>
      <c r="G485" s="473"/>
      <c r="H485" s="473"/>
      <c r="I485" s="472"/>
      <c r="J485" s="57"/>
      <c r="L485" s="59"/>
    </row>
    <row r="486" spans="1:12" s="21" customFormat="1" ht="18.75">
      <c r="A486" s="4"/>
      <c r="B486" s="464">
        <v>3</v>
      </c>
      <c r="C486" s="466"/>
      <c r="D486" s="466" t="str">
        <f>IF(C486,VLOOKUP(C486,男子登録情報!$A$2:$H$1688,2,0),"")</f>
        <v/>
      </c>
      <c r="E486" s="468" t="str">
        <f>IF(C486&gt;0,VLOOKUP(C486,男子登録情報!$A$2:$H$1688,3,0),"")</f>
        <v/>
      </c>
      <c r="F486" s="469"/>
      <c r="G486" s="466" t="str">
        <f>IF(C486&gt;0,VLOOKUP(C486,男子登録情報!$A$2:$H$1688,4,0),"")</f>
        <v/>
      </c>
      <c r="H486" s="466" t="str">
        <f>IF(C486&gt;0,VLOOKUP(C486,男子登録情報!$A$2:$H$1688,8,0),"")</f>
        <v/>
      </c>
      <c r="I486" s="432" t="str">
        <f>IF(C486&gt;0,VLOOKUP(C486,男子登録情報!$A$2:$H$1688,5,0),"")</f>
        <v/>
      </c>
      <c r="J486" s="57"/>
      <c r="L486" s="59"/>
    </row>
    <row r="487" spans="1:12" s="21" customFormat="1" ht="18.75">
      <c r="A487" s="4"/>
      <c r="B487" s="482"/>
      <c r="C487" s="473"/>
      <c r="D487" s="473"/>
      <c r="E487" s="474"/>
      <c r="F487" s="475"/>
      <c r="G487" s="473"/>
      <c r="H487" s="473"/>
      <c r="I487" s="472"/>
      <c r="J487" s="57"/>
      <c r="L487" s="59"/>
    </row>
    <row r="488" spans="1:12" s="21" customFormat="1" ht="18.75">
      <c r="A488" s="4"/>
      <c r="B488" s="464">
        <v>4</v>
      </c>
      <c r="C488" s="466"/>
      <c r="D488" s="466" t="str">
        <f>IF(C488,VLOOKUP(C488,男子登録情報!$A$2:$H$1688,2,0),"")</f>
        <v/>
      </c>
      <c r="E488" s="468" t="str">
        <f>IF(C488&gt;0,VLOOKUP(C488,男子登録情報!$A$2:$H$1688,3,0),"")</f>
        <v/>
      </c>
      <c r="F488" s="469"/>
      <c r="G488" s="466" t="str">
        <f>IF(C488&gt;0,VLOOKUP(C488,男子登録情報!$A$2:$H$1688,4,0),"")</f>
        <v/>
      </c>
      <c r="H488" s="466" t="str">
        <f>IF(C488&gt;0,VLOOKUP(C488,男子登録情報!$A$2:$H$1688,8,0),"")</f>
        <v/>
      </c>
      <c r="I488" s="432" t="str">
        <f>IF(C488&gt;0,VLOOKUP(C488,男子登録情報!$A$2:$H$1688,5,0),"")</f>
        <v/>
      </c>
      <c r="J488" s="57"/>
      <c r="L488" s="59"/>
    </row>
    <row r="489" spans="1:12" s="21" customFormat="1" ht="18.75">
      <c r="A489" s="4"/>
      <c r="B489" s="482"/>
      <c r="C489" s="473"/>
      <c r="D489" s="473"/>
      <c r="E489" s="474"/>
      <c r="F489" s="475"/>
      <c r="G489" s="473"/>
      <c r="H489" s="473"/>
      <c r="I489" s="472"/>
      <c r="J489" s="57"/>
      <c r="L489" s="59"/>
    </row>
    <row r="490" spans="1:12" s="21" customFormat="1" ht="18.75">
      <c r="A490" s="4"/>
      <c r="B490" s="464">
        <v>5</v>
      </c>
      <c r="C490" s="466"/>
      <c r="D490" s="466" t="str">
        <f>IF(C490,VLOOKUP(C490,男子登録情報!$A$2:$H$1688,2,0),"")</f>
        <v/>
      </c>
      <c r="E490" s="468" t="str">
        <f>IF(C490&gt;0,VLOOKUP(C490,男子登録情報!$A$2:$H$1688,3,0),"")</f>
        <v/>
      </c>
      <c r="F490" s="469"/>
      <c r="G490" s="466" t="str">
        <f>IF(C490&gt;0,VLOOKUP(C490,男子登録情報!$A$2:$H$1688,4,0),"")</f>
        <v/>
      </c>
      <c r="H490" s="466" t="str">
        <f>IF(C490&gt;0,VLOOKUP(C490,男子登録情報!$A$2:$H$1688,8,0),"")</f>
        <v/>
      </c>
      <c r="I490" s="432" t="str">
        <f>IF(C490&gt;0,VLOOKUP(C490,男子登録情報!$A$2:$H$1688,5,0),"")</f>
        <v/>
      </c>
      <c r="J490" s="57"/>
      <c r="L490" s="59"/>
    </row>
    <row r="491" spans="1:12" s="21" customFormat="1" ht="18.75">
      <c r="A491" s="4"/>
      <c r="B491" s="482"/>
      <c r="C491" s="473"/>
      <c r="D491" s="473"/>
      <c r="E491" s="474"/>
      <c r="F491" s="475"/>
      <c r="G491" s="473"/>
      <c r="H491" s="473"/>
      <c r="I491" s="472"/>
      <c r="J491" s="57"/>
      <c r="L491" s="59"/>
    </row>
    <row r="492" spans="1:12" s="21" customFormat="1" ht="18.75">
      <c r="A492" s="4"/>
      <c r="B492" s="464">
        <v>6</v>
      </c>
      <c r="C492" s="466"/>
      <c r="D492" s="466" t="str">
        <f>IF(C492,VLOOKUP(C492,男子登録情報!$A$2:$H$1688,2,0),"")</f>
        <v/>
      </c>
      <c r="E492" s="468" t="str">
        <f>IF(C492&gt;0,VLOOKUP(C492,男子登録情報!$A$2:$H$1688,3,0),"")</f>
        <v/>
      </c>
      <c r="F492" s="469"/>
      <c r="G492" s="466" t="str">
        <f>IF(C492&gt;0,VLOOKUP(C492,男子登録情報!$A$2:$H$1688,4,0),"")</f>
        <v/>
      </c>
      <c r="H492" s="466" t="str">
        <f>IF(C492&gt;0,VLOOKUP(C492,男子登録情報!$A$2:$H$1688,8,0),"")</f>
        <v/>
      </c>
      <c r="I492" s="432" t="str">
        <f>IF(C492&gt;0,VLOOKUP(C492,男子登録情報!$A$2:$H$1688,5,0),"")</f>
        <v/>
      </c>
      <c r="J492" s="57"/>
      <c r="L492" s="59"/>
    </row>
    <row r="493" spans="1:12" s="21" customFormat="1" ht="19.5" thickBot="1">
      <c r="A493" s="4"/>
      <c r="B493" s="465"/>
      <c r="C493" s="467"/>
      <c r="D493" s="467"/>
      <c r="E493" s="470"/>
      <c r="F493" s="471"/>
      <c r="G493" s="467"/>
      <c r="H493" s="467"/>
      <c r="I493" s="433"/>
      <c r="J493" s="57"/>
      <c r="L493" s="59"/>
    </row>
    <row r="494" spans="1:12" s="21" customFormat="1" ht="18.75">
      <c r="A494" s="4"/>
      <c r="B494" s="434" t="s">
        <v>1237</v>
      </c>
      <c r="C494" s="435"/>
      <c r="D494" s="435"/>
      <c r="E494" s="435"/>
      <c r="F494" s="435"/>
      <c r="G494" s="435"/>
      <c r="H494" s="435"/>
      <c r="I494" s="436"/>
      <c r="J494" s="57"/>
      <c r="L494" s="59"/>
    </row>
    <row r="495" spans="1:12" s="21" customFormat="1" ht="18.75">
      <c r="A495" s="4"/>
      <c r="B495" s="437"/>
      <c r="C495" s="438"/>
      <c r="D495" s="438"/>
      <c r="E495" s="438"/>
      <c r="F495" s="438"/>
      <c r="G495" s="438"/>
      <c r="H495" s="438"/>
      <c r="I495" s="439"/>
      <c r="J495" s="57"/>
      <c r="L495" s="59"/>
    </row>
    <row r="496" spans="1:12" s="21" customFormat="1" ht="19.5" thickBot="1">
      <c r="A496" s="4"/>
      <c r="B496" s="440"/>
      <c r="C496" s="441"/>
      <c r="D496" s="441"/>
      <c r="E496" s="441"/>
      <c r="F496" s="441"/>
      <c r="G496" s="441"/>
      <c r="H496" s="441"/>
      <c r="I496" s="442"/>
      <c r="J496" s="57"/>
      <c r="L496" s="59"/>
    </row>
    <row r="497" spans="1:12" s="21" customFormat="1" ht="18.75">
      <c r="A497" s="58"/>
      <c r="B497" s="58"/>
      <c r="C497" s="58"/>
      <c r="D497" s="58"/>
      <c r="E497" s="58"/>
      <c r="F497" s="58"/>
      <c r="G497" s="58"/>
      <c r="H497" s="58"/>
      <c r="I497" s="58"/>
      <c r="J497" s="63"/>
      <c r="L497" s="59"/>
    </row>
    <row r="498" spans="1:12" s="21" customFormat="1" ht="19.5" thickBot="1">
      <c r="A498" s="4"/>
      <c r="B498" s="4"/>
      <c r="C498" s="4"/>
      <c r="D498" s="4"/>
      <c r="E498" s="4"/>
      <c r="F498" s="4"/>
      <c r="G498" s="4"/>
      <c r="H498" s="4"/>
      <c r="I498" s="4"/>
      <c r="J498" s="61" t="s">
        <v>1269</v>
      </c>
      <c r="L498" s="59"/>
    </row>
    <row r="499" spans="1:12" s="21" customFormat="1" ht="18.75">
      <c r="A499" s="4"/>
      <c r="B499" s="443" t="str">
        <f>CONCATENATE('加盟校情報&amp;大会設定'!$G$5,'加盟校情報&amp;大会設定'!$H$5,'加盟校情報&amp;大会設定'!$I$5,'加盟校情報&amp;大会設定'!$J$5,)&amp;"　男子4×100mR"</f>
        <v>第36回全日本大学女子駅伝東海地区選考会　男子4×100mR</v>
      </c>
      <c r="C499" s="444"/>
      <c r="D499" s="444"/>
      <c r="E499" s="444"/>
      <c r="F499" s="444"/>
      <c r="G499" s="444"/>
      <c r="H499" s="444"/>
      <c r="I499" s="445"/>
      <c r="J499" s="57"/>
      <c r="L499" s="59"/>
    </row>
    <row r="500" spans="1:12" s="21" customFormat="1" ht="19.5" thickBot="1">
      <c r="A500" s="4"/>
      <c r="B500" s="446"/>
      <c r="C500" s="447"/>
      <c r="D500" s="447"/>
      <c r="E500" s="447"/>
      <c r="F500" s="447"/>
      <c r="G500" s="447"/>
      <c r="H500" s="447"/>
      <c r="I500" s="448"/>
      <c r="J500" s="57"/>
      <c r="L500" s="59"/>
    </row>
    <row r="501" spans="1:12" s="21" customFormat="1" ht="18.75">
      <c r="A501" s="4"/>
      <c r="B501" s="449" t="s">
        <v>1241</v>
      </c>
      <c r="C501" s="450"/>
      <c r="D501" s="455" t="str">
        <f>IF(基本情報登録!$D$6&gt;0,基本情報登録!$D$6,"")</f>
        <v/>
      </c>
      <c r="E501" s="456"/>
      <c r="F501" s="456"/>
      <c r="G501" s="456"/>
      <c r="H501" s="457"/>
      <c r="I501" s="62" t="s">
        <v>1275</v>
      </c>
      <c r="J501" s="57"/>
      <c r="L501" s="59"/>
    </row>
    <row r="502" spans="1:12" s="21" customFormat="1" ht="18.75">
      <c r="A502" s="4"/>
      <c r="B502" s="451" t="s">
        <v>1</v>
      </c>
      <c r="C502" s="452"/>
      <c r="D502" s="458" t="str">
        <f>IF(基本情報登録!$D$8&gt;0,基本情報登録!$D$8,"")</f>
        <v/>
      </c>
      <c r="E502" s="459"/>
      <c r="F502" s="459"/>
      <c r="G502" s="459"/>
      <c r="H502" s="460"/>
      <c r="I502" s="432"/>
      <c r="J502" s="57"/>
      <c r="L502" s="59"/>
    </row>
    <row r="503" spans="1:12" s="21" customFormat="1" ht="19.5" thickBot="1">
      <c r="A503" s="4"/>
      <c r="B503" s="453"/>
      <c r="C503" s="454"/>
      <c r="D503" s="461"/>
      <c r="E503" s="462"/>
      <c r="F503" s="462"/>
      <c r="G503" s="462"/>
      <c r="H503" s="463"/>
      <c r="I503" s="433"/>
      <c r="J503" s="57"/>
      <c r="L503" s="59"/>
    </row>
    <row r="504" spans="1:12" s="21" customFormat="1" ht="18.75">
      <c r="A504" s="4"/>
      <c r="B504" s="449" t="s">
        <v>24</v>
      </c>
      <c r="C504" s="450"/>
      <c r="D504" s="487"/>
      <c r="E504" s="488"/>
      <c r="F504" s="488"/>
      <c r="G504" s="488"/>
      <c r="H504" s="488"/>
      <c r="I504" s="489"/>
      <c r="J504" s="57"/>
      <c r="L504" s="59"/>
    </row>
    <row r="505" spans="1:12" s="21" customFormat="1" ht="18.75" hidden="1">
      <c r="A505" s="4"/>
      <c r="B505" s="47"/>
      <c r="C505" s="48"/>
      <c r="D505" s="49"/>
      <c r="E505" s="490" t="str">
        <f>TEXT(D504,"00000")</f>
        <v>00000</v>
      </c>
      <c r="F505" s="490"/>
      <c r="G505" s="490"/>
      <c r="H505" s="490"/>
      <c r="I505" s="491"/>
      <c r="J505" s="57"/>
      <c r="L505" s="59"/>
    </row>
    <row r="506" spans="1:12" s="21" customFormat="1" ht="18.75">
      <c r="A506" s="4"/>
      <c r="B506" s="451" t="s">
        <v>27</v>
      </c>
      <c r="C506" s="452"/>
      <c r="D506" s="468"/>
      <c r="E506" s="494"/>
      <c r="F506" s="494"/>
      <c r="G506" s="494"/>
      <c r="H506" s="494"/>
      <c r="I506" s="495"/>
      <c r="J506" s="57"/>
      <c r="L506" s="59"/>
    </row>
    <row r="507" spans="1:12" s="21" customFormat="1" ht="18.75">
      <c r="A507" s="4"/>
      <c r="B507" s="492"/>
      <c r="C507" s="493"/>
      <c r="D507" s="474"/>
      <c r="E507" s="496"/>
      <c r="F507" s="496"/>
      <c r="G507" s="496"/>
      <c r="H507" s="496"/>
      <c r="I507" s="497"/>
      <c r="J507" s="57"/>
      <c r="L507" s="59"/>
    </row>
    <row r="508" spans="1:12" s="21" customFormat="1" ht="19.5" thickBot="1">
      <c r="A508" s="4"/>
      <c r="B508" s="498" t="s">
        <v>1233</v>
      </c>
      <c r="C508" s="499"/>
      <c r="D508" s="500"/>
      <c r="E508" s="501"/>
      <c r="F508" s="501"/>
      <c r="G508" s="501"/>
      <c r="H508" s="501"/>
      <c r="I508" s="502"/>
      <c r="J508" s="57"/>
      <c r="L508" s="59"/>
    </row>
    <row r="509" spans="1:12" s="21" customFormat="1" ht="18.75">
      <c r="A509" s="4"/>
      <c r="B509" s="476" t="s">
        <v>1234</v>
      </c>
      <c r="C509" s="477"/>
      <c r="D509" s="477"/>
      <c r="E509" s="477"/>
      <c r="F509" s="477"/>
      <c r="G509" s="477"/>
      <c r="H509" s="477"/>
      <c r="I509" s="478"/>
      <c r="J509" s="57"/>
      <c r="L509" s="59"/>
    </row>
    <row r="510" spans="1:12" s="21" customFormat="1" ht="19.5" thickBot="1">
      <c r="A510" s="4"/>
      <c r="B510" s="50" t="s">
        <v>1238</v>
      </c>
      <c r="C510" s="51" t="s">
        <v>16</v>
      </c>
      <c r="D510" s="51" t="s">
        <v>1239</v>
      </c>
      <c r="E510" s="479" t="s">
        <v>1235</v>
      </c>
      <c r="F510" s="480"/>
      <c r="G510" s="51" t="s">
        <v>1240</v>
      </c>
      <c r="H510" s="51" t="s">
        <v>48</v>
      </c>
      <c r="I510" s="52" t="s">
        <v>1236</v>
      </c>
      <c r="J510" s="57"/>
      <c r="L510" s="59"/>
    </row>
    <row r="511" spans="1:12" s="21" customFormat="1" ht="19.5" thickTop="1">
      <c r="A511" s="4"/>
      <c r="B511" s="481">
        <v>1</v>
      </c>
      <c r="C511" s="483"/>
      <c r="D511" s="483" t="str">
        <f>IF(C511&gt;0,VLOOKUP(C511,男子登録情報!$A$2:$H$1688,2,0),"")</f>
        <v/>
      </c>
      <c r="E511" s="484" t="str">
        <f>IF(C511&gt;0,VLOOKUP(C511,男子登録情報!$A$2:$H$1688,3,0),"")</f>
        <v/>
      </c>
      <c r="F511" s="485"/>
      <c r="G511" s="483" t="str">
        <f>IF(C511&gt;0,VLOOKUP(C511,男子登録情報!$A$2:$H$1688,4,0),"")</f>
        <v/>
      </c>
      <c r="H511" s="483" t="str">
        <f>IF(C511&gt;0,VLOOKUP(C511,男子登録情報!$A$2:$H$1688,8,0),"")</f>
        <v/>
      </c>
      <c r="I511" s="486" t="str">
        <f>IF(C511&gt;0,VLOOKUP(C511,男子登録情報!$A$2:$H$1688,5,0),"")</f>
        <v/>
      </c>
      <c r="J511" s="57"/>
      <c r="L511" s="59"/>
    </row>
    <row r="512" spans="1:12" s="21" customFormat="1" ht="18.75">
      <c r="A512" s="4"/>
      <c r="B512" s="482"/>
      <c r="C512" s="473"/>
      <c r="D512" s="473"/>
      <c r="E512" s="474"/>
      <c r="F512" s="475"/>
      <c r="G512" s="473"/>
      <c r="H512" s="473"/>
      <c r="I512" s="472"/>
      <c r="J512" s="57"/>
      <c r="L512" s="59"/>
    </row>
    <row r="513" spans="1:12" s="21" customFormat="1" ht="18.75">
      <c r="A513" s="4"/>
      <c r="B513" s="464">
        <v>2</v>
      </c>
      <c r="C513" s="466"/>
      <c r="D513" s="466" t="str">
        <f>IF(C513,VLOOKUP(C513,男子登録情報!$A$2:$H$1688,2,0),"")</f>
        <v/>
      </c>
      <c r="E513" s="468" t="str">
        <f>IF(C513&gt;0,VLOOKUP(C513,男子登録情報!$A$2:$H$1688,3,0),"")</f>
        <v/>
      </c>
      <c r="F513" s="469"/>
      <c r="G513" s="466" t="str">
        <f>IF(C513&gt;0,VLOOKUP(C513,男子登録情報!$A$2:$H$1688,4,0),"")</f>
        <v/>
      </c>
      <c r="H513" s="466" t="str">
        <f>IF(C513&gt;0,VLOOKUP(C513,男子登録情報!$A$2:$H$1688,8,0),"")</f>
        <v/>
      </c>
      <c r="I513" s="432" t="str">
        <f>IF(C513&gt;0,VLOOKUP(C513,男子登録情報!$A$2:$H$1688,5,0),"")</f>
        <v/>
      </c>
      <c r="J513" s="57"/>
      <c r="L513" s="59"/>
    </row>
    <row r="514" spans="1:12" s="21" customFormat="1" ht="18.75">
      <c r="A514" s="4"/>
      <c r="B514" s="482"/>
      <c r="C514" s="473"/>
      <c r="D514" s="473"/>
      <c r="E514" s="474"/>
      <c r="F514" s="475"/>
      <c r="G514" s="473"/>
      <c r="H514" s="473"/>
      <c r="I514" s="472"/>
      <c r="J514" s="57"/>
      <c r="L514" s="59"/>
    </row>
    <row r="515" spans="1:12" s="21" customFormat="1" ht="18.75">
      <c r="A515" s="4"/>
      <c r="B515" s="464">
        <v>3</v>
      </c>
      <c r="C515" s="466"/>
      <c r="D515" s="466" t="str">
        <f>IF(C515,VLOOKUP(C515,男子登録情報!$A$2:$H$1688,2,0),"")</f>
        <v/>
      </c>
      <c r="E515" s="468" t="str">
        <f>IF(C515&gt;0,VLOOKUP(C515,男子登録情報!$A$2:$H$1688,3,0),"")</f>
        <v/>
      </c>
      <c r="F515" s="469"/>
      <c r="G515" s="466" t="str">
        <f>IF(C515&gt;0,VLOOKUP(C515,男子登録情報!$A$2:$H$1688,4,0),"")</f>
        <v/>
      </c>
      <c r="H515" s="466" t="str">
        <f>IF(C515&gt;0,VLOOKUP(C515,男子登録情報!$A$2:$H$1688,8,0),"")</f>
        <v/>
      </c>
      <c r="I515" s="432" t="str">
        <f>IF(C515&gt;0,VLOOKUP(C515,男子登録情報!$A$2:$H$1688,5,0),"")</f>
        <v/>
      </c>
      <c r="J515" s="57"/>
      <c r="L515" s="59"/>
    </row>
    <row r="516" spans="1:12" s="21" customFormat="1" ht="18.75">
      <c r="A516" s="4"/>
      <c r="B516" s="482"/>
      <c r="C516" s="473"/>
      <c r="D516" s="473"/>
      <c r="E516" s="474"/>
      <c r="F516" s="475"/>
      <c r="G516" s="473"/>
      <c r="H516" s="473"/>
      <c r="I516" s="472"/>
      <c r="J516" s="57"/>
      <c r="L516" s="59"/>
    </row>
    <row r="517" spans="1:12" s="21" customFormat="1" ht="18.75">
      <c r="A517" s="4"/>
      <c r="B517" s="464">
        <v>4</v>
      </c>
      <c r="C517" s="466"/>
      <c r="D517" s="466" t="str">
        <f>IF(C517,VLOOKUP(C517,男子登録情報!$A$2:$H$1688,2,0),"")</f>
        <v/>
      </c>
      <c r="E517" s="468" t="str">
        <f>IF(C517&gt;0,VLOOKUP(C517,男子登録情報!$A$2:$H$1688,3,0),"")</f>
        <v/>
      </c>
      <c r="F517" s="469"/>
      <c r="G517" s="466" t="str">
        <f>IF(C517&gt;0,VLOOKUP(C517,男子登録情報!$A$2:$H$1688,4,0),"")</f>
        <v/>
      </c>
      <c r="H517" s="466" t="str">
        <f>IF(C517&gt;0,VLOOKUP(C517,男子登録情報!$A$2:$H$1688,8,0),"")</f>
        <v/>
      </c>
      <c r="I517" s="432" t="str">
        <f>IF(C517&gt;0,VLOOKUP(C517,男子登録情報!$A$2:$H$1688,5,0),"")</f>
        <v/>
      </c>
      <c r="J517" s="57"/>
      <c r="L517" s="59"/>
    </row>
    <row r="518" spans="1:12" s="21" customFormat="1" ht="18.75">
      <c r="A518" s="4"/>
      <c r="B518" s="482"/>
      <c r="C518" s="473"/>
      <c r="D518" s="473"/>
      <c r="E518" s="474"/>
      <c r="F518" s="475"/>
      <c r="G518" s="473"/>
      <c r="H518" s="473"/>
      <c r="I518" s="472"/>
      <c r="J518" s="57"/>
      <c r="L518" s="59"/>
    </row>
    <row r="519" spans="1:12" s="21" customFormat="1" ht="18.75">
      <c r="A519" s="4"/>
      <c r="B519" s="464">
        <v>5</v>
      </c>
      <c r="C519" s="466"/>
      <c r="D519" s="466" t="str">
        <f>IF(C519,VLOOKUP(C519,男子登録情報!$A$2:$H$1688,2,0),"")</f>
        <v/>
      </c>
      <c r="E519" s="468" t="str">
        <f>IF(C519&gt;0,VLOOKUP(C519,男子登録情報!$A$2:$H$1688,3,0),"")</f>
        <v/>
      </c>
      <c r="F519" s="469"/>
      <c r="G519" s="466" t="str">
        <f>IF(C519&gt;0,VLOOKUP(C519,男子登録情報!$A$2:$H$1688,4,0),"")</f>
        <v/>
      </c>
      <c r="H519" s="466" t="str">
        <f>IF(C519&gt;0,VLOOKUP(C519,男子登録情報!$A$2:$H$1688,8,0),"")</f>
        <v/>
      </c>
      <c r="I519" s="432" t="str">
        <f>IF(C519&gt;0,VLOOKUP(C519,男子登録情報!$A$2:$H$1688,5,0),"")</f>
        <v/>
      </c>
      <c r="J519" s="57"/>
      <c r="L519" s="59"/>
    </row>
    <row r="520" spans="1:12" s="21" customFormat="1" ht="18.75">
      <c r="A520" s="4"/>
      <c r="B520" s="482"/>
      <c r="C520" s="473"/>
      <c r="D520" s="473"/>
      <c r="E520" s="474"/>
      <c r="F520" s="475"/>
      <c r="G520" s="473"/>
      <c r="H520" s="473"/>
      <c r="I520" s="472"/>
      <c r="J520" s="57"/>
      <c r="L520" s="59"/>
    </row>
    <row r="521" spans="1:12" s="21" customFormat="1" ht="18.75">
      <c r="A521" s="4"/>
      <c r="B521" s="464">
        <v>6</v>
      </c>
      <c r="C521" s="466"/>
      <c r="D521" s="466" t="str">
        <f>IF(C521,VLOOKUP(C521,男子登録情報!$A$2:$H$1688,2,0),"")</f>
        <v/>
      </c>
      <c r="E521" s="468" t="str">
        <f>IF(C521&gt;0,VLOOKUP(C521,男子登録情報!$A$2:$H$1688,3,0),"")</f>
        <v/>
      </c>
      <c r="F521" s="469"/>
      <c r="G521" s="466" t="str">
        <f>IF(C521&gt;0,VLOOKUP(C521,男子登録情報!$A$2:$H$1688,4,0),"")</f>
        <v/>
      </c>
      <c r="H521" s="466" t="str">
        <f>IF(C521&gt;0,VLOOKUP(C521,男子登録情報!$A$2:$H$1688,8,0),"")</f>
        <v/>
      </c>
      <c r="I521" s="432" t="str">
        <f>IF(C521&gt;0,VLOOKUP(C521,男子登録情報!$A$2:$H$1688,5,0),"")</f>
        <v/>
      </c>
      <c r="J521" s="57"/>
      <c r="L521" s="59"/>
    </row>
    <row r="522" spans="1:12" s="21" customFormat="1" ht="19.5" thickBot="1">
      <c r="A522" s="4"/>
      <c r="B522" s="465"/>
      <c r="C522" s="467"/>
      <c r="D522" s="467"/>
      <c r="E522" s="470"/>
      <c r="F522" s="471"/>
      <c r="G522" s="467"/>
      <c r="H522" s="467"/>
      <c r="I522" s="433"/>
      <c r="J522" s="57"/>
      <c r="L522" s="59"/>
    </row>
    <row r="523" spans="1:12" s="21" customFormat="1" ht="18.75">
      <c r="A523" s="4"/>
      <c r="B523" s="434" t="s">
        <v>1237</v>
      </c>
      <c r="C523" s="435"/>
      <c r="D523" s="435"/>
      <c r="E523" s="435"/>
      <c r="F523" s="435"/>
      <c r="G523" s="435"/>
      <c r="H523" s="435"/>
      <c r="I523" s="436"/>
      <c r="J523" s="57"/>
      <c r="L523" s="59"/>
    </row>
    <row r="524" spans="1:12" s="21" customFormat="1" ht="18.75">
      <c r="A524" s="4"/>
      <c r="B524" s="437"/>
      <c r="C524" s="438"/>
      <c r="D524" s="438"/>
      <c r="E524" s="438"/>
      <c r="F524" s="438"/>
      <c r="G524" s="438"/>
      <c r="H524" s="438"/>
      <c r="I524" s="439"/>
      <c r="J524" s="57"/>
      <c r="L524" s="59"/>
    </row>
    <row r="525" spans="1:12" s="21" customFormat="1" ht="19.5" thickBot="1">
      <c r="A525" s="4"/>
      <c r="B525" s="440"/>
      <c r="C525" s="441"/>
      <c r="D525" s="441"/>
      <c r="E525" s="441"/>
      <c r="F525" s="441"/>
      <c r="G525" s="441"/>
      <c r="H525" s="441"/>
      <c r="I525" s="442"/>
      <c r="J525" s="57"/>
      <c r="L525" s="59"/>
    </row>
    <row r="526" spans="1:12" s="21" customFormat="1" ht="18.75">
      <c r="A526" s="58"/>
      <c r="B526" s="58"/>
      <c r="C526" s="58"/>
      <c r="D526" s="58"/>
      <c r="E526" s="58"/>
      <c r="F526" s="58"/>
      <c r="G526" s="58"/>
      <c r="H526" s="58"/>
      <c r="I526" s="58"/>
      <c r="J526" s="63"/>
      <c r="L526" s="59"/>
    </row>
    <row r="527" spans="1:12" s="21" customFormat="1" ht="19.5" thickBot="1">
      <c r="A527" s="4"/>
      <c r="B527" s="4"/>
      <c r="C527" s="4"/>
      <c r="D527" s="4"/>
      <c r="E527" s="4"/>
      <c r="F527" s="4"/>
      <c r="G527" s="4"/>
      <c r="H527" s="4"/>
      <c r="I527" s="4"/>
      <c r="J527" s="61" t="s">
        <v>1270</v>
      </c>
      <c r="L527" s="59"/>
    </row>
    <row r="528" spans="1:12" s="21" customFormat="1" ht="18.75">
      <c r="A528" s="4"/>
      <c r="B528" s="443" t="str">
        <f>CONCATENATE('加盟校情報&amp;大会設定'!$G$5,'加盟校情報&amp;大会設定'!$H$5,'加盟校情報&amp;大会設定'!$I$5,'加盟校情報&amp;大会設定'!$J$5,)&amp;"　男子4×100mR"</f>
        <v>第36回全日本大学女子駅伝東海地区選考会　男子4×100mR</v>
      </c>
      <c r="C528" s="444"/>
      <c r="D528" s="444"/>
      <c r="E528" s="444"/>
      <c r="F528" s="444"/>
      <c r="G528" s="444"/>
      <c r="H528" s="444"/>
      <c r="I528" s="445"/>
      <c r="J528" s="57"/>
      <c r="L528" s="59"/>
    </row>
    <row r="529" spans="1:12" s="21" customFormat="1" ht="19.5" thickBot="1">
      <c r="A529" s="4"/>
      <c r="B529" s="446"/>
      <c r="C529" s="447"/>
      <c r="D529" s="447"/>
      <c r="E529" s="447"/>
      <c r="F529" s="447"/>
      <c r="G529" s="447"/>
      <c r="H529" s="447"/>
      <c r="I529" s="448"/>
      <c r="J529" s="57"/>
      <c r="L529" s="59"/>
    </row>
    <row r="530" spans="1:12" s="21" customFormat="1" ht="18.75">
      <c r="A530" s="4"/>
      <c r="B530" s="449" t="s">
        <v>1241</v>
      </c>
      <c r="C530" s="450"/>
      <c r="D530" s="455" t="str">
        <f>IF(基本情報登録!$D$6&gt;0,基本情報登録!$D$6,"")</f>
        <v/>
      </c>
      <c r="E530" s="456"/>
      <c r="F530" s="456"/>
      <c r="G530" s="456"/>
      <c r="H530" s="457"/>
      <c r="I530" s="62" t="s">
        <v>1275</v>
      </c>
      <c r="J530" s="57"/>
      <c r="L530" s="59"/>
    </row>
    <row r="531" spans="1:12" s="21" customFormat="1" ht="18.75">
      <c r="A531" s="4"/>
      <c r="B531" s="451" t="s">
        <v>1</v>
      </c>
      <c r="C531" s="452"/>
      <c r="D531" s="458" t="str">
        <f>IF(基本情報登録!$D$8&gt;0,基本情報登録!$D$8,"")</f>
        <v/>
      </c>
      <c r="E531" s="459"/>
      <c r="F531" s="459"/>
      <c r="G531" s="459"/>
      <c r="H531" s="460"/>
      <c r="I531" s="432"/>
      <c r="J531" s="57"/>
      <c r="L531" s="59"/>
    </row>
    <row r="532" spans="1:12" s="21" customFormat="1" ht="19.5" thickBot="1">
      <c r="A532" s="4"/>
      <c r="B532" s="453"/>
      <c r="C532" s="454"/>
      <c r="D532" s="461"/>
      <c r="E532" s="462"/>
      <c r="F532" s="462"/>
      <c r="G532" s="462"/>
      <c r="H532" s="463"/>
      <c r="I532" s="433"/>
      <c r="J532" s="57"/>
      <c r="L532" s="59"/>
    </row>
    <row r="533" spans="1:12" s="21" customFormat="1" ht="18.75">
      <c r="A533" s="4"/>
      <c r="B533" s="449" t="s">
        <v>24</v>
      </c>
      <c r="C533" s="450"/>
      <c r="D533" s="487"/>
      <c r="E533" s="488"/>
      <c r="F533" s="488"/>
      <c r="G533" s="488"/>
      <c r="H533" s="488"/>
      <c r="I533" s="489"/>
      <c r="J533" s="57"/>
      <c r="L533" s="59"/>
    </row>
    <row r="534" spans="1:12" s="21" customFormat="1" ht="18.75" hidden="1">
      <c r="A534" s="4"/>
      <c r="B534" s="47"/>
      <c r="C534" s="48"/>
      <c r="D534" s="49"/>
      <c r="E534" s="490" t="str">
        <f>TEXT(D533,"00000")</f>
        <v>00000</v>
      </c>
      <c r="F534" s="490"/>
      <c r="G534" s="490"/>
      <c r="H534" s="490"/>
      <c r="I534" s="491"/>
      <c r="J534" s="57"/>
      <c r="L534" s="59"/>
    </row>
    <row r="535" spans="1:12" s="21" customFormat="1" ht="18.75">
      <c r="A535" s="4"/>
      <c r="B535" s="451" t="s">
        <v>27</v>
      </c>
      <c r="C535" s="452"/>
      <c r="D535" s="468"/>
      <c r="E535" s="494"/>
      <c r="F535" s="494"/>
      <c r="G535" s="494"/>
      <c r="H535" s="494"/>
      <c r="I535" s="495"/>
      <c r="J535" s="57"/>
      <c r="L535" s="59"/>
    </row>
    <row r="536" spans="1:12" s="21" customFormat="1" ht="18.75">
      <c r="A536" s="4"/>
      <c r="B536" s="492"/>
      <c r="C536" s="493"/>
      <c r="D536" s="474"/>
      <c r="E536" s="496"/>
      <c r="F536" s="496"/>
      <c r="G536" s="496"/>
      <c r="H536" s="496"/>
      <c r="I536" s="497"/>
      <c r="J536" s="57"/>
      <c r="L536" s="59"/>
    </row>
    <row r="537" spans="1:12" s="21" customFormat="1" ht="19.5" thickBot="1">
      <c r="A537" s="4"/>
      <c r="B537" s="498" t="s">
        <v>1233</v>
      </c>
      <c r="C537" s="499"/>
      <c r="D537" s="500"/>
      <c r="E537" s="501"/>
      <c r="F537" s="501"/>
      <c r="G537" s="501"/>
      <c r="H537" s="501"/>
      <c r="I537" s="502"/>
      <c r="J537" s="57"/>
      <c r="L537" s="59"/>
    </row>
    <row r="538" spans="1:12" s="21" customFormat="1" ht="18.75">
      <c r="A538" s="4"/>
      <c r="B538" s="476" t="s">
        <v>1234</v>
      </c>
      <c r="C538" s="477"/>
      <c r="D538" s="477"/>
      <c r="E538" s="477"/>
      <c r="F538" s="477"/>
      <c r="G538" s="477"/>
      <c r="H538" s="477"/>
      <c r="I538" s="478"/>
      <c r="J538" s="57"/>
      <c r="L538" s="59"/>
    </row>
    <row r="539" spans="1:12" s="21" customFormat="1" ht="19.5" thickBot="1">
      <c r="A539" s="4"/>
      <c r="B539" s="50" t="s">
        <v>1238</v>
      </c>
      <c r="C539" s="51" t="s">
        <v>16</v>
      </c>
      <c r="D539" s="51" t="s">
        <v>1239</v>
      </c>
      <c r="E539" s="479" t="s">
        <v>1235</v>
      </c>
      <c r="F539" s="480"/>
      <c r="G539" s="51" t="s">
        <v>1240</v>
      </c>
      <c r="H539" s="51" t="s">
        <v>48</v>
      </c>
      <c r="I539" s="52" t="s">
        <v>1236</v>
      </c>
      <c r="J539" s="57"/>
      <c r="L539" s="59"/>
    </row>
    <row r="540" spans="1:12" s="21" customFormat="1" ht="19.5" thickTop="1">
      <c r="A540" s="4"/>
      <c r="B540" s="481">
        <v>1</v>
      </c>
      <c r="C540" s="483"/>
      <c r="D540" s="483" t="str">
        <f>IF(C540&gt;0,VLOOKUP(C540,男子登録情報!$A$2:$H$1688,2,0),"")</f>
        <v/>
      </c>
      <c r="E540" s="484" t="str">
        <f>IF(C540&gt;0,VLOOKUP(C540,男子登録情報!$A$2:$H$1688,3,0),"")</f>
        <v/>
      </c>
      <c r="F540" s="485"/>
      <c r="G540" s="483" t="str">
        <f>IF(C540&gt;0,VLOOKUP(C540,男子登録情報!$A$2:$H$1688,4,0),"")</f>
        <v/>
      </c>
      <c r="H540" s="483" t="str">
        <f>IF(C540&gt;0,VLOOKUP(C540,男子登録情報!$A$2:$H$1688,8,0),"")</f>
        <v/>
      </c>
      <c r="I540" s="486" t="str">
        <f>IF(C540&gt;0,VLOOKUP(C540,男子登録情報!$A$2:$H$1688,5,0),"")</f>
        <v/>
      </c>
      <c r="J540" s="57"/>
      <c r="L540" s="59"/>
    </row>
    <row r="541" spans="1:12" s="21" customFormat="1" ht="18.75">
      <c r="A541" s="4"/>
      <c r="B541" s="482"/>
      <c r="C541" s="473"/>
      <c r="D541" s="473"/>
      <c r="E541" s="474"/>
      <c r="F541" s="475"/>
      <c r="G541" s="473"/>
      <c r="H541" s="473"/>
      <c r="I541" s="472"/>
      <c r="J541" s="57"/>
      <c r="L541" s="59"/>
    </row>
    <row r="542" spans="1:12" s="21" customFormat="1" ht="18.75">
      <c r="A542" s="4"/>
      <c r="B542" s="464">
        <v>2</v>
      </c>
      <c r="C542" s="466"/>
      <c r="D542" s="466" t="str">
        <f>IF(C542,VLOOKUP(C542,男子登録情報!$A$2:$H$1688,2,0),"")</f>
        <v/>
      </c>
      <c r="E542" s="468" t="str">
        <f>IF(C542&gt;0,VLOOKUP(C542,男子登録情報!$A$2:$H$1688,3,0),"")</f>
        <v/>
      </c>
      <c r="F542" s="469"/>
      <c r="G542" s="466" t="str">
        <f>IF(C542&gt;0,VLOOKUP(C542,男子登録情報!$A$2:$H$1688,4,0),"")</f>
        <v/>
      </c>
      <c r="H542" s="466" t="str">
        <f>IF(C542&gt;0,VLOOKUP(C542,男子登録情報!$A$2:$H$1688,8,0),"")</f>
        <v/>
      </c>
      <c r="I542" s="432" t="str">
        <f>IF(C542&gt;0,VLOOKUP(C542,男子登録情報!$A$2:$H$1688,5,0),"")</f>
        <v/>
      </c>
      <c r="J542" s="57"/>
      <c r="L542" s="59"/>
    </row>
    <row r="543" spans="1:12" s="21" customFormat="1" ht="18.75">
      <c r="A543" s="4"/>
      <c r="B543" s="482"/>
      <c r="C543" s="473"/>
      <c r="D543" s="473"/>
      <c r="E543" s="474"/>
      <c r="F543" s="475"/>
      <c r="G543" s="473"/>
      <c r="H543" s="473"/>
      <c r="I543" s="472"/>
      <c r="J543" s="57"/>
      <c r="L543" s="59"/>
    </row>
    <row r="544" spans="1:12" s="21" customFormat="1" ht="18.75">
      <c r="A544" s="4"/>
      <c r="B544" s="464">
        <v>3</v>
      </c>
      <c r="C544" s="466"/>
      <c r="D544" s="466" t="str">
        <f>IF(C544,VLOOKUP(C544,男子登録情報!$A$2:$H$1688,2,0),"")</f>
        <v/>
      </c>
      <c r="E544" s="468" t="str">
        <f>IF(C544&gt;0,VLOOKUP(C544,男子登録情報!$A$2:$H$1688,3,0),"")</f>
        <v/>
      </c>
      <c r="F544" s="469"/>
      <c r="G544" s="466" t="str">
        <f>IF(C544&gt;0,VLOOKUP(C544,男子登録情報!$A$2:$H$1688,4,0),"")</f>
        <v/>
      </c>
      <c r="H544" s="466" t="str">
        <f>IF(C544&gt;0,VLOOKUP(C544,男子登録情報!$A$2:$H$1688,8,0),"")</f>
        <v/>
      </c>
      <c r="I544" s="432" t="str">
        <f>IF(C544&gt;0,VLOOKUP(C544,男子登録情報!$A$2:$H$1688,5,0),"")</f>
        <v/>
      </c>
      <c r="J544" s="57"/>
      <c r="L544" s="59"/>
    </row>
    <row r="545" spans="1:12" s="21" customFormat="1" ht="18.75">
      <c r="A545" s="4"/>
      <c r="B545" s="482"/>
      <c r="C545" s="473"/>
      <c r="D545" s="473"/>
      <c r="E545" s="474"/>
      <c r="F545" s="475"/>
      <c r="G545" s="473"/>
      <c r="H545" s="473"/>
      <c r="I545" s="472"/>
      <c r="J545" s="57"/>
      <c r="L545" s="59"/>
    </row>
    <row r="546" spans="1:12" s="21" customFormat="1" ht="18.75">
      <c r="A546" s="4"/>
      <c r="B546" s="464">
        <v>4</v>
      </c>
      <c r="C546" s="466"/>
      <c r="D546" s="466" t="str">
        <f>IF(C546,VLOOKUP(C546,男子登録情報!$A$2:$H$1688,2,0),"")</f>
        <v/>
      </c>
      <c r="E546" s="468" t="str">
        <f>IF(C546&gt;0,VLOOKUP(C546,男子登録情報!$A$2:$H$1688,3,0),"")</f>
        <v/>
      </c>
      <c r="F546" s="469"/>
      <c r="G546" s="466" t="str">
        <f>IF(C546&gt;0,VLOOKUP(C546,男子登録情報!$A$2:$H$1688,4,0),"")</f>
        <v/>
      </c>
      <c r="H546" s="466" t="str">
        <f>IF(C546&gt;0,VLOOKUP(C546,男子登録情報!$A$2:$H$1688,8,0),"")</f>
        <v/>
      </c>
      <c r="I546" s="432" t="str">
        <f>IF(C546&gt;0,VLOOKUP(C546,男子登録情報!$A$2:$H$1688,5,0),"")</f>
        <v/>
      </c>
      <c r="J546" s="57"/>
      <c r="L546" s="59"/>
    </row>
    <row r="547" spans="1:12" s="21" customFormat="1" ht="18.75">
      <c r="A547" s="4"/>
      <c r="B547" s="482"/>
      <c r="C547" s="473"/>
      <c r="D547" s="473"/>
      <c r="E547" s="474"/>
      <c r="F547" s="475"/>
      <c r="G547" s="473"/>
      <c r="H547" s="473"/>
      <c r="I547" s="472"/>
      <c r="J547" s="57"/>
      <c r="L547" s="59"/>
    </row>
    <row r="548" spans="1:12" s="21" customFormat="1" ht="18.75">
      <c r="A548" s="4"/>
      <c r="B548" s="464">
        <v>5</v>
      </c>
      <c r="C548" s="466"/>
      <c r="D548" s="466" t="str">
        <f>IF(C548,VLOOKUP(C548,男子登録情報!$A$2:$H$1688,2,0),"")</f>
        <v/>
      </c>
      <c r="E548" s="468" t="str">
        <f>IF(C548&gt;0,VLOOKUP(C548,男子登録情報!$A$2:$H$1688,3,0),"")</f>
        <v/>
      </c>
      <c r="F548" s="469"/>
      <c r="G548" s="466" t="str">
        <f>IF(C548&gt;0,VLOOKUP(C548,男子登録情報!$A$2:$H$1688,4,0),"")</f>
        <v/>
      </c>
      <c r="H548" s="466" t="str">
        <f>IF(C548&gt;0,VLOOKUP(C548,男子登録情報!$A$2:$H$1688,8,0),"")</f>
        <v/>
      </c>
      <c r="I548" s="432" t="str">
        <f>IF(C548&gt;0,VLOOKUP(C548,男子登録情報!$A$2:$H$1688,5,0),"")</f>
        <v/>
      </c>
      <c r="J548" s="57"/>
      <c r="L548" s="59"/>
    </row>
    <row r="549" spans="1:12" s="21" customFormat="1" ht="18.75">
      <c r="A549" s="4"/>
      <c r="B549" s="482"/>
      <c r="C549" s="473"/>
      <c r="D549" s="473"/>
      <c r="E549" s="474"/>
      <c r="F549" s="475"/>
      <c r="G549" s="473"/>
      <c r="H549" s="473"/>
      <c r="I549" s="472"/>
      <c r="J549" s="57"/>
      <c r="L549" s="59"/>
    </row>
    <row r="550" spans="1:12" s="21" customFormat="1" ht="18.75">
      <c r="A550" s="4"/>
      <c r="B550" s="464">
        <v>6</v>
      </c>
      <c r="C550" s="466"/>
      <c r="D550" s="466" t="str">
        <f>IF(C550,VLOOKUP(C550,男子登録情報!$A$2:$H$1688,2,0),"")</f>
        <v/>
      </c>
      <c r="E550" s="468" t="str">
        <f>IF(C550&gt;0,VLOOKUP(C550,男子登録情報!$A$2:$H$1688,3,0),"")</f>
        <v/>
      </c>
      <c r="F550" s="469"/>
      <c r="G550" s="466" t="str">
        <f>IF(C550&gt;0,VLOOKUP(C550,男子登録情報!$A$2:$H$1688,4,0),"")</f>
        <v/>
      </c>
      <c r="H550" s="466" t="str">
        <f>IF(C550&gt;0,VLOOKUP(C550,男子登録情報!$A$2:$H$1688,8,0),"")</f>
        <v/>
      </c>
      <c r="I550" s="432" t="str">
        <f>IF(C550&gt;0,VLOOKUP(C550,男子登録情報!$A$2:$H$1688,5,0),"")</f>
        <v/>
      </c>
      <c r="J550" s="57"/>
      <c r="L550" s="59"/>
    </row>
    <row r="551" spans="1:12" s="21" customFormat="1" ht="19.5" thickBot="1">
      <c r="A551" s="4"/>
      <c r="B551" s="465"/>
      <c r="C551" s="467"/>
      <c r="D551" s="467"/>
      <c r="E551" s="470"/>
      <c r="F551" s="471"/>
      <c r="G551" s="467"/>
      <c r="H551" s="467"/>
      <c r="I551" s="433"/>
      <c r="J551" s="57"/>
      <c r="L551" s="59"/>
    </row>
    <row r="552" spans="1:12" s="21" customFormat="1" ht="18.75">
      <c r="A552" s="4"/>
      <c r="B552" s="434" t="s">
        <v>1237</v>
      </c>
      <c r="C552" s="435"/>
      <c r="D552" s="435"/>
      <c r="E552" s="435"/>
      <c r="F552" s="435"/>
      <c r="G552" s="435"/>
      <c r="H552" s="435"/>
      <c r="I552" s="436"/>
      <c r="J552" s="57"/>
      <c r="L552" s="59"/>
    </row>
    <row r="553" spans="1:12" s="21" customFormat="1" ht="18.75">
      <c r="A553" s="4"/>
      <c r="B553" s="437"/>
      <c r="C553" s="438"/>
      <c r="D553" s="438"/>
      <c r="E553" s="438"/>
      <c r="F553" s="438"/>
      <c r="G553" s="438"/>
      <c r="H553" s="438"/>
      <c r="I553" s="439"/>
      <c r="J553" s="57"/>
      <c r="L553" s="59"/>
    </row>
    <row r="554" spans="1:12" s="21" customFormat="1" ht="19.5" thickBot="1">
      <c r="A554" s="4"/>
      <c r="B554" s="440"/>
      <c r="C554" s="441"/>
      <c r="D554" s="441"/>
      <c r="E554" s="441"/>
      <c r="F554" s="441"/>
      <c r="G554" s="441"/>
      <c r="H554" s="441"/>
      <c r="I554" s="442"/>
      <c r="J554" s="57"/>
      <c r="L554" s="59"/>
    </row>
    <row r="555" spans="1:12" s="21" customFormat="1" ht="18.75">
      <c r="A555" s="58"/>
      <c r="B555" s="58"/>
      <c r="C555" s="58"/>
      <c r="D555" s="58"/>
      <c r="E555" s="58"/>
      <c r="F555" s="58"/>
      <c r="G555" s="58"/>
      <c r="H555" s="58"/>
      <c r="I555" s="58"/>
      <c r="J555" s="63"/>
      <c r="L555" s="59"/>
    </row>
    <row r="556" spans="1:12" s="21" customFormat="1" ht="19.5" thickBot="1">
      <c r="A556" s="4"/>
      <c r="B556" s="4"/>
      <c r="C556" s="4"/>
      <c r="D556" s="4"/>
      <c r="E556" s="4"/>
      <c r="F556" s="4"/>
      <c r="G556" s="4"/>
      <c r="H556" s="4"/>
      <c r="I556" s="4"/>
      <c r="J556" s="61" t="s">
        <v>1271</v>
      </c>
      <c r="L556" s="59"/>
    </row>
    <row r="557" spans="1:12" s="21" customFormat="1" ht="18.75">
      <c r="A557" s="4"/>
      <c r="B557" s="443" t="str">
        <f>CONCATENATE('加盟校情報&amp;大会設定'!$G$5,'加盟校情報&amp;大会設定'!$H$5,'加盟校情報&amp;大会設定'!$I$5,'加盟校情報&amp;大会設定'!$J$5,)&amp;"　男子4×100mR"</f>
        <v>第36回全日本大学女子駅伝東海地区選考会　男子4×100mR</v>
      </c>
      <c r="C557" s="444"/>
      <c r="D557" s="444"/>
      <c r="E557" s="444"/>
      <c r="F557" s="444"/>
      <c r="G557" s="444"/>
      <c r="H557" s="444"/>
      <c r="I557" s="445"/>
      <c r="J557" s="57"/>
      <c r="L557" s="59"/>
    </row>
    <row r="558" spans="1:12" s="21" customFormat="1" ht="19.5" thickBot="1">
      <c r="A558" s="4"/>
      <c r="B558" s="446"/>
      <c r="C558" s="447"/>
      <c r="D558" s="447"/>
      <c r="E558" s="447"/>
      <c r="F558" s="447"/>
      <c r="G558" s="447"/>
      <c r="H558" s="447"/>
      <c r="I558" s="448"/>
      <c r="J558" s="57"/>
      <c r="L558" s="59"/>
    </row>
    <row r="559" spans="1:12" s="21" customFormat="1" ht="18.75">
      <c r="A559" s="4"/>
      <c r="B559" s="449" t="s">
        <v>1241</v>
      </c>
      <c r="C559" s="450"/>
      <c r="D559" s="455" t="str">
        <f>IF(基本情報登録!$D$6&gt;0,基本情報登録!$D$6,"")</f>
        <v/>
      </c>
      <c r="E559" s="456"/>
      <c r="F559" s="456"/>
      <c r="G559" s="456"/>
      <c r="H559" s="457"/>
      <c r="I559" s="62" t="s">
        <v>1275</v>
      </c>
      <c r="J559" s="57"/>
      <c r="L559" s="59"/>
    </row>
    <row r="560" spans="1:12" s="21" customFormat="1" ht="18.75">
      <c r="A560" s="4"/>
      <c r="B560" s="451" t="s">
        <v>1</v>
      </c>
      <c r="C560" s="452"/>
      <c r="D560" s="458" t="str">
        <f>IF(基本情報登録!$D$8&gt;0,基本情報登録!$D$8,"")</f>
        <v/>
      </c>
      <c r="E560" s="459"/>
      <c r="F560" s="459"/>
      <c r="G560" s="459"/>
      <c r="H560" s="460"/>
      <c r="I560" s="432"/>
      <c r="J560" s="57"/>
      <c r="L560" s="59"/>
    </row>
    <row r="561" spans="1:12" s="21" customFormat="1" ht="19.5" thickBot="1">
      <c r="A561" s="4"/>
      <c r="B561" s="453"/>
      <c r="C561" s="454"/>
      <c r="D561" s="461"/>
      <c r="E561" s="462"/>
      <c r="F561" s="462"/>
      <c r="G561" s="462"/>
      <c r="H561" s="463"/>
      <c r="I561" s="433"/>
      <c r="J561" s="57"/>
      <c r="L561" s="59"/>
    </row>
    <row r="562" spans="1:12" s="21" customFormat="1" ht="18.75">
      <c r="A562" s="4"/>
      <c r="B562" s="449" t="s">
        <v>24</v>
      </c>
      <c r="C562" s="450"/>
      <c r="D562" s="487"/>
      <c r="E562" s="488"/>
      <c r="F562" s="488"/>
      <c r="G562" s="488"/>
      <c r="H562" s="488"/>
      <c r="I562" s="489"/>
      <c r="J562" s="57"/>
      <c r="L562" s="59"/>
    </row>
    <row r="563" spans="1:12" s="21" customFormat="1" ht="18.75" hidden="1">
      <c r="A563" s="4"/>
      <c r="B563" s="47"/>
      <c r="C563" s="48"/>
      <c r="D563" s="49"/>
      <c r="E563" s="490" t="str">
        <f>TEXT(D562,"00000")</f>
        <v>00000</v>
      </c>
      <c r="F563" s="490"/>
      <c r="G563" s="490"/>
      <c r="H563" s="490"/>
      <c r="I563" s="491"/>
      <c r="J563" s="57"/>
      <c r="L563" s="59"/>
    </row>
    <row r="564" spans="1:12" s="21" customFormat="1" ht="18.75">
      <c r="A564" s="4"/>
      <c r="B564" s="451" t="s">
        <v>27</v>
      </c>
      <c r="C564" s="452"/>
      <c r="D564" s="468"/>
      <c r="E564" s="494"/>
      <c r="F564" s="494"/>
      <c r="G564" s="494"/>
      <c r="H564" s="494"/>
      <c r="I564" s="495"/>
      <c r="J564" s="57"/>
      <c r="L564" s="59"/>
    </row>
    <row r="565" spans="1:12" s="21" customFormat="1" ht="18.75">
      <c r="A565" s="4"/>
      <c r="B565" s="492"/>
      <c r="C565" s="493"/>
      <c r="D565" s="474"/>
      <c r="E565" s="496"/>
      <c r="F565" s="496"/>
      <c r="G565" s="496"/>
      <c r="H565" s="496"/>
      <c r="I565" s="497"/>
      <c r="J565" s="57"/>
      <c r="L565" s="59"/>
    </row>
    <row r="566" spans="1:12" s="21" customFormat="1" ht="19.5" thickBot="1">
      <c r="A566" s="4"/>
      <c r="B566" s="498" t="s">
        <v>1233</v>
      </c>
      <c r="C566" s="499"/>
      <c r="D566" s="500"/>
      <c r="E566" s="501"/>
      <c r="F566" s="501"/>
      <c r="G566" s="501"/>
      <c r="H566" s="501"/>
      <c r="I566" s="502"/>
      <c r="J566" s="57"/>
      <c r="L566" s="59"/>
    </row>
    <row r="567" spans="1:12" s="21" customFormat="1" ht="18.75">
      <c r="A567" s="4"/>
      <c r="B567" s="476" t="s">
        <v>1234</v>
      </c>
      <c r="C567" s="477"/>
      <c r="D567" s="477"/>
      <c r="E567" s="477"/>
      <c r="F567" s="477"/>
      <c r="G567" s="477"/>
      <c r="H567" s="477"/>
      <c r="I567" s="478"/>
      <c r="J567" s="57"/>
      <c r="L567" s="59"/>
    </row>
    <row r="568" spans="1:12" s="21" customFormat="1" ht="19.5" thickBot="1">
      <c r="A568" s="4"/>
      <c r="B568" s="50" t="s">
        <v>1238</v>
      </c>
      <c r="C568" s="51" t="s">
        <v>16</v>
      </c>
      <c r="D568" s="51" t="s">
        <v>1239</v>
      </c>
      <c r="E568" s="479" t="s">
        <v>1235</v>
      </c>
      <c r="F568" s="480"/>
      <c r="G568" s="51" t="s">
        <v>1240</v>
      </c>
      <c r="H568" s="51" t="s">
        <v>48</v>
      </c>
      <c r="I568" s="52" t="s">
        <v>1236</v>
      </c>
      <c r="J568" s="57"/>
      <c r="L568" s="59"/>
    </row>
    <row r="569" spans="1:12" s="21" customFormat="1" ht="19.5" thickTop="1">
      <c r="A569" s="4"/>
      <c r="B569" s="481">
        <v>1</v>
      </c>
      <c r="C569" s="483"/>
      <c r="D569" s="483" t="str">
        <f>IF(C569&gt;0,VLOOKUP(C569,男子登録情報!$A$2:$H$1688,2,0),"")</f>
        <v/>
      </c>
      <c r="E569" s="484" t="str">
        <f>IF(C569&gt;0,VLOOKUP(C569,男子登録情報!$A$2:$H$1688,3,0),"")</f>
        <v/>
      </c>
      <c r="F569" s="485"/>
      <c r="G569" s="483" t="str">
        <f>IF(C569&gt;0,VLOOKUP(C569,男子登録情報!$A$2:$H$1688,4,0),"")</f>
        <v/>
      </c>
      <c r="H569" s="483" t="str">
        <f>IF(C569&gt;0,VLOOKUP(C569,男子登録情報!$A$2:$H$1688,8,0),"")</f>
        <v/>
      </c>
      <c r="I569" s="486" t="str">
        <f>IF(C569&gt;0,VLOOKUP(C569,男子登録情報!$A$2:$H$1688,5,0),"")</f>
        <v/>
      </c>
      <c r="J569" s="57"/>
      <c r="L569" s="59"/>
    </row>
    <row r="570" spans="1:12" s="21" customFormat="1" ht="18.75">
      <c r="A570" s="4"/>
      <c r="B570" s="482"/>
      <c r="C570" s="473"/>
      <c r="D570" s="473"/>
      <c r="E570" s="474"/>
      <c r="F570" s="475"/>
      <c r="G570" s="473"/>
      <c r="H570" s="473"/>
      <c r="I570" s="472"/>
      <c r="J570" s="57"/>
      <c r="L570" s="59"/>
    </row>
    <row r="571" spans="1:12" s="21" customFormat="1" ht="18.75">
      <c r="A571" s="4"/>
      <c r="B571" s="464">
        <v>2</v>
      </c>
      <c r="C571" s="466"/>
      <c r="D571" s="466" t="str">
        <f>IF(C571,VLOOKUP(C571,男子登録情報!$A$2:$H$1688,2,0),"")</f>
        <v/>
      </c>
      <c r="E571" s="468" t="str">
        <f>IF(C571&gt;0,VLOOKUP(C571,男子登録情報!$A$2:$H$1688,3,0),"")</f>
        <v/>
      </c>
      <c r="F571" s="469"/>
      <c r="G571" s="466" t="str">
        <f>IF(C571&gt;0,VLOOKUP(C571,男子登録情報!$A$2:$H$1688,4,0),"")</f>
        <v/>
      </c>
      <c r="H571" s="466" t="str">
        <f>IF(C571&gt;0,VLOOKUP(C571,男子登録情報!$A$2:$H$1688,8,0),"")</f>
        <v/>
      </c>
      <c r="I571" s="432" t="str">
        <f>IF(C571&gt;0,VLOOKUP(C571,男子登録情報!$A$2:$H$1688,5,0),"")</f>
        <v/>
      </c>
      <c r="J571" s="57"/>
      <c r="L571" s="59"/>
    </row>
    <row r="572" spans="1:12" s="21" customFormat="1" ht="18.75">
      <c r="A572" s="4"/>
      <c r="B572" s="482"/>
      <c r="C572" s="473"/>
      <c r="D572" s="473"/>
      <c r="E572" s="474"/>
      <c r="F572" s="475"/>
      <c r="G572" s="473"/>
      <c r="H572" s="473"/>
      <c r="I572" s="472"/>
      <c r="J572" s="57"/>
      <c r="L572" s="59"/>
    </row>
    <row r="573" spans="1:12" s="21" customFormat="1" ht="18.75">
      <c r="A573" s="4"/>
      <c r="B573" s="464">
        <v>3</v>
      </c>
      <c r="C573" s="466"/>
      <c r="D573" s="466" t="str">
        <f>IF(C573,VLOOKUP(C573,男子登録情報!$A$2:$H$1688,2,0),"")</f>
        <v/>
      </c>
      <c r="E573" s="468" t="str">
        <f>IF(C573&gt;0,VLOOKUP(C573,男子登録情報!$A$2:$H$1688,3,0),"")</f>
        <v/>
      </c>
      <c r="F573" s="469"/>
      <c r="G573" s="466" t="str">
        <f>IF(C573&gt;0,VLOOKUP(C573,男子登録情報!$A$2:$H$1688,4,0),"")</f>
        <v/>
      </c>
      <c r="H573" s="466" t="str">
        <f>IF(C573&gt;0,VLOOKUP(C573,男子登録情報!$A$2:$H$1688,8,0),"")</f>
        <v/>
      </c>
      <c r="I573" s="432" t="str">
        <f>IF(C573&gt;0,VLOOKUP(C573,男子登録情報!$A$2:$H$1688,5,0),"")</f>
        <v/>
      </c>
      <c r="J573" s="57"/>
      <c r="L573" s="59"/>
    </row>
    <row r="574" spans="1:12" s="21" customFormat="1" ht="18.75">
      <c r="A574" s="4"/>
      <c r="B574" s="482"/>
      <c r="C574" s="473"/>
      <c r="D574" s="473"/>
      <c r="E574" s="474"/>
      <c r="F574" s="475"/>
      <c r="G574" s="473"/>
      <c r="H574" s="473"/>
      <c r="I574" s="472"/>
      <c r="J574" s="57"/>
      <c r="L574" s="59"/>
    </row>
    <row r="575" spans="1:12" s="21" customFormat="1" ht="18.75">
      <c r="A575" s="4"/>
      <c r="B575" s="464">
        <v>4</v>
      </c>
      <c r="C575" s="466"/>
      <c r="D575" s="466" t="str">
        <f>IF(C575,VLOOKUP(C575,男子登録情報!$A$2:$H$1688,2,0),"")</f>
        <v/>
      </c>
      <c r="E575" s="468" t="str">
        <f>IF(C575&gt;0,VLOOKUP(C575,男子登録情報!$A$2:$H$1688,3,0),"")</f>
        <v/>
      </c>
      <c r="F575" s="469"/>
      <c r="G575" s="466" t="str">
        <f>IF(C575&gt;0,VLOOKUP(C575,男子登録情報!$A$2:$H$1688,4,0),"")</f>
        <v/>
      </c>
      <c r="H575" s="466" t="str">
        <f>IF(C575&gt;0,VLOOKUP(C575,男子登録情報!$A$2:$H$1688,8,0),"")</f>
        <v/>
      </c>
      <c r="I575" s="432" t="str">
        <f>IF(C575&gt;0,VLOOKUP(C575,男子登録情報!$A$2:$H$1688,5,0),"")</f>
        <v/>
      </c>
      <c r="J575" s="57"/>
      <c r="L575" s="59"/>
    </row>
    <row r="576" spans="1:12" s="21" customFormat="1" ht="18.75">
      <c r="A576" s="4"/>
      <c r="B576" s="482"/>
      <c r="C576" s="473"/>
      <c r="D576" s="473"/>
      <c r="E576" s="474"/>
      <c r="F576" s="475"/>
      <c r="G576" s="473"/>
      <c r="H576" s="473"/>
      <c r="I576" s="472"/>
      <c r="J576" s="57"/>
      <c r="L576" s="59"/>
    </row>
    <row r="577" spans="1:12" s="21" customFormat="1" ht="18.75">
      <c r="A577" s="4"/>
      <c r="B577" s="464">
        <v>5</v>
      </c>
      <c r="C577" s="466"/>
      <c r="D577" s="466" t="str">
        <f>IF(C577,VLOOKUP(C577,男子登録情報!$A$2:$H$1688,2,0),"")</f>
        <v/>
      </c>
      <c r="E577" s="468" t="str">
        <f>IF(C577&gt;0,VLOOKUP(C577,男子登録情報!$A$2:$H$1688,3,0),"")</f>
        <v/>
      </c>
      <c r="F577" s="469"/>
      <c r="G577" s="466" t="str">
        <f>IF(C577&gt;0,VLOOKUP(C577,男子登録情報!$A$2:$H$1688,4,0),"")</f>
        <v/>
      </c>
      <c r="H577" s="466" t="str">
        <f>IF(C577&gt;0,VLOOKUP(C577,男子登録情報!$A$2:$H$1688,8,0),"")</f>
        <v/>
      </c>
      <c r="I577" s="432" t="str">
        <f>IF(C577&gt;0,VLOOKUP(C577,男子登録情報!$A$2:$H$1688,5,0),"")</f>
        <v/>
      </c>
      <c r="J577" s="57"/>
      <c r="L577" s="59"/>
    </row>
    <row r="578" spans="1:12" s="21" customFormat="1" ht="18.75">
      <c r="A578" s="4"/>
      <c r="B578" s="482"/>
      <c r="C578" s="473"/>
      <c r="D578" s="473"/>
      <c r="E578" s="474"/>
      <c r="F578" s="475"/>
      <c r="G578" s="473"/>
      <c r="H578" s="473"/>
      <c r="I578" s="472"/>
      <c r="J578" s="57"/>
      <c r="L578" s="59"/>
    </row>
    <row r="579" spans="1:12" s="21" customFormat="1" ht="18.75">
      <c r="A579" s="4"/>
      <c r="B579" s="464">
        <v>6</v>
      </c>
      <c r="C579" s="466"/>
      <c r="D579" s="466" t="str">
        <f>IF(C579,VLOOKUP(C579,男子登録情報!$A$2:$H$1688,2,0),"")</f>
        <v/>
      </c>
      <c r="E579" s="468" t="str">
        <f>IF(C579&gt;0,VLOOKUP(C579,男子登録情報!$A$2:$H$1688,3,0),"")</f>
        <v/>
      </c>
      <c r="F579" s="469"/>
      <c r="G579" s="466" t="str">
        <f>IF(C579&gt;0,VLOOKUP(C579,男子登録情報!$A$2:$H$1688,4,0),"")</f>
        <v/>
      </c>
      <c r="H579" s="466" t="str">
        <f>IF(C579&gt;0,VLOOKUP(C579,男子登録情報!$A$2:$H$1688,8,0),"")</f>
        <v/>
      </c>
      <c r="I579" s="432" t="str">
        <f>IF(C579&gt;0,VLOOKUP(C579,男子登録情報!$A$2:$H$1688,5,0),"")</f>
        <v/>
      </c>
      <c r="J579" s="57"/>
      <c r="L579" s="59"/>
    </row>
    <row r="580" spans="1:12" s="21" customFormat="1" ht="19.5" thickBot="1">
      <c r="A580" s="4"/>
      <c r="B580" s="465"/>
      <c r="C580" s="467"/>
      <c r="D580" s="467"/>
      <c r="E580" s="470"/>
      <c r="F580" s="471"/>
      <c r="G580" s="467"/>
      <c r="H580" s="467"/>
      <c r="I580" s="433"/>
      <c r="J580" s="57"/>
      <c r="L580" s="59"/>
    </row>
    <row r="581" spans="1:12" s="21" customFormat="1" ht="18.75">
      <c r="A581" s="4"/>
      <c r="B581" s="434" t="s">
        <v>1237</v>
      </c>
      <c r="C581" s="435"/>
      <c r="D581" s="435"/>
      <c r="E581" s="435"/>
      <c r="F581" s="435"/>
      <c r="G581" s="435"/>
      <c r="H581" s="435"/>
      <c r="I581" s="436"/>
      <c r="J581" s="57"/>
      <c r="L581" s="59"/>
    </row>
    <row r="582" spans="1:12" s="21" customFormat="1" ht="18.75">
      <c r="A582" s="4"/>
      <c r="B582" s="437"/>
      <c r="C582" s="438"/>
      <c r="D582" s="438"/>
      <c r="E582" s="438"/>
      <c r="F582" s="438"/>
      <c r="G582" s="438"/>
      <c r="H582" s="438"/>
      <c r="I582" s="439"/>
      <c r="J582" s="57"/>
      <c r="L582" s="59"/>
    </row>
    <row r="583" spans="1:12" s="21" customFormat="1" ht="19.5" thickBot="1">
      <c r="A583" s="4"/>
      <c r="B583" s="440"/>
      <c r="C583" s="441"/>
      <c r="D583" s="441"/>
      <c r="E583" s="441"/>
      <c r="F583" s="441"/>
      <c r="G583" s="441"/>
      <c r="H583" s="441"/>
      <c r="I583" s="442"/>
      <c r="J583" s="57"/>
      <c r="L583" s="59"/>
    </row>
    <row r="584" spans="1:12" s="21" customFormat="1" ht="18.75">
      <c r="A584" s="58"/>
      <c r="B584" s="58"/>
      <c r="C584" s="58"/>
      <c r="D584" s="58"/>
      <c r="E584" s="58"/>
      <c r="F584" s="58"/>
      <c r="G584" s="58"/>
      <c r="H584" s="58"/>
      <c r="I584" s="58"/>
      <c r="J584" s="63"/>
      <c r="L584" s="59"/>
    </row>
    <row r="585" spans="1:12" s="21" customFormat="1">
      <c r="A585" s="59"/>
      <c r="B585" s="59"/>
      <c r="C585" s="59"/>
      <c r="D585" s="59"/>
      <c r="E585" s="59"/>
      <c r="F585" s="59"/>
      <c r="G585" s="59"/>
      <c r="H585" s="59"/>
      <c r="I585" s="59"/>
      <c r="J585" s="64"/>
      <c r="L585" s="59"/>
    </row>
  </sheetData>
  <mergeCells count="1161">
    <mergeCell ref="B11:C11"/>
    <mergeCell ref="D11:I11"/>
    <mergeCell ref="E12:I12"/>
    <mergeCell ref="B13:C14"/>
    <mergeCell ref="D13:I14"/>
    <mergeCell ref="B15:C15"/>
    <mergeCell ref="D15:I15"/>
    <mergeCell ref="A1:J3"/>
    <mergeCell ref="B6:I7"/>
    <mergeCell ref="B8:C8"/>
    <mergeCell ref="B9:C10"/>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16:I16"/>
    <mergeCell ref="E17:F17"/>
    <mergeCell ref="B18:B19"/>
    <mergeCell ref="C18:C19"/>
    <mergeCell ref="D18:D19"/>
    <mergeCell ref="E18:F19"/>
    <mergeCell ref="G18:G19"/>
    <mergeCell ref="H18:H19"/>
    <mergeCell ref="I18:I19"/>
    <mergeCell ref="I28:I29"/>
    <mergeCell ref="B30:I32"/>
    <mergeCell ref="B28:B29"/>
    <mergeCell ref="C28:C29"/>
    <mergeCell ref="D28:D29"/>
    <mergeCell ref="E28:F29"/>
    <mergeCell ref="G28:G29"/>
    <mergeCell ref="H28:H29"/>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B35:I36"/>
    <mergeCell ref="B37:C37"/>
    <mergeCell ref="B38:C39"/>
    <mergeCell ref="D37:H37"/>
    <mergeCell ref="D38:H39"/>
    <mergeCell ref="I38:I3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B67:C68"/>
    <mergeCell ref="B57:B58"/>
    <mergeCell ref="C57:C58"/>
    <mergeCell ref="D57:D58"/>
    <mergeCell ref="E57:F58"/>
    <mergeCell ref="G57:G58"/>
    <mergeCell ref="H57:H58"/>
    <mergeCell ref="D67:H68"/>
    <mergeCell ref="I67:I68"/>
    <mergeCell ref="D66:H66"/>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B96:C97"/>
    <mergeCell ref="B86:B87"/>
    <mergeCell ref="C86:C87"/>
    <mergeCell ref="D86:D87"/>
    <mergeCell ref="E86:F87"/>
    <mergeCell ref="G86:G87"/>
    <mergeCell ref="H86:H87"/>
    <mergeCell ref="D95:H95"/>
    <mergeCell ref="D96:H97"/>
    <mergeCell ref="I96:I9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B125:C126"/>
    <mergeCell ref="D125:H126"/>
    <mergeCell ref="I125:I126"/>
    <mergeCell ref="B115:B116"/>
    <mergeCell ref="C115:C116"/>
    <mergeCell ref="D115:D116"/>
    <mergeCell ref="E115:F116"/>
    <mergeCell ref="G115:G116"/>
    <mergeCell ref="H115:H116"/>
    <mergeCell ref="D124:H124"/>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B154:C155"/>
    <mergeCell ref="D153:H153"/>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B183:C184"/>
    <mergeCell ref="D182:H182"/>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B212:C213"/>
    <mergeCell ref="D211:H211"/>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B241:C242"/>
    <mergeCell ref="B231:B232"/>
    <mergeCell ref="C231:C232"/>
    <mergeCell ref="D231:D232"/>
    <mergeCell ref="E231:F232"/>
    <mergeCell ref="G231:G232"/>
    <mergeCell ref="H231:H232"/>
    <mergeCell ref="D240:H240"/>
    <mergeCell ref="D241:H242"/>
    <mergeCell ref="I241:I24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2:C272"/>
    <mergeCell ref="D272:I272"/>
    <mergeCell ref="E273:I273"/>
    <mergeCell ref="B274:C275"/>
    <mergeCell ref="D274:I275"/>
    <mergeCell ref="B276:C276"/>
    <mergeCell ref="D276:I276"/>
    <mergeCell ref="I260:I261"/>
    <mergeCell ref="B262:I264"/>
    <mergeCell ref="B267:I268"/>
    <mergeCell ref="B269:C269"/>
    <mergeCell ref="B270:C271"/>
    <mergeCell ref="D269:H269"/>
    <mergeCell ref="D270:H271"/>
    <mergeCell ref="I270:I271"/>
    <mergeCell ref="B260:B261"/>
    <mergeCell ref="C260:C261"/>
    <mergeCell ref="D260:D261"/>
    <mergeCell ref="E260:F261"/>
    <mergeCell ref="G260:G261"/>
    <mergeCell ref="H260:H261"/>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I289:I290"/>
    <mergeCell ref="B291:I293"/>
    <mergeCell ref="B296:I297"/>
    <mergeCell ref="B298:C298"/>
    <mergeCell ref="B299:C300"/>
    <mergeCell ref="D298:H298"/>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310:I311"/>
    <mergeCell ref="B312:B313"/>
    <mergeCell ref="C312:C313"/>
    <mergeCell ref="D312:D313"/>
    <mergeCell ref="E312:F313"/>
    <mergeCell ref="G312:G313"/>
    <mergeCell ref="H312:H313"/>
    <mergeCell ref="I318:I319"/>
    <mergeCell ref="B320:I322"/>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B334:C334"/>
    <mergeCell ref="D334:I334"/>
    <mergeCell ref="B335:I335"/>
    <mergeCell ref="E336:F336"/>
    <mergeCell ref="B337:B338"/>
    <mergeCell ref="C337:C338"/>
    <mergeCell ref="D337:D338"/>
    <mergeCell ref="E337:F338"/>
    <mergeCell ref="G337:G338"/>
    <mergeCell ref="H337:H338"/>
    <mergeCell ref="B328:C329"/>
    <mergeCell ref="B330:C330"/>
    <mergeCell ref="D330:I330"/>
    <mergeCell ref="E331:I331"/>
    <mergeCell ref="B332:C333"/>
    <mergeCell ref="D332:I333"/>
    <mergeCell ref="B325:I326"/>
    <mergeCell ref="B327:C327"/>
    <mergeCell ref="D327:H327"/>
    <mergeCell ref="D328:H329"/>
    <mergeCell ref="I328:I329"/>
    <mergeCell ref="I341:I342"/>
    <mergeCell ref="B343:B344"/>
    <mergeCell ref="C343:C344"/>
    <mergeCell ref="D343:D344"/>
    <mergeCell ref="E343:F344"/>
    <mergeCell ref="G343:G344"/>
    <mergeCell ref="H343:H344"/>
    <mergeCell ref="I343:I344"/>
    <mergeCell ref="B341:B342"/>
    <mergeCell ref="C341:C342"/>
    <mergeCell ref="D341:D342"/>
    <mergeCell ref="E341:F342"/>
    <mergeCell ref="G341:G342"/>
    <mergeCell ref="H341:H342"/>
    <mergeCell ref="I337:I338"/>
    <mergeCell ref="B339:B340"/>
    <mergeCell ref="C339:C340"/>
    <mergeCell ref="D339:D340"/>
    <mergeCell ref="E339:F340"/>
    <mergeCell ref="G339:G340"/>
    <mergeCell ref="H339:H340"/>
    <mergeCell ref="I339:I340"/>
    <mergeCell ref="B359:C359"/>
    <mergeCell ref="D359:I359"/>
    <mergeCell ref="E360:I360"/>
    <mergeCell ref="B361:C362"/>
    <mergeCell ref="D361:I362"/>
    <mergeCell ref="B363:C363"/>
    <mergeCell ref="D363:I363"/>
    <mergeCell ref="B349:I351"/>
    <mergeCell ref="B354:I355"/>
    <mergeCell ref="B356:C356"/>
    <mergeCell ref="B357:C358"/>
    <mergeCell ref="I345:I346"/>
    <mergeCell ref="B347:B348"/>
    <mergeCell ref="C347:C348"/>
    <mergeCell ref="D347:D348"/>
    <mergeCell ref="E347:F348"/>
    <mergeCell ref="G347:G348"/>
    <mergeCell ref="H347:H348"/>
    <mergeCell ref="I347:I348"/>
    <mergeCell ref="B345:B346"/>
    <mergeCell ref="C345:C346"/>
    <mergeCell ref="D345:D346"/>
    <mergeCell ref="E345:F346"/>
    <mergeCell ref="G345:G346"/>
    <mergeCell ref="H345:H346"/>
    <mergeCell ref="D356:H356"/>
    <mergeCell ref="D357:H358"/>
    <mergeCell ref="I357:I358"/>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I376:I377"/>
    <mergeCell ref="B378:I380"/>
    <mergeCell ref="B383:I384"/>
    <mergeCell ref="B385:C385"/>
    <mergeCell ref="D385:H385"/>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B392:C392"/>
    <mergeCell ref="D392:I392"/>
    <mergeCell ref="B393:I393"/>
    <mergeCell ref="E394:F394"/>
    <mergeCell ref="B395:B396"/>
    <mergeCell ref="C395:C396"/>
    <mergeCell ref="D395:D396"/>
    <mergeCell ref="E395:F396"/>
    <mergeCell ref="G395:G396"/>
    <mergeCell ref="H395:H396"/>
    <mergeCell ref="B386:C387"/>
    <mergeCell ref="B388:C388"/>
    <mergeCell ref="D388:I388"/>
    <mergeCell ref="E389:I389"/>
    <mergeCell ref="B390:C391"/>
    <mergeCell ref="D390:I391"/>
    <mergeCell ref="D386:H387"/>
    <mergeCell ref="I386:I387"/>
    <mergeCell ref="I399:I400"/>
    <mergeCell ref="B401:B402"/>
    <mergeCell ref="C401:C402"/>
    <mergeCell ref="D401:D402"/>
    <mergeCell ref="E401:F402"/>
    <mergeCell ref="G401:G402"/>
    <mergeCell ref="H401:H402"/>
    <mergeCell ref="I401:I402"/>
    <mergeCell ref="B399:B400"/>
    <mergeCell ref="C399:C400"/>
    <mergeCell ref="D399:D400"/>
    <mergeCell ref="E399:F400"/>
    <mergeCell ref="G399:G400"/>
    <mergeCell ref="H399:H400"/>
    <mergeCell ref="I395:I396"/>
    <mergeCell ref="B397:B398"/>
    <mergeCell ref="C397:C398"/>
    <mergeCell ref="D397:D398"/>
    <mergeCell ref="E397:F398"/>
    <mergeCell ref="G397:G398"/>
    <mergeCell ref="H397:H398"/>
    <mergeCell ref="I397:I398"/>
    <mergeCell ref="B417:C417"/>
    <mergeCell ref="D417:I417"/>
    <mergeCell ref="E418:I418"/>
    <mergeCell ref="B419:C420"/>
    <mergeCell ref="D419:I420"/>
    <mergeCell ref="B421:C421"/>
    <mergeCell ref="D421:I421"/>
    <mergeCell ref="B407:I409"/>
    <mergeCell ref="B412:I413"/>
    <mergeCell ref="B414:C414"/>
    <mergeCell ref="B415:C416"/>
    <mergeCell ref="D414:H414"/>
    <mergeCell ref="D415:H416"/>
    <mergeCell ref="I415:I416"/>
    <mergeCell ref="I403:I404"/>
    <mergeCell ref="B405:B406"/>
    <mergeCell ref="C405:C406"/>
    <mergeCell ref="D405:D406"/>
    <mergeCell ref="E405:F406"/>
    <mergeCell ref="G405:G406"/>
    <mergeCell ref="H405:H406"/>
    <mergeCell ref="I405:I406"/>
    <mergeCell ref="B403:B404"/>
    <mergeCell ref="C403:C404"/>
    <mergeCell ref="D403:D404"/>
    <mergeCell ref="E403:F404"/>
    <mergeCell ref="G403:G404"/>
    <mergeCell ref="H403:H404"/>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I434:I435"/>
    <mergeCell ref="B436:I438"/>
    <mergeCell ref="D443:H443"/>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B441:I442"/>
    <mergeCell ref="B443:C443"/>
    <mergeCell ref="B444:C445"/>
    <mergeCell ref="D444:H445"/>
    <mergeCell ref="B446:C446"/>
    <mergeCell ref="D446:I446"/>
    <mergeCell ref="E447:I447"/>
    <mergeCell ref="B463:B464"/>
    <mergeCell ref="C463:C464"/>
    <mergeCell ref="D463:D464"/>
    <mergeCell ref="E463:F464"/>
    <mergeCell ref="B459:B460"/>
    <mergeCell ref="C459:C460"/>
    <mergeCell ref="D459:D460"/>
    <mergeCell ref="E459:F460"/>
    <mergeCell ref="G459:G460"/>
    <mergeCell ref="H459:H460"/>
    <mergeCell ref="B455:B456"/>
    <mergeCell ref="C455:C456"/>
    <mergeCell ref="D455:D456"/>
    <mergeCell ref="E455:F456"/>
    <mergeCell ref="G455:G456"/>
    <mergeCell ref="H455:H456"/>
    <mergeCell ref="B450:C450"/>
    <mergeCell ref="B448:C449"/>
    <mergeCell ref="D448:I449"/>
    <mergeCell ref="I455:I456"/>
    <mergeCell ref="B457:B458"/>
    <mergeCell ref="C457:C458"/>
    <mergeCell ref="D457:D458"/>
    <mergeCell ref="E457:F458"/>
    <mergeCell ref="G457:G458"/>
    <mergeCell ref="H457:H458"/>
    <mergeCell ref="I457:I458"/>
    <mergeCell ref="D450:I450"/>
    <mergeCell ref="B451:I451"/>
    <mergeCell ref="E452:F452"/>
    <mergeCell ref="B453:B454"/>
    <mergeCell ref="C453:C454"/>
    <mergeCell ref="D453:D454"/>
    <mergeCell ref="E453:F454"/>
    <mergeCell ref="G453:G454"/>
    <mergeCell ref="H453:H454"/>
    <mergeCell ref="I453:I454"/>
    <mergeCell ref="B473:C474"/>
    <mergeCell ref="B475:C475"/>
    <mergeCell ref="D475:I475"/>
    <mergeCell ref="E476:I476"/>
    <mergeCell ref="B477:C478"/>
    <mergeCell ref="D477:I478"/>
    <mergeCell ref="D473:H474"/>
    <mergeCell ref="I473:I474"/>
    <mergeCell ref="G463:G464"/>
    <mergeCell ref="H463:H464"/>
    <mergeCell ref="I463:I464"/>
    <mergeCell ref="B465:I467"/>
    <mergeCell ref="B470:I471"/>
    <mergeCell ref="B472:C472"/>
    <mergeCell ref="D472:H472"/>
    <mergeCell ref="I459:I460"/>
    <mergeCell ref="B461:B462"/>
    <mergeCell ref="C461:C462"/>
    <mergeCell ref="D461:D462"/>
    <mergeCell ref="E461:F462"/>
    <mergeCell ref="G461:G462"/>
    <mergeCell ref="H461:H462"/>
    <mergeCell ref="I461:I462"/>
    <mergeCell ref="I482:I483"/>
    <mergeCell ref="B484:B485"/>
    <mergeCell ref="C484:C485"/>
    <mergeCell ref="D484:D485"/>
    <mergeCell ref="E484:F485"/>
    <mergeCell ref="G484:G485"/>
    <mergeCell ref="H484:H485"/>
    <mergeCell ref="I484:I485"/>
    <mergeCell ref="B479:C479"/>
    <mergeCell ref="D479:I479"/>
    <mergeCell ref="B480:I480"/>
    <mergeCell ref="E481:F481"/>
    <mergeCell ref="B482:B483"/>
    <mergeCell ref="C482:C483"/>
    <mergeCell ref="D482:D483"/>
    <mergeCell ref="E482:F483"/>
    <mergeCell ref="G482:G483"/>
    <mergeCell ref="H482:H483"/>
    <mergeCell ref="I490:I491"/>
    <mergeCell ref="B492:B493"/>
    <mergeCell ref="C492:C493"/>
    <mergeCell ref="D492:D493"/>
    <mergeCell ref="E492:F493"/>
    <mergeCell ref="G492:G493"/>
    <mergeCell ref="H492:H493"/>
    <mergeCell ref="I492:I493"/>
    <mergeCell ref="B490:B491"/>
    <mergeCell ref="C490:C491"/>
    <mergeCell ref="D490:D491"/>
    <mergeCell ref="E490:F491"/>
    <mergeCell ref="G490:G491"/>
    <mergeCell ref="H490:H491"/>
    <mergeCell ref="I486:I487"/>
    <mergeCell ref="B488:B489"/>
    <mergeCell ref="C488:C489"/>
    <mergeCell ref="D488:D489"/>
    <mergeCell ref="E488:F489"/>
    <mergeCell ref="G488:G489"/>
    <mergeCell ref="H488:H489"/>
    <mergeCell ref="I488:I489"/>
    <mergeCell ref="B486:B487"/>
    <mergeCell ref="C486:C487"/>
    <mergeCell ref="D486:D487"/>
    <mergeCell ref="E486:F487"/>
    <mergeCell ref="G486:G487"/>
    <mergeCell ref="H486:H487"/>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B494:I496"/>
    <mergeCell ref="B499:I500"/>
    <mergeCell ref="B501:C501"/>
    <mergeCell ref="B502:C503"/>
    <mergeCell ref="D501:H501"/>
    <mergeCell ref="D502:H503"/>
    <mergeCell ref="I502:I50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3:C533"/>
    <mergeCell ref="D533:I533"/>
    <mergeCell ref="E534:I534"/>
    <mergeCell ref="B535:C536"/>
    <mergeCell ref="D535:I536"/>
    <mergeCell ref="B537:C537"/>
    <mergeCell ref="D537:I537"/>
    <mergeCell ref="I521:I522"/>
    <mergeCell ref="B523:I525"/>
    <mergeCell ref="B528:I529"/>
    <mergeCell ref="B530:C530"/>
    <mergeCell ref="B531:C532"/>
    <mergeCell ref="D530:H530"/>
    <mergeCell ref="D531:H532"/>
    <mergeCell ref="I531:I532"/>
    <mergeCell ref="B521:B522"/>
    <mergeCell ref="C521:C522"/>
    <mergeCell ref="D521:D522"/>
    <mergeCell ref="E521:F522"/>
    <mergeCell ref="G521:G522"/>
    <mergeCell ref="H521:H522"/>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D562:I562"/>
    <mergeCell ref="E563:I563"/>
    <mergeCell ref="B564:C565"/>
    <mergeCell ref="D564:I565"/>
    <mergeCell ref="B566:C566"/>
    <mergeCell ref="D566:I566"/>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D9:H10"/>
    <mergeCell ref="D8:H8"/>
    <mergeCell ref="I9:I10"/>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I579:I580"/>
    <mergeCell ref="I550:I551"/>
    <mergeCell ref="B552:I554"/>
    <mergeCell ref="B557:I558"/>
    <mergeCell ref="B559:C559"/>
    <mergeCell ref="B560:C561"/>
    <mergeCell ref="D559:H559"/>
    <mergeCell ref="D560:H561"/>
    <mergeCell ref="I560:I561"/>
    <mergeCell ref="B550:B551"/>
    <mergeCell ref="C550:C551"/>
    <mergeCell ref="D550:D551"/>
    <mergeCell ref="E550:F551"/>
    <mergeCell ref="G550:G551"/>
    <mergeCell ref="H550:H551"/>
    <mergeCell ref="I546:I547"/>
    <mergeCell ref="B581:I583"/>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男子登録情報!$M$1:$M$22</xm:f>
          </x14:formula1>
          <xm:sqref>I9:I10</xm:sqref>
        </x14:dataValidation>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A585"/>
  <sheetViews>
    <sheetView zoomScaleNormal="100" workbookViewId="0">
      <selection activeCell="D9" sqref="D9:H10"/>
    </sheetView>
  </sheetViews>
  <sheetFormatPr defaultRowHeight="13.5"/>
  <cols>
    <col min="1" max="1" width="10.625" style="59" customWidth="1"/>
    <col min="2" max="2" width="5.125" style="59" bestFit="1" customWidth="1"/>
    <col min="3" max="3" width="11" style="59" customWidth="1"/>
    <col min="4" max="4" width="14.125" style="59" hidden="1" customWidth="1"/>
    <col min="5" max="6" width="15.625" style="59" customWidth="1"/>
    <col min="7" max="7" width="30.625" style="59" customWidth="1"/>
    <col min="8" max="8" width="9" style="59"/>
    <col min="9" max="9" width="12.125" style="59" customWidth="1"/>
    <col min="10" max="10" width="10.625" style="64" customWidth="1"/>
    <col min="11" max="11" width="9" style="21"/>
    <col min="12" max="12" width="0" style="59" hidden="1" customWidth="1"/>
    <col min="13" max="27" width="9" style="21"/>
  </cols>
  <sheetData>
    <row r="1" spans="1:12" s="21" customFormat="1" ht="13.5" customHeight="1">
      <c r="A1" s="508" t="str">
        <f>CONCATENATE('加盟校情報&amp;大会設定'!G5,'加盟校情報&amp;大会設定'!H5,'加盟校情報&amp;大会設定'!I5,'加盟校情報&amp;大会設定'!J5)&amp;"　様式Ⅱ(男子4×400mR)個票"</f>
        <v>第36回全日本大学女子駅伝東海地区選考会　様式Ⅱ(男子4×400mR)個票</v>
      </c>
      <c r="B1" s="508"/>
      <c r="C1" s="508"/>
      <c r="D1" s="508"/>
      <c r="E1" s="508"/>
      <c r="F1" s="508"/>
      <c r="G1" s="508"/>
      <c r="H1" s="508"/>
      <c r="I1" s="508"/>
      <c r="J1" s="508"/>
      <c r="L1" s="59"/>
    </row>
    <row r="2" spans="1:12" s="21" customFormat="1" ht="13.5" customHeight="1">
      <c r="A2" s="508"/>
      <c r="B2" s="508"/>
      <c r="C2" s="508"/>
      <c r="D2" s="508"/>
      <c r="E2" s="508"/>
      <c r="F2" s="508"/>
      <c r="G2" s="508"/>
      <c r="H2" s="508"/>
      <c r="I2" s="508"/>
      <c r="J2" s="508"/>
      <c r="L2" s="59"/>
    </row>
    <row r="3" spans="1:12" s="21" customFormat="1" ht="13.5" customHeight="1">
      <c r="A3" s="508"/>
      <c r="B3" s="508"/>
      <c r="C3" s="508"/>
      <c r="D3" s="508"/>
      <c r="E3" s="508"/>
      <c r="F3" s="508"/>
      <c r="G3" s="508"/>
      <c r="H3" s="508"/>
      <c r="I3" s="508"/>
      <c r="J3" s="508"/>
      <c r="L3" s="59"/>
    </row>
    <row r="4" spans="1:12" s="21" customFormat="1" ht="18.75">
      <c r="A4" s="4"/>
      <c r="B4" s="4"/>
      <c r="C4" s="4"/>
      <c r="D4" s="4"/>
      <c r="E4" s="4"/>
      <c r="F4" s="4"/>
      <c r="G4" s="4"/>
      <c r="H4" s="4"/>
      <c r="I4" s="4"/>
      <c r="J4" s="56"/>
      <c r="L4" s="59"/>
    </row>
    <row r="5" spans="1:12" s="21" customFormat="1" ht="19.5" thickBot="1">
      <c r="A5" s="4"/>
      <c r="B5" s="4"/>
      <c r="C5" s="4"/>
      <c r="D5" s="4"/>
      <c r="E5" s="4"/>
      <c r="F5" s="4"/>
      <c r="G5" s="4"/>
      <c r="H5" s="4"/>
      <c r="I5" s="4"/>
      <c r="J5" s="61" t="s">
        <v>1253</v>
      </c>
      <c r="L5" s="59"/>
    </row>
    <row r="6" spans="1:12" s="21" customFormat="1" ht="18.75" customHeight="1">
      <c r="A6" s="4"/>
      <c r="B6" s="443" t="str">
        <f>CONCATENATE('加盟校情報&amp;大会設定'!$G$5,'加盟校情報&amp;大会設定'!$H$5,'加盟校情報&amp;大会設定'!$I$5,'加盟校情報&amp;大会設定'!$J$5,)&amp;"　男子4×400mR"</f>
        <v>第36回全日本大学女子駅伝東海地区選考会　男子4×400mR</v>
      </c>
      <c r="C6" s="444"/>
      <c r="D6" s="444"/>
      <c r="E6" s="444"/>
      <c r="F6" s="444"/>
      <c r="G6" s="444"/>
      <c r="H6" s="444"/>
      <c r="I6" s="445"/>
      <c r="J6" s="57"/>
      <c r="L6" s="59">
        <f>COUNTA(C18,C47,C76,C105,C134,C163,C192,C221,C250,C279,C308,C337,C366,C395,C424,C453,C482,C511,C540,C569)</f>
        <v>0</v>
      </c>
    </row>
    <row r="7" spans="1:12" s="21" customFormat="1" ht="19.5" customHeight="1" thickBot="1">
      <c r="A7" s="4"/>
      <c r="B7" s="446"/>
      <c r="C7" s="447"/>
      <c r="D7" s="447"/>
      <c r="E7" s="447"/>
      <c r="F7" s="447"/>
      <c r="G7" s="447"/>
      <c r="H7" s="447"/>
      <c r="I7" s="448"/>
      <c r="J7" s="57"/>
      <c r="L7" s="59"/>
    </row>
    <row r="8" spans="1:12" s="21" customFormat="1" ht="18.75">
      <c r="A8" s="4"/>
      <c r="B8" s="449" t="s">
        <v>1241</v>
      </c>
      <c r="C8" s="450"/>
      <c r="D8" s="455" t="str">
        <f>IF(基本情報登録!$D$6&gt;0,基本情報登録!$D$6,"")</f>
        <v/>
      </c>
      <c r="E8" s="456"/>
      <c r="F8" s="456"/>
      <c r="G8" s="456"/>
      <c r="H8" s="457"/>
      <c r="I8" s="54" t="s">
        <v>1275</v>
      </c>
      <c r="J8" s="57"/>
      <c r="L8" s="59"/>
    </row>
    <row r="9" spans="1:12" s="21" customFormat="1" ht="18.75" customHeight="1">
      <c r="A9" s="4"/>
      <c r="B9" s="509" t="s">
        <v>1</v>
      </c>
      <c r="C9" s="510"/>
      <c r="D9" s="458" t="str">
        <f>IF(基本情報登録!$D$8&gt;0,基本情報登録!$D$8,"")</f>
        <v/>
      </c>
      <c r="E9" s="459"/>
      <c r="F9" s="459"/>
      <c r="G9" s="459"/>
      <c r="H9" s="460"/>
      <c r="I9" s="432"/>
      <c r="J9" s="57"/>
      <c r="L9" s="59"/>
    </row>
    <row r="10" spans="1:12" s="21" customFormat="1" ht="19.5" customHeight="1" thickBot="1">
      <c r="A10" s="4"/>
      <c r="B10" s="453"/>
      <c r="C10" s="454"/>
      <c r="D10" s="461"/>
      <c r="E10" s="462"/>
      <c r="F10" s="462"/>
      <c r="G10" s="462"/>
      <c r="H10" s="463"/>
      <c r="I10" s="433"/>
      <c r="J10" s="57"/>
      <c r="L10" s="59"/>
    </row>
    <row r="11" spans="1:12" s="21" customFormat="1" ht="18.75">
      <c r="A11" s="4"/>
      <c r="B11" s="449" t="s">
        <v>24</v>
      </c>
      <c r="C11" s="450"/>
      <c r="D11" s="487"/>
      <c r="E11" s="488"/>
      <c r="F11" s="488"/>
      <c r="G11" s="488"/>
      <c r="H11" s="488"/>
      <c r="I11" s="489"/>
      <c r="J11" s="57"/>
      <c r="L11" s="59"/>
    </row>
    <row r="12" spans="1:12" s="21" customFormat="1" ht="18.75" hidden="1">
      <c r="A12" s="4"/>
      <c r="B12" s="47"/>
      <c r="C12" s="48"/>
      <c r="D12" s="49"/>
      <c r="E12" s="490" t="str">
        <f>TEXT(D11,"00000")</f>
        <v>00000</v>
      </c>
      <c r="F12" s="490"/>
      <c r="G12" s="490"/>
      <c r="H12" s="490"/>
      <c r="I12" s="491"/>
      <c r="J12" s="57"/>
      <c r="L12" s="59"/>
    </row>
    <row r="13" spans="1:12" s="21" customFormat="1" ht="18.75" customHeight="1">
      <c r="A13" s="4"/>
      <c r="B13" s="451" t="s">
        <v>27</v>
      </c>
      <c r="C13" s="452"/>
      <c r="D13" s="468"/>
      <c r="E13" s="494"/>
      <c r="F13" s="494"/>
      <c r="G13" s="494"/>
      <c r="H13" s="494"/>
      <c r="I13" s="495"/>
      <c r="J13" s="57"/>
      <c r="L13" s="59"/>
    </row>
    <row r="14" spans="1:12" s="21" customFormat="1" ht="18.75" customHeight="1">
      <c r="A14" s="4"/>
      <c r="B14" s="492"/>
      <c r="C14" s="493"/>
      <c r="D14" s="474"/>
      <c r="E14" s="496"/>
      <c r="F14" s="496"/>
      <c r="G14" s="496"/>
      <c r="H14" s="496"/>
      <c r="I14" s="497"/>
      <c r="J14" s="57"/>
      <c r="L14" s="59"/>
    </row>
    <row r="15" spans="1:12" s="21" customFormat="1" ht="19.5" thickBot="1">
      <c r="A15" s="4"/>
      <c r="B15" s="453" t="s">
        <v>1233</v>
      </c>
      <c r="C15" s="454"/>
      <c r="D15" s="470"/>
      <c r="E15" s="352"/>
      <c r="F15" s="352"/>
      <c r="G15" s="352"/>
      <c r="H15" s="352"/>
      <c r="I15" s="507"/>
      <c r="J15" s="57"/>
      <c r="L15" s="59"/>
    </row>
    <row r="16" spans="1:12" s="21" customFormat="1" ht="18.75">
      <c r="A16" s="4"/>
      <c r="B16" s="511" t="s">
        <v>1234</v>
      </c>
      <c r="C16" s="512"/>
      <c r="D16" s="512"/>
      <c r="E16" s="512"/>
      <c r="F16" s="512"/>
      <c r="G16" s="512"/>
      <c r="H16" s="512"/>
      <c r="I16" s="513"/>
      <c r="J16" s="57"/>
      <c r="L16" s="59"/>
    </row>
    <row r="17" spans="1:12" s="21" customFormat="1" ht="19.5" thickBot="1">
      <c r="A17" s="4"/>
      <c r="B17" s="50" t="s">
        <v>1238</v>
      </c>
      <c r="C17" s="51" t="s">
        <v>16</v>
      </c>
      <c r="D17" s="51" t="s">
        <v>1239</v>
      </c>
      <c r="E17" s="514" t="s">
        <v>1235</v>
      </c>
      <c r="F17" s="514"/>
      <c r="G17" s="51" t="s">
        <v>1240</v>
      </c>
      <c r="H17" s="51" t="s">
        <v>48</v>
      </c>
      <c r="I17" s="52" t="s">
        <v>1236</v>
      </c>
      <c r="J17" s="57"/>
      <c r="L17" s="59"/>
    </row>
    <row r="18" spans="1:12" s="21" customFormat="1" ht="19.5" customHeight="1" thickTop="1">
      <c r="A18" s="4"/>
      <c r="B18" s="482">
        <v>1</v>
      </c>
      <c r="C18" s="473"/>
      <c r="D18" s="473" t="str">
        <f>IF(C18&gt;0,VLOOKUP(C18,男子登録情報!$A$2:$H$1688,2,0),"")</f>
        <v/>
      </c>
      <c r="E18" s="473" t="str">
        <f>IF(C18&gt;0,VLOOKUP(C18,男子登録情報!$A$2:$H$1688,3,0),"")</f>
        <v/>
      </c>
      <c r="F18" s="473"/>
      <c r="G18" s="506" t="str">
        <f>IF(C18&gt;0,VLOOKUP(C18,男子登録情報!$A$2:$H$1688,4,0),"")</f>
        <v/>
      </c>
      <c r="H18" s="473" t="str">
        <f>IF(C18&gt;0,VLOOKUP(C18,男子登録情報!$A$2:$H$1688,8,0),"")</f>
        <v/>
      </c>
      <c r="I18" s="472" t="str">
        <f>IF(C18&gt;0,VLOOKUP(C18,男子登録情報!$A$2:$H$1688,5,0),"")</f>
        <v/>
      </c>
      <c r="J18" s="57"/>
      <c r="L18" s="59"/>
    </row>
    <row r="19" spans="1:12" s="21" customFormat="1" ht="18.75" customHeight="1">
      <c r="A19" s="4"/>
      <c r="B19" s="504"/>
      <c r="C19" s="188"/>
      <c r="D19" s="188"/>
      <c r="E19" s="188"/>
      <c r="F19" s="188"/>
      <c r="G19" s="506"/>
      <c r="H19" s="188"/>
      <c r="I19" s="217"/>
      <c r="J19" s="57"/>
      <c r="L19" s="59"/>
    </row>
    <row r="20" spans="1:12" s="21" customFormat="1" ht="18.75" customHeight="1">
      <c r="A20" s="4"/>
      <c r="B20" s="504">
        <v>2</v>
      </c>
      <c r="C20" s="188"/>
      <c r="D20" s="473" t="str">
        <f>IF(C20,VLOOKUP(C20,男子登録情報!$A$2:$H$1688,2,0),"")</f>
        <v/>
      </c>
      <c r="E20" s="473" t="str">
        <f>IF(C20&gt;0,VLOOKUP(C20,男子登録情報!$A$2:$H$1688,3,0),"")</f>
        <v/>
      </c>
      <c r="F20" s="473"/>
      <c r="G20" s="188" t="str">
        <f>IF(C20&gt;0,VLOOKUP(C20,男子登録情報!$A$2:$H$1688,4,0),"")</f>
        <v/>
      </c>
      <c r="H20" s="188" t="str">
        <f>IF(C20&gt;0,VLOOKUP(C20,男子登録情報!$A$2:$H$1688,8,0),"")</f>
        <v/>
      </c>
      <c r="I20" s="217" t="str">
        <f>IF(C20&gt;0,VLOOKUP(C20,男子登録情報!$A$2:$H$1688,5,0),"")</f>
        <v/>
      </c>
      <c r="J20" s="57"/>
      <c r="L20" s="59"/>
    </row>
    <row r="21" spans="1:12" s="21" customFormat="1" ht="18.75" customHeight="1">
      <c r="A21" s="4"/>
      <c r="B21" s="504"/>
      <c r="C21" s="188"/>
      <c r="D21" s="188"/>
      <c r="E21" s="188"/>
      <c r="F21" s="188"/>
      <c r="G21" s="188"/>
      <c r="H21" s="188"/>
      <c r="I21" s="217"/>
      <c r="J21" s="57"/>
      <c r="L21" s="59"/>
    </row>
    <row r="22" spans="1:12" s="21" customFormat="1" ht="18.75" customHeight="1">
      <c r="A22" s="4"/>
      <c r="B22" s="504">
        <v>3</v>
      </c>
      <c r="C22" s="188"/>
      <c r="D22" s="473" t="str">
        <f>IF(C22,VLOOKUP(C22,男子登録情報!$A$2:$H$1688,2,0),"")</f>
        <v/>
      </c>
      <c r="E22" s="473" t="str">
        <f>IF(C22&gt;0,VLOOKUP(C22,男子登録情報!$A$2:$H$1688,3,0),"")</f>
        <v/>
      </c>
      <c r="F22" s="473"/>
      <c r="G22" s="188" t="str">
        <f>IF(C22&gt;0,VLOOKUP(C22,男子登録情報!$A$2:$H$1688,4,0),"")</f>
        <v/>
      </c>
      <c r="H22" s="188" t="str">
        <f>IF(C22&gt;0,VLOOKUP(C22,男子登録情報!$A$2:$H$1688,8,0),"")</f>
        <v/>
      </c>
      <c r="I22" s="217" t="str">
        <f>IF(C22&gt;0,VLOOKUP(C22,男子登録情報!$A$2:$H$1688,5,0),"")</f>
        <v/>
      </c>
      <c r="J22" s="57"/>
      <c r="L22" s="59"/>
    </row>
    <row r="23" spans="1:12" s="21" customFormat="1" ht="18.75" customHeight="1">
      <c r="A23" s="4"/>
      <c r="B23" s="504"/>
      <c r="C23" s="188"/>
      <c r="D23" s="188"/>
      <c r="E23" s="188"/>
      <c r="F23" s="188"/>
      <c r="G23" s="188"/>
      <c r="H23" s="188"/>
      <c r="I23" s="217"/>
      <c r="J23" s="57"/>
      <c r="L23" s="59"/>
    </row>
    <row r="24" spans="1:12" s="21" customFormat="1" ht="18.75" customHeight="1">
      <c r="A24" s="4"/>
      <c r="B24" s="504">
        <v>4</v>
      </c>
      <c r="C24" s="188"/>
      <c r="D24" s="473" t="str">
        <f>IF(C24,VLOOKUP(C24,男子登録情報!$A$2:$H$1688,2,0),"")</f>
        <v/>
      </c>
      <c r="E24" s="473" t="str">
        <f>IF(C24&gt;0,VLOOKUP(C24,男子登録情報!$A$2:$H$1688,3,0),"")</f>
        <v/>
      </c>
      <c r="F24" s="473"/>
      <c r="G24" s="188" t="str">
        <f>IF(C24&gt;0,VLOOKUP(C24,男子登録情報!$A$2:$H$1688,4,0),"")</f>
        <v/>
      </c>
      <c r="H24" s="188" t="str">
        <f>IF(C24&gt;0,VLOOKUP(C24,男子登録情報!$A$2:$H$1688,8,0),"")</f>
        <v/>
      </c>
      <c r="I24" s="217" t="str">
        <f>IF(C24&gt;0,VLOOKUP(C24,男子登録情報!$A$2:$H$1688,5,0),"")</f>
        <v/>
      </c>
      <c r="J24" s="57"/>
      <c r="L24" s="59"/>
    </row>
    <row r="25" spans="1:12" s="21" customFormat="1" ht="18.75" customHeight="1">
      <c r="A25" s="4"/>
      <c r="B25" s="504"/>
      <c r="C25" s="188"/>
      <c r="D25" s="188"/>
      <c r="E25" s="188"/>
      <c r="F25" s="188"/>
      <c r="G25" s="188"/>
      <c r="H25" s="188"/>
      <c r="I25" s="217"/>
      <c r="J25" s="57"/>
      <c r="L25" s="59"/>
    </row>
    <row r="26" spans="1:12" s="21" customFormat="1" ht="18.75" customHeight="1">
      <c r="A26" s="4"/>
      <c r="B26" s="504">
        <v>5</v>
      </c>
      <c r="C26" s="188"/>
      <c r="D26" s="473" t="str">
        <f>IF(C26,VLOOKUP(C26,男子登録情報!$A$2:$H$1688,2,0),"")</f>
        <v/>
      </c>
      <c r="E26" s="473" t="str">
        <f>IF(C26&gt;0,VLOOKUP(C26,男子登録情報!$A$2:$H$1688,3,0),"")</f>
        <v/>
      </c>
      <c r="F26" s="473"/>
      <c r="G26" s="188" t="str">
        <f>IF(C26&gt;0,VLOOKUP(C26,男子登録情報!$A$2:$H$1688,4,0),"")</f>
        <v/>
      </c>
      <c r="H26" s="188" t="str">
        <f>IF(C26&gt;0,VLOOKUP(C26,男子登録情報!$A$2:$H$1688,8,0),"")</f>
        <v/>
      </c>
      <c r="I26" s="217" t="str">
        <f>IF(C26&gt;0,VLOOKUP(C26,男子登録情報!$A$2:$H$1688,5,0),"")</f>
        <v/>
      </c>
      <c r="J26" s="57"/>
      <c r="L26" s="59"/>
    </row>
    <row r="27" spans="1:12" s="21" customFormat="1" ht="18.75" customHeight="1">
      <c r="A27" s="4"/>
      <c r="B27" s="504"/>
      <c r="C27" s="188"/>
      <c r="D27" s="188"/>
      <c r="E27" s="188"/>
      <c r="F27" s="188"/>
      <c r="G27" s="188"/>
      <c r="H27" s="188"/>
      <c r="I27" s="217"/>
      <c r="J27" s="57"/>
      <c r="L27" s="59"/>
    </row>
    <row r="28" spans="1:12" s="21" customFormat="1" ht="18.75" customHeight="1">
      <c r="A28" s="4"/>
      <c r="B28" s="504">
        <v>6</v>
      </c>
      <c r="C28" s="188"/>
      <c r="D28" s="473" t="str">
        <f>IF(C28,VLOOKUP(C28,男子登録情報!$A$2:$H$1688,2,0),"")</f>
        <v/>
      </c>
      <c r="E28" s="473" t="str">
        <f>IF(C28&gt;0,VLOOKUP(C28,男子登録情報!$A$2:$H$1688,3,0),"")</f>
        <v/>
      </c>
      <c r="F28" s="473"/>
      <c r="G28" s="506" t="str">
        <f>IF(C28&gt;0,VLOOKUP(C28,男子登録情報!$A$2:$H$1688,4,0),"")</f>
        <v/>
      </c>
      <c r="H28" s="506" t="str">
        <f>IF(C28&gt;0,VLOOKUP(C28,男子登録情報!$A$2:$H$1688,8,0),"")</f>
        <v/>
      </c>
      <c r="I28" s="472" t="str">
        <f>IF(C28&gt;0,VLOOKUP(C28,男子登録情報!$A$2:$H$1688,5,0),"")</f>
        <v/>
      </c>
      <c r="J28" s="57"/>
      <c r="L28" s="59"/>
    </row>
    <row r="29" spans="1:12" s="21" customFormat="1" ht="19.5" customHeight="1" thickBot="1">
      <c r="A29" s="4"/>
      <c r="B29" s="505"/>
      <c r="C29" s="213"/>
      <c r="D29" s="213"/>
      <c r="E29" s="213"/>
      <c r="F29" s="213"/>
      <c r="G29" s="467"/>
      <c r="H29" s="467"/>
      <c r="I29" s="503"/>
      <c r="J29" s="57"/>
      <c r="L29" s="59"/>
    </row>
    <row r="30" spans="1:12" s="21" customFormat="1" ht="18.75">
      <c r="A30" s="4"/>
      <c r="B30" s="434" t="s">
        <v>1237</v>
      </c>
      <c r="C30" s="435"/>
      <c r="D30" s="435"/>
      <c r="E30" s="435"/>
      <c r="F30" s="435"/>
      <c r="G30" s="435"/>
      <c r="H30" s="435"/>
      <c r="I30" s="436"/>
      <c r="J30" s="57"/>
      <c r="L30" s="59"/>
    </row>
    <row r="31" spans="1:12" s="21" customFormat="1" ht="18.75">
      <c r="A31" s="4"/>
      <c r="B31" s="437"/>
      <c r="C31" s="438"/>
      <c r="D31" s="438"/>
      <c r="E31" s="438"/>
      <c r="F31" s="438"/>
      <c r="G31" s="438"/>
      <c r="H31" s="438"/>
      <c r="I31" s="439"/>
      <c r="J31" s="57"/>
      <c r="L31" s="59"/>
    </row>
    <row r="32" spans="1:12" s="21" customFormat="1" ht="19.5" thickBot="1">
      <c r="A32" s="4"/>
      <c r="B32" s="440"/>
      <c r="C32" s="441"/>
      <c r="D32" s="441"/>
      <c r="E32" s="441"/>
      <c r="F32" s="441"/>
      <c r="G32" s="441"/>
      <c r="H32" s="441"/>
      <c r="I32" s="442"/>
      <c r="J32" s="57"/>
      <c r="L32" s="59"/>
    </row>
    <row r="33" spans="1:12" s="21" customFormat="1" ht="18.75">
      <c r="A33" s="58"/>
      <c r="B33" s="58"/>
      <c r="C33" s="58"/>
      <c r="D33" s="58"/>
      <c r="E33" s="58"/>
      <c r="F33" s="58"/>
      <c r="G33" s="58"/>
      <c r="H33" s="58"/>
      <c r="I33" s="58"/>
      <c r="J33" s="63"/>
      <c r="L33" s="59"/>
    </row>
    <row r="34" spans="1:12" s="21" customFormat="1" ht="19.5" thickBot="1">
      <c r="A34" s="4"/>
      <c r="B34" s="4"/>
      <c r="C34" s="4"/>
      <c r="D34" s="4"/>
      <c r="E34" s="4"/>
      <c r="F34" s="4"/>
      <c r="G34" s="4"/>
      <c r="H34" s="4"/>
      <c r="I34" s="4"/>
      <c r="J34" s="61" t="s">
        <v>1254</v>
      </c>
      <c r="L34" s="59"/>
    </row>
    <row r="35" spans="1:12" s="21" customFormat="1" ht="18.75" customHeight="1">
      <c r="A35" s="4"/>
      <c r="B35" s="443" t="str">
        <f>CONCATENATE('加盟校情報&amp;大会設定'!$G$5,'加盟校情報&amp;大会設定'!$H$5,'加盟校情報&amp;大会設定'!$I$5,'加盟校情報&amp;大会設定'!$J$5,)&amp;"　男子4×400mR"</f>
        <v>第36回全日本大学女子駅伝東海地区選考会　男子4×400mR</v>
      </c>
      <c r="C35" s="444"/>
      <c r="D35" s="444"/>
      <c r="E35" s="444"/>
      <c r="F35" s="444"/>
      <c r="G35" s="444"/>
      <c r="H35" s="444"/>
      <c r="I35" s="445"/>
      <c r="J35" s="57"/>
      <c r="L35" s="59"/>
    </row>
    <row r="36" spans="1:12" s="21" customFormat="1" ht="19.5" customHeight="1" thickBot="1">
      <c r="A36" s="4"/>
      <c r="B36" s="446"/>
      <c r="C36" s="447"/>
      <c r="D36" s="447"/>
      <c r="E36" s="447"/>
      <c r="F36" s="447"/>
      <c r="G36" s="447"/>
      <c r="H36" s="447"/>
      <c r="I36" s="448"/>
      <c r="J36" s="57"/>
      <c r="L36" s="59"/>
    </row>
    <row r="37" spans="1:12" s="21" customFormat="1" ht="18.75">
      <c r="A37" s="4"/>
      <c r="B37" s="449" t="s">
        <v>1241</v>
      </c>
      <c r="C37" s="450"/>
      <c r="D37" s="455" t="str">
        <f>IF(基本情報登録!$D$6&gt;0,基本情報登録!$D$6,"")</f>
        <v/>
      </c>
      <c r="E37" s="456"/>
      <c r="F37" s="456"/>
      <c r="G37" s="456"/>
      <c r="H37" s="457"/>
      <c r="I37" s="62" t="s">
        <v>1275</v>
      </c>
      <c r="J37" s="57"/>
      <c r="L37" s="59"/>
    </row>
    <row r="38" spans="1:12" s="21" customFormat="1" ht="18.75" customHeight="1">
      <c r="A38" s="4"/>
      <c r="B38" s="451" t="s">
        <v>1</v>
      </c>
      <c r="C38" s="452"/>
      <c r="D38" s="458" t="str">
        <f>IF(基本情報登録!$D$8&gt;0,基本情報登録!$D$8,"")</f>
        <v/>
      </c>
      <c r="E38" s="459"/>
      <c r="F38" s="459"/>
      <c r="G38" s="459"/>
      <c r="H38" s="460"/>
      <c r="I38" s="432"/>
      <c r="J38" s="57"/>
      <c r="L38" s="59"/>
    </row>
    <row r="39" spans="1:12" s="21" customFormat="1" ht="19.5" customHeight="1" thickBot="1">
      <c r="A39" s="4"/>
      <c r="B39" s="453"/>
      <c r="C39" s="454"/>
      <c r="D39" s="461"/>
      <c r="E39" s="462"/>
      <c r="F39" s="462"/>
      <c r="G39" s="462"/>
      <c r="H39" s="463"/>
      <c r="I39" s="433"/>
      <c r="J39" s="57"/>
      <c r="L39" s="59"/>
    </row>
    <row r="40" spans="1:12" s="21" customFormat="1" ht="18.75">
      <c r="A40" s="4"/>
      <c r="B40" s="449" t="s">
        <v>24</v>
      </c>
      <c r="C40" s="450"/>
      <c r="D40" s="487"/>
      <c r="E40" s="488"/>
      <c r="F40" s="488"/>
      <c r="G40" s="488"/>
      <c r="H40" s="488"/>
      <c r="I40" s="489"/>
      <c r="J40" s="57"/>
      <c r="L40" s="59"/>
    </row>
    <row r="41" spans="1:12" s="21" customFormat="1" ht="18.75" hidden="1" customHeight="1">
      <c r="A41" s="4"/>
      <c r="B41" s="47"/>
      <c r="C41" s="48"/>
      <c r="D41" s="49"/>
      <c r="E41" s="490" t="str">
        <f>TEXT(D40,"00000")</f>
        <v>00000</v>
      </c>
      <c r="F41" s="490"/>
      <c r="G41" s="490"/>
      <c r="H41" s="490"/>
      <c r="I41" s="491"/>
      <c r="J41" s="57"/>
      <c r="L41" s="59"/>
    </row>
    <row r="42" spans="1:12" s="21" customFormat="1" ht="18.75" customHeight="1">
      <c r="A42" s="4"/>
      <c r="B42" s="451" t="s">
        <v>27</v>
      </c>
      <c r="C42" s="452"/>
      <c r="D42" s="468"/>
      <c r="E42" s="494"/>
      <c r="F42" s="494"/>
      <c r="G42" s="494"/>
      <c r="H42" s="494"/>
      <c r="I42" s="495"/>
      <c r="J42" s="57"/>
      <c r="L42" s="59"/>
    </row>
    <row r="43" spans="1:12" s="21" customFormat="1" ht="18.75" customHeight="1">
      <c r="A43" s="4"/>
      <c r="B43" s="492"/>
      <c r="C43" s="493"/>
      <c r="D43" s="474"/>
      <c r="E43" s="496"/>
      <c r="F43" s="496"/>
      <c r="G43" s="496"/>
      <c r="H43" s="496"/>
      <c r="I43" s="497"/>
      <c r="J43" s="57"/>
      <c r="L43" s="59"/>
    </row>
    <row r="44" spans="1:12" s="21" customFormat="1" ht="19.5" thickBot="1">
      <c r="A44" s="4"/>
      <c r="B44" s="498" t="s">
        <v>1233</v>
      </c>
      <c r="C44" s="499"/>
      <c r="D44" s="500"/>
      <c r="E44" s="501"/>
      <c r="F44" s="501"/>
      <c r="G44" s="501"/>
      <c r="H44" s="501"/>
      <c r="I44" s="502"/>
      <c r="J44" s="57"/>
      <c r="L44" s="59"/>
    </row>
    <row r="45" spans="1:12" s="21" customFormat="1" ht="18.75">
      <c r="A45" s="4"/>
      <c r="B45" s="476" t="s">
        <v>1234</v>
      </c>
      <c r="C45" s="477"/>
      <c r="D45" s="477"/>
      <c r="E45" s="477"/>
      <c r="F45" s="477"/>
      <c r="G45" s="477"/>
      <c r="H45" s="477"/>
      <c r="I45" s="478"/>
      <c r="J45" s="57"/>
      <c r="L45" s="59"/>
    </row>
    <row r="46" spans="1:12" s="21" customFormat="1" ht="19.5" thickBot="1">
      <c r="A46" s="4"/>
      <c r="B46" s="50" t="s">
        <v>1238</v>
      </c>
      <c r="C46" s="51" t="s">
        <v>16</v>
      </c>
      <c r="D46" s="51" t="s">
        <v>1239</v>
      </c>
      <c r="E46" s="479" t="s">
        <v>1235</v>
      </c>
      <c r="F46" s="480"/>
      <c r="G46" s="51" t="s">
        <v>1240</v>
      </c>
      <c r="H46" s="51" t="s">
        <v>48</v>
      </c>
      <c r="I46" s="52" t="s">
        <v>1236</v>
      </c>
      <c r="J46" s="57"/>
      <c r="L46" s="59"/>
    </row>
    <row r="47" spans="1:12" s="21" customFormat="1" ht="19.5" customHeight="1" thickTop="1">
      <c r="A47" s="4"/>
      <c r="B47" s="481">
        <v>1</v>
      </c>
      <c r="C47" s="483"/>
      <c r="D47" s="483" t="str">
        <f>IF(C47&gt;0,VLOOKUP(C47,男子登録情報!$A$2:$H$1688,2,0),"")</f>
        <v/>
      </c>
      <c r="E47" s="484" t="str">
        <f>IF(C47&gt;0,VLOOKUP(C47,男子登録情報!$A$2:$H$1688,3,0),"")</f>
        <v/>
      </c>
      <c r="F47" s="485"/>
      <c r="G47" s="483" t="str">
        <f>IF(C47&gt;0,VLOOKUP(C47,男子登録情報!$A$2:$H$1688,4,0),"")</f>
        <v/>
      </c>
      <c r="H47" s="483" t="str">
        <f>IF(C47&gt;0,VLOOKUP(C47,男子登録情報!$A$2:$H$1688,8,0),"")</f>
        <v/>
      </c>
      <c r="I47" s="486" t="str">
        <f>IF(C47&gt;0,VLOOKUP(C47,男子登録情報!$A$2:$H$1688,5,0),"")</f>
        <v/>
      </c>
      <c r="J47" s="57"/>
      <c r="L47" s="59"/>
    </row>
    <row r="48" spans="1:12" s="21" customFormat="1" ht="18.75" customHeight="1">
      <c r="A48" s="4"/>
      <c r="B48" s="482"/>
      <c r="C48" s="473"/>
      <c r="D48" s="473"/>
      <c r="E48" s="474"/>
      <c r="F48" s="475"/>
      <c r="G48" s="473"/>
      <c r="H48" s="473"/>
      <c r="I48" s="472"/>
      <c r="J48" s="57"/>
      <c r="L48" s="59"/>
    </row>
    <row r="49" spans="1:12" s="21" customFormat="1" ht="18.75" customHeight="1">
      <c r="A49" s="4"/>
      <c r="B49" s="464">
        <v>2</v>
      </c>
      <c r="C49" s="466"/>
      <c r="D49" s="466" t="str">
        <f>IF(C49,VLOOKUP(C49,男子登録情報!$A$2:$H$1688,2,0),"")</f>
        <v/>
      </c>
      <c r="E49" s="468" t="str">
        <f>IF(C49&gt;0,VLOOKUP(C49,男子登録情報!$A$2:$H$1688,3,0),"")</f>
        <v/>
      </c>
      <c r="F49" s="469"/>
      <c r="G49" s="466" t="str">
        <f>IF(C49&gt;0,VLOOKUP(C49,男子登録情報!$A$2:$H$1688,4,0),"")</f>
        <v/>
      </c>
      <c r="H49" s="466" t="str">
        <f>IF(C49&gt;0,VLOOKUP(C49,男子登録情報!$A$2:$H$1688,8,0),"")</f>
        <v/>
      </c>
      <c r="I49" s="432" t="str">
        <f>IF(C49&gt;0,VLOOKUP(C49,男子登録情報!$A$2:$H$1688,5,0),"")</f>
        <v/>
      </c>
      <c r="J49" s="57"/>
      <c r="L49" s="59"/>
    </row>
    <row r="50" spans="1:12" s="21" customFormat="1" ht="18.75" customHeight="1">
      <c r="A50" s="4"/>
      <c r="B50" s="482"/>
      <c r="C50" s="473"/>
      <c r="D50" s="473"/>
      <c r="E50" s="474"/>
      <c r="F50" s="475"/>
      <c r="G50" s="473"/>
      <c r="H50" s="473"/>
      <c r="I50" s="472"/>
      <c r="J50" s="57"/>
      <c r="L50" s="59"/>
    </row>
    <row r="51" spans="1:12" s="21" customFormat="1" ht="18.75" customHeight="1">
      <c r="A51" s="4"/>
      <c r="B51" s="464">
        <v>3</v>
      </c>
      <c r="C51" s="466"/>
      <c r="D51" s="466" t="str">
        <f>IF(C51,VLOOKUP(C51,男子登録情報!$A$2:$H$1688,2,0),"")</f>
        <v/>
      </c>
      <c r="E51" s="468" t="str">
        <f>IF(C51&gt;0,VLOOKUP(C51,男子登録情報!$A$2:$H$1688,3,0),"")</f>
        <v/>
      </c>
      <c r="F51" s="469"/>
      <c r="G51" s="466" t="str">
        <f>IF(C51&gt;0,VLOOKUP(C51,男子登録情報!$A$2:$H$1688,4,0),"")</f>
        <v/>
      </c>
      <c r="H51" s="466" t="str">
        <f>IF(C51&gt;0,VLOOKUP(C51,男子登録情報!$A$2:$H$1688,8,0),"")</f>
        <v/>
      </c>
      <c r="I51" s="432" t="str">
        <f>IF(C51&gt;0,VLOOKUP(C51,男子登録情報!$A$2:$H$1688,5,0),"")</f>
        <v/>
      </c>
      <c r="J51" s="57"/>
      <c r="L51" s="59"/>
    </row>
    <row r="52" spans="1:12" s="21" customFormat="1" ht="18.75" customHeight="1">
      <c r="A52" s="4"/>
      <c r="B52" s="482"/>
      <c r="C52" s="473"/>
      <c r="D52" s="473"/>
      <c r="E52" s="474"/>
      <c r="F52" s="475"/>
      <c r="G52" s="473"/>
      <c r="H52" s="473"/>
      <c r="I52" s="472"/>
      <c r="J52" s="57"/>
      <c r="L52" s="59"/>
    </row>
    <row r="53" spans="1:12" s="21" customFormat="1" ht="18.75" customHeight="1">
      <c r="A53" s="4"/>
      <c r="B53" s="464">
        <v>4</v>
      </c>
      <c r="C53" s="466"/>
      <c r="D53" s="466" t="str">
        <f>IF(C53,VLOOKUP(C53,男子登録情報!$A$2:$H$1688,2,0),"")</f>
        <v/>
      </c>
      <c r="E53" s="468" t="str">
        <f>IF(C53&gt;0,VLOOKUP(C53,男子登録情報!$A$2:$H$1688,3,0),"")</f>
        <v/>
      </c>
      <c r="F53" s="469"/>
      <c r="G53" s="466" t="str">
        <f>IF(C53&gt;0,VLOOKUP(C53,男子登録情報!$A$2:$H$1688,4,0),"")</f>
        <v/>
      </c>
      <c r="H53" s="466" t="str">
        <f>IF(C53&gt;0,VLOOKUP(C53,男子登録情報!$A$2:$H$1688,8,0),"")</f>
        <v/>
      </c>
      <c r="I53" s="432" t="str">
        <f>IF(C53&gt;0,VLOOKUP(C53,男子登録情報!$A$2:$H$1688,5,0),"")</f>
        <v/>
      </c>
      <c r="J53" s="57"/>
      <c r="L53" s="59"/>
    </row>
    <row r="54" spans="1:12" s="21" customFormat="1" ht="18.75" customHeight="1">
      <c r="A54" s="4"/>
      <c r="B54" s="482"/>
      <c r="C54" s="473"/>
      <c r="D54" s="473"/>
      <c r="E54" s="474"/>
      <c r="F54" s="475"/>
      <c r="G54" s="473"/>
      <c r="H54" s="473"/>
      <c r="I54" s="472"/>
      <c r="J54" s="57"/>
      <c r="L54" s="59"/>
    </row>
    <row r="55" spans="1:12" s="21" customFormat="1" ht="18.75" customHeight="1">
      <c r="A55" s="4"/>
      <c r="B55" s="464">
        <v>5</v>
      </c>
      <c r="C55" s="466"/>
      <c r="D55" s="466" t="str">
        <f>IF(C55,VLOOKUP(C55,男子登録情報!$A$2:$H$1688,2,0),"")</f>
        <v/>
      </c>
      <c r="E55" s="468" t="str">
        <f>IF(C55&gt;0,VLOOKUP(C55,男子登録情報!$A$2:$H$1688,3,0),"")</f>
        <v/>
      </c>
      <c r="F55" s="469"/>
      <c r="G55" s="466" t="str">
        <f>IF(C55&gt;0,VLOOKUP(C55,男子登録情報!$A$2:$H$1688,4,0),"")</f>
        <v/>
      </c>
      <c r="H55" s="466" t="str">
        <f>IF(C55&gt;0,VLOOKUP(C55,男子登録情報!$A$2:$H$1688,8,0),"")</f>
        <v/>
      </c>
      <c r="I55" s="432" t="str">
        <f>IF(C55&gt;0,VLOOKUP(C55,男子登録情報!$A$2:$H$1688,5,0),"")</f>
        <v/>
      </c>
      <c r="J55" s="57"/>
      <c r="L55" s="59"/>
    </row>
    <row r="56" spans="1:12" s="21" customFormat="1" ht="18.75" customHeight="1">
      <c r="A56" s="4"/>
      <c r="B56" s="482"/>
      <c r="C56" s="473"/>
      <c r="D56" s="473"/>
      <c r="E56" s="474"/>
      <c r="F56" s="475"/>
      <c r="G56" s="473"/>
      <c r="H56" s="473"/>
      <c r="I56" s="472"/>
      <c r="J56" s="57"/>
      <c r="L56" s="59"/>
    </row>
    <row r="57" spans="1:12" s="21" customFormat="1" ht="18.75" customHeight="1">
      <c r="A57" s="4"/>
      <c r="B57" s="464">
        <v>6</v>
      </c>
      <c r="C57" s="466"/>
      <c r="D57" s="466" t="str">
        <f>IF(C57,VLOOKUP(C57,男子登録情報!$A$2:$H$1688,2,0),"")</f>
        <v/>
      </c>
      <c r="E57" s="468" t="str">
        <f>IF(C57&gt;0,VLOOKUP(C57,男子登録情報!$A$2:$H$1688,3,0),"")</f>
        <v/>
      </c>
      <c r="F57" s="469"/>
      <c r="G57" s="466" t="str">
        <f>IF(C57&gt;0,VLOOKUP(C57,男子登録情報!$A$2:$H$1688,4,0),"")</f>
        <v/>
      </c>
      <c r="H57" s="466" t="str">
        <f>IF(C57&gt;0,VLOOKUP(C57,男子登録情報!$A$2:$H$1688,8,0),"")</f>
        <v/>
      </c>
      <c r="I57" s="432" t="str">
        <f>IF(C57&gt;0,VLOOKUP(C57,男子登録情報!$A$2:$H$1688,5,0),"")</f>
        <v/>
      </c>
      <c r="J57" s="57"/>
      <c r="L57" s="59"/>
    </row>
    <row r="58" spans="1:12" s="21" customFormat="1" ht="19.5" customHeight="1" thickBot="1">
      <c r="A58" s="4"/>
      <c r="B58" s="465"/>
      <c r="C58" s="467"/>
      <c r="D58" s="467"/>
      <c r="E58" s="470"/>
      <c r="F58" s="471"/>
      <c r="G58" s="467"/>
      <c r="H58" s="467"/>
      <c r="I58" s="433"/>
      <c r="J58" s="57"/>
      <c r="L58" s="59"/>
    </row>
    <row r="59" spans="1:12" s="21" customFormat="1" ht="18.75">
      <c r="A59" s="4"/>
      <c r="B59" s="434" t="s">
        <v>1237</v>
      </c>
      <c r="C59" s="435"/>
      <c r="D59" s="435"/>
      <c r="E59" s="435"/>
      <c r="F59" s="435"/>
      <c r="G59" s="435"/>
      <c r="H59" s="435"/>
      <c r="I59" s="436"/>
      <c r="J59" s="57"/>
      <c r="L59" s="59"/>
    </row>
    <row r="60" spans="1:12" s="21" customFormat="1" ht="18.75">
      <c r="A60" s="4"/>
      <c r="B60" s="437"/>
      <c r="C60" s="438"/>
      <c r="D60" s="438"/>
      <c r="E60" s="438"/>
      <c r="F60" s="438"/>
      <c r="G60" s="438"/>
      <c r="H60" s="438"/>
      <c r="I60" s="439"/>
      <c r="J60" s="57"/>
      <c r="L60" s="59"/>
    </row>
    <row r="61" spans="1:12" s="21" customFormat="1" ht="19.5" thickBot="1">
      <c r="A61" s="4"/>
      <c r="B61" s="440"/>
      <c r="C61" s="441"/>
      <c r="D61" s="441"/>
      <c r="E61" s="441"/>
      <c r="F61" s="441"/>
      <c r="G61" s="441"/>
      <c r="H61" s="441"/>
      <c r="I61" s="442"/>
      <c r="J61" s="57"/>
      <c r="L61" s="59"/>
    </row>
    <row r="62" spans="1:12" s="21" customFormat="1" ht="18.75">
      <c r="A62" s="58"/>
      <c r="B62" s="58"/>
      <c r="C62" s="58"/>
      <c r="D62" s="58"/>
      <c r="E62" s="58"/>
      <c r="F62" s="58"/>
      <c r="G62" s="58"/>
      <c r="H62" s="58"/>
      <c r="I62" s="58"/>
      <c r="J62" s="63"/>
      <c r="L62" s="59"/>
    </row>
    <row r="63" spans="1:12" s="21" customFormat="1" ht="19.5" thickBot="1">
      <c r="A63" s="4"/>
      <c r="B63" s="4"/>
      <c r="C63" s="4"/>
      <c r="D63" s="4"/>
      <c r="E63" s="4"/>
      <c r="F63" s="4"/>
      <c r="G63" s="4"/>
      <c r="H63" s="4"/>
      <c r="I63" s="4"/>
      <c r="J63" s="61" t="s">
        <v>1255</v>
      </c>
      <c r="L63" s="59"/>
    </row>
    <row r="64" spans="1:12" s="21" customFormat="1" ht="18.75" customHeight="1">
      <c r="A64" s="4"/>
      <c r="B64" s="443" t="str">
        <f>CONCATENATE('加盟校情報&amp;大会設定'!$G$5,'加盟校情報&amp;大会設定'!$H$5,'加盟校情報&amp;大会設定'!$I$5,'加盟校情報&amp;大会設定'!$J$5,)&amp;"　男子4×400mR"</f>
        <v>第36回全日本大学女子駅伝東海地区選考会　男子4×400mR</v>
      </c>
      <c r="C64" s="444"/>
      <c r="D64" s="444"/>
      <c r="E64" s="444"/>
      <c r="F64" s="444"/>
      <c r="G64" s="444"/>
      <c r="H64" s="444"/>
      <c r="I64" s="445"/>
      <c r="J64" s="57"/>
      <c r="L64" s="59"/>
    </row>
    <row r="65" spans="1:12" s="21" customFormat="1" ht="19.5" customHeight="1" thickBot="1">
      <c r="A65" s="4"/>
      <c r="B65" s="446"/>
      <c r="C65" s="447"/>
      <c r="D65" s="447"/>
      <c r="E65" s="447"/>
      <c r="F65" s="447"/>
      <c r="G65" s="447"/>
      <c r="H65" s="447"/>
      <c r="I65" s="448"/>
      <c r="J65" s="57"/>
      <c r="L65" s="59"/>
    </row>
    <row r="66" spans="1:12" s="21" customFormat="1" ht="18.75">
      <c r="A66" s="4"/>
      <c r="B66" s="449" t="s">
        <v>1241</v>
      </c>
      <c r="C66" s="450"/>
      <c r="D66" s="455" t="str">
        <f>IF(基本情報登録!$D$6&gt;0,基本情報登録!$D$6,"")</f>
        <v/>
      </c>
      <c r="E66" s="456"/>
      <c r="F66" s="456"/>
      <c r="G66" s="456"/>
      <c r="H66" s="457"/>
      <c r="I66" s="62" t="s">
        <v>1275</v>
      </c>
      <c r="J66" s="57"/>
      <c r="L66" s="59"/>
    </row>
    <row r="67" spans="1:12" s="21" customFormat="1" ht="18.75" customHeight="1">
      <c r="A67" s="4"/>
      <c r="B67" s="451" t="s">
        <v>1</v>
      </c>
      <c r="C67" s="452"/>
      <c r="D67" s="458" t="str">
        <f>IF(基本情報登録!$D$8&gt;0,基本情報登録!$D$8,"")</f>
        <v/>
      </c>
      <c r="E67" s="459"/>
      <c r="F67" s="459"/>
      <c r="G67" s="459"/>
      <c r="H67" s="460"/>
      <c r="I67" s="432"/>
      <c r="J67" s="57"/>
      <c r="L67" s="59"/>
    </row>
    <row r="68" spans="1:12" s="21" customFormat="1" ht="19.5" customHeight="1" thickBot="1">
      <c r="A68" s="4"/>
      <c r="B68" s="453"/>
      <c r="C68" s="454"/>
      <c r="D68" s="461"/>
      <c r="E68" s="462"/>
      <c r="F68" s="462"/>
      <c r="G68" s="462"/>
      <c r="H68" s="463"/>
      <c r="I68" s="433"/>
      <c r="J68" s="57"/>
      <c r="L68" s="59"/>
    </row>
    <row r="69" spans="1:12" s="21" customFormat="1" ht="18.75">
      <c r="A69" s="4"/>
      <c r="B69" s="449" t="s">
        <v>24</v>
      </c>
      <c r="C69" s="450"/>
      <c r="D69" s="487"/>
      <c r="E69" s="488"/>
      <c r="F69" s="488"/>
      <c r="G69" s="488"/>
      <c r="H69" s="488"/>
      <c r="I69" s="489"/>
      <c r="J69" s="57"/>
      <c r="L69" s="59"/>
    </row>
    <row r="70" spans="1:12" s="21" customFormat="1" ht="18.75" hidden="1">
      <c r="A70" s="4"/>
      <c r="B70" s="47"/>
      <c r="C70" s="48"/>
      <c r="D70" s="49"/>
      <c r="E70" s="490" t="str">
        <f>TEXT(D69,"00000")</f>
        <v>00000</v>
      </c>
      <c r="F70" s="490"/>
      <c r="G70" s="490"/>
      <c r="H70" s="490"/>
      <c r="I70" s="491"/>
      <c r="J70" s="57"/>
      <c r="L70" s="59"/>
    </row>
    <row r="71" spans="1:12" s="21" customFormat="1" ht="18.75" customHeight="1">
      <c r="A71" s="4"/>
      <c r="B71" s="451" t="s">
        <v>27</v>
      </c>
      <c r="C71" s="452"/>
      <c r="D71" s="468"/>
      <c r="E71" s="494"/>
      <c r="F71" s="494"/>
      <c r="G71" s="494"/>
      <c r="H71" s="494"/>
      <c r="I71" s="495"/>
      <c r="J71" s="57"/>
      <c r="L71" s="59"/>
    </row>
    <row r="72" spans="1:12" s="21" customFormat="1" ht="18.75" customHeight="1">
      <c r="A72" s="4"/>
      <c r="B72" s="492"/>
      <c r="C72" s="493"/>
      <c r="D72" s="474"/>
      <c r="E72" s="496"/>
      <c r="F72" s="496"/>
      <c r="G72" s="496"/>
      <c r="H72" s="496"/>
      <c r="I72" s="497"/>
      <c r="J72" s="57"/>
      <c r="L72" s="59"/>
    </row>
    <row r="73" spans="1:12" s="21" customFormat="1" ht="19.5" thickBot="1">
      <c r="A73" s="4"/>
      <c r="B73" s="498" t="s">
        <v>1233</v>
      </c>
      <c r="C73" s="499"/>
      <c r="D73" s="500"/>
      <c r="E73" s="501"/>
      <c r="F73" s="501"/>
      <c r="G73" s="501"/>
      <c r="H73" s="501"/>
      <c r="I73" s="502"/>
      <c r="J73" s="57"/>
      <c r="L73" s="59"/>
    </row>
    <row r="74" spans="1:12" s="21" customFormat="1" ht="18.75">
      <c r="A74" s="4"/>
      <c r="B74" s="476" t="s">
        <v>1234</v>
      </c>
      <c r="C74" s="477"/>
      <c r="D74" s="477"/>
      <c r="E74" s="477"/>
      <c r="F74" s="477"/>
      <c r="G74" s="477"/>
      <c r="H74" s="477"/>
      <c r="I74" s="478"/>
      <c r="J74" s="57"/>
      <c r="L74" s="59"/>
    </row>
    <row r="75" spans="1:12" s="21" customFormat="1" ht="19.5" thickBot="1">
      <c r="A75" s="4"/>
      <c r="B75" s="50" t="s">
        <v>1238</v>
      </c>
      <c r="C75" s="51" t="s">
        <v>16</v>
      </c>
      <c r="D75" s="51" t="s">
        <v>1239</v>
      </c>
      <c r="E75" s="479" t="s">
        <v>1235</v>
      </c>
      <c r="F75" s="480"/>
      <c r="G75" s="51" t="s">
        <v>1240</v>
      </c>
      <c r="H75" s="51" t="s">
        <v>48</v>
      </c>
      <c r="I75" s="52" t="s">
        <v>1236</v>
      </c>
      <c r="J75" s="57"/>
      <c r="L75" s="59"/>
    </row>
    <row r="76" spans="1:12" s="21" customFormat="1" ht="19.5" customHeight="1" thickTop="1">
      <c r="A76" s="4"/>
      <c r="B76" s="481">
        <v>1</v>
      </c>
      <c r="C76" s="483"/>
      <c r="D76" s="483" t="str">
        <f>IF(C76&gt;0,VLOOKUP(C76,男子登録情報!$A$2:$H$1688,2,0),"")</f>
        <v/>
      </c>
      <c r="E76" s="484" t="str">
        <f>IF(C76&gt;0,VLOOKUP(C76,男子登録情報!$A$2:$H$1688,3,0),"")</f>
        <v/>
      </c>
      <c r="F76" s="485"/>
      <c r="G76" s="483" t="str">
        <f>IF(C76&gt;0,VLOOKUP(C76,男子登録情報!$A$2:$H$1688,4,0),"")</f>
        <v/>
      </c>
      <c r="H76" s="483" t="str">
        <f>IF(C76&gt;0,VLOOKUP(C76,男子登録情報!$A$2:$H$1688,8,0),"")</f>
        <v/>
      </c>
      <c r="I76" s="486" t="str">
        <f>IF(C76&gt;0,VLOOKUP(C76,男子登録情報!$A$2:$H$1688,5,0),"")</f>
        <v/>
      </c>
      <c r="J76" s="57"/>
      <c r="L76" s="59"/>
    </row>
    <row r="77" spans="1:12" s="21" customFormat="1" ht="18.75" customHeight="1">
      <c r="A77" s="4"/>
      <c r="B77" s="482"/>
      <c r="C77" s="473"/>
      <c r="D77" s="473"/>
      <c r="E77" s="474"/>
      <c r="F77" s="475"/>
      <c r="G77" s="473"/>
      <c r="H77" s="473"/>
      <c r="I77" s="472"/>
      <c r="J77" s="57"/>
      <c r="L77" s="59"/>
    </row>
    <row r="78" spans="1:12" s="21" customFormat="1" ht="18.75" customHeight="1">
      <c r="A78" s="4"/>
      <c r="B78" s="464">
        <v>2</v>
      </c>
      <c r="C78" s="466"/>
      <c r="D78" s="466" t="str">
        <f>IF(C78,VLOOKUP(C78,男子登録情報!$A$2:$H$1688,2,0),"")</f>
        <v/>
      </c>
      <c r="E78" s="468" t="str">
        <f>IF(C78&gt;0,VLOOKUP(C78,男子登録情報!$A$2:$H$1688,3,0),"")</f>
        <v/>
      </c>
      <c r="F78" s="469"/>
      <c r="G78" s="466" t="str">
        <f>IF(C78&gt;0,VLOOKUP(C78,男子登録情報!$A$2:$H$1688,4,0),"")</f>
        <v/>
      </c>
      <c r="H78" s="466" t="str">
        <f>IF(C78&gt;0,VLOOKUP(C78,男子登録情報!$A$2:$H$1688,8,0),"")</f>
        <v/>
      </c>
      <c r="I78" s="432" t="str">
        <f>IF(C78&gt;0,VLOOKUP(C78,男子登録情報!$A$2:$H$1688,5,0),"")</f>
        <v/>
      </c>
      <c r="J78" s="57"/>
      <c r="L78" s="59"/>
    </row>
    <row r="79" spans="1:12" s="21" customFormat="1" ht="18.75" customHeight="1">
      <c r="A79" s="4"/>
      <c r="B79" s="482"/>
      <c r="C79" s="473"/>
      <c r="D79" s="473"/>
      <c r="E79" s="474"/>
      <c r="F79" s="475"/>
      <c r="G79" s="473"/>
      <c r="H79" s="473"/>
      <c r="I79" s="472"/>
      <c r="J79" s="57"/>
      <c r="L79" s="59"/>
    </row>
    <row r="80" spans="1:12" s="21" customFormat="1" ht="18.75" customHeight="1">
      <c r="A80" s="4"/>
      <c r="B80" s="464">
        <v>3</v>
      </c>
      <c r="C80" s="466"/>
      <c r="D80" s="466" t="str">
        <f>IF(C80,VLOOKUP(C80,男子登録情報!$A$2:$H$1688,2,0),"")</f>
        <v/>
      </c>
      <c r="E80" s="468" t="str">
        <f>IF(C80&gt;0,VLOOKUP(C80,男子登録情報!$A$2:$H$1688,3,0),"")</f>
        <v/>
      </c>
      <c r="F80" s="469"/>
      <c r="G80" s="466" t="str">
        <f>IF(C80&gt;0,VLOOKUP(C80,男子登録情報!$A$2:$H$1688,4,0),"")</f>
        <v/>
      </c>
      <c r="H80" s="466" t="str">
        <f>IF(C80&gt;0,VLOOKUP(C80,男子登録情報!$A$2:$H$1688,8,0),"")</f>
        <v/>
      </c>
      <c r="I80" s="432" t="str">
        <f>IF(C80&gt;0,VLOOKUP(C80,男子登録情報!$A$2:$H$1688,5,0),"")</f>
        <v/>
      </c>
      <c r="J80" s="57"/>
      <c r="L80" s="59"/>
    </row>
    <row r="81" spans="1:12" s="21" customFormat="1" ht="18.75" customHeight="1">
      <c r="A81" s="4"/>
      <c r="B81" s="482"/>
      <c r="C81" s="473"/>
      <c r="D81" s="473"/>
      <c r="E81" s="474"/>
      <c r="F81" s="475"/>
      <c r="G81" s="473"/>
      <c r="H81" s="473"/>
      <c r="I81" s="472"/>
      <c r="J81" s="57"/>
      <c r="L81" s="59"/>
    </row>
    <row r="82" spans="1:12" s="21" customFormat="1" ht="18.75" customHeight="1">
      <c r="A82" s="4"/>
      <c r="B82" s="464">
        <v>4</v>
      </c>
      <c r="C82" s="466"/>
      <c r="D82" s="466" t="str">
        <f>IF(C82,VLOOKUP(C82,男子登録情報!$A$2:$H$1688,2,0),"")</f>
        <v/>
      </c>
      <c r="E82" s="468" t="str">
        <f>IF(C82&gt;0,VLOOKUP(C82,男子登録情報!$A$2:$H$1688,3,0),"")</f>
        <v/>
      </c>
      <c r="F82" s="469"/>
      <c r="G82" s="466" t="str">
        <f>IF(C82&gt;0,VLOOKUP(C82,男子登録情報!$A$2:$H$1688,4,0),"")</f>
        <v/>
      </c>
      <c r="H82" s="466" t="str">
        <f>IF(C82&gt;0,VLOOKUP(C82,男子登録情報!$A$2:$H$1688,8,0),"")</f>
        <v/>
      </c>
      <c r="I82" s="432" t="str">
        <f>IF(C82&gt;0,VLOOKUP(C82,男子登録情報!$A$2:$H$1688,5,0),"")</f>
        <v/>
      </c>
      <c r="J82" s="57"/>
      <c r="L82" s="59"/>
    </row>
    <row r="83" spans="1:12" s="21" customFormat="1" ht="18.75" customHeight="1">
      <c r="A83" s="4"/>
      <c r="B83" s="482"/>
      <c r="C83" s="473"/>
      <c r="D83" s="473"/>
      <c r="E83" s="474"/>
      <c r="F83" s="475"/>
      <c r="G83" s="473"/>
      <c r="H83" s="473"/>
      <c r="I83" s="472"/>
      <c r="J83" s="57"/>
      <c r="L83" s="59"/>
    </row>
    <row r="84" spans="1:12" s="21" customFormat="1" ht="18.75" customHeight="1">
      <c r="A84" s="4"/>
      <c r="B84" s="464">
        <v>5</v>
      </c>
      <c r="C84" s="466"/>
      <c r="D84" s="466" t="str">
        <f>IF(C84,VLOOKUP(C84,男子登録情報!$A$2:$H$1688,2,0),"")</f>
        <v/>
      </c>
      <c r="E84" s="468" t="str">
        <f>IF(C84&gt;0,VLOOKUP(C84,男子登録情報!$A$2:$H$1688,3,0),"")</f>
        <v/>
      </c>
      <c r="F84" s="469"/>
      <c r="G84" s="466" t="str">
        <f>IF(C84&gt;0,VLOOKUP(C84,男子登録情報!$A$2:$H$1688,4,0),"")</f>
        <v/>
      </c>
      <c r="H84" s="466" t="str">
        <f>IF(C84&gt;0,VLOOKUP(C84,男子登録情報!$A$2:$H$1688,8,0),"")</f>
        <v/>
      </c>
      <c r="I84" s="432" t="str">
        <f>IF(C84&gt;0,VLOOKUP(C84,男子登録情報!$A$2:$H$1688,5,0),"")</f>
        <v/>
      </c>
      <c r="J84" s="57"/>
      <c r="L84" s="59"/>
    </row>
    <row r="85" spans="1:12" s="21" customFormat="1" ht="18.75" customHeight="1">
      <c r="A85" s="4"/>
      <c r="B85" s="482"/>
      <c r="C85" s="473"/>
      <c r="D85" s="473"/>
      <c r="E85" s="474"/>
      <c r="F85" s="475"/>
      <c r="G85" s="473"/>
      <c r="H85" s="473"/>
      <c r="I85" s="472"/>
      <c r="J85" s="57"/>
      <c r="L85" s="59"/>
    </row>
    <row r="86" spans="1:12" s="21" customFormat="1" ht="18.75" customHeight="1">
      <c r="A86" s="4"/>
      <c r="B86" s="464">
        <v>6</v>
      </c>
      <c r="C86" s="466"/>
      <c r="D86" s="466" t="str">
        <f>IF(C86,VLOOKUP(C86,男子登録情報!$A$2:$H$1688,2,0),"")</f>
        <v/>
      </c>
      <c r="E86" s="468" t="str">
        <f>IF(C86&gt;0,VLOOKUP(C86,男子登録情報!$A$2:$H$1688,3,0),"")</f>
        <v/>
      </c>
      <c r="F86" s="469"/>
      <c r="G86" s="466" t="str">
        <f>IF(C86&gt;0,VLOOKUP(C86,男子登録情報!$A$2:$H$1688,4,0),"")</f>
        <v/>
      </c>
      <c r="H86" s="466" t="str">
        <f>IF(C86&gt;0,VLOOKUP(C86,男子登録情報!$A$2:$H$1688,8,0),"")</f>
        <v/>
      </c>
      <c r="I86" s="432" t="str">
        <f>IF(C86&gt;0,VLOOKUP(C86,男子登録情報!$A$2:$H$1688,5,0),"")</f>
        <v/>
      </c>
      <c r="J86" s="57"/>
      <c r="L86" s="59"/>
    </row>
    <row r="87" spans="1:12" s="21" customFormat="1" ht="19.5" customHeight="1" thickBot="1">
      <c r="A87" s="4"/>
      <c r="B87" s="465"/>
      <c r="C87" s="467"/>
      <c r="D87" s="467"/>
      <c r="E87" s="470"/>
      <c r="F87" s="471"/>
      <c r="G87" s="467"/>
      <c r="H87" s="467"/>
      <c r="I87" s="433"/>
      <c r="J87" s="57"/>
      <c r="L87" s="59"/>
    </row>
    <row r="88" spans="1:12" s="21" customFormat="1" ht="18.75">
      <c r="A88" s="4"/>
      <c r="B88" s="434" t="s">
        <v>1237</v>
      </c>
      <c r="C88" s="435"/>
      <c r="D88" s="435"/>
      <c r="E88" s="435"/>
      <c r="F88" s="435"/>
      <c r="G88" s="435"/>
      <c r="H88" s="435"/>
      <c r="I88" s="436"/>
      <c r="J88" s="57"/>
      <c r="L88" s="59"/>
    </row>
    <row r="89" spans="1:12" s="21" customFormat="1" ht="18.75">
      <c r="A89" s="4"/>
      <c r="B89" s="437"/>
      <c r="C89" s="438"/>
      <c r="D89" s="438"/>
      <c r="E89" s="438"/>
      <c r="F89" s="438"/>
      <c r="G89" s="438"/>
      <c r="H89" s="438"/>
      <c r="I89" s="439"/>
      <c r="J89" s="57"/>
      <c r="L89" s="59"/>
    </row>
    <row r="90" spans="1:12" s="21" customFormat="1" ht="19.5" thickBot="1">
      <c r="A90" s="4"/>
      <c r="B90" s="440"/>
      <c r="C90" s="441"/>
      <c r="D90" s="441"/>
      <c r="E90" s="441"/>
      <c r="F90" s="441"/>
      <c r="G90" s="441"/>
      <c r="H90" s="441"/>
      <c r="I90" s="442"/>
      <c r="J90" s="57"/>
      <c r="L90" s="59"/>
    </row>
    <row r="91" spans="1:12" s="21" customFormat="1" ht="18.75">
      <c r="A91" s="58"/>
      <c r="B91" s="58"/>
      <c r="C91" s="58"/>
      <c r="D91" s="58"/>
      <c r="E91" s="58"/>
      <c r="F91" s="58"/>
      <c r="G91" s="58"/>
      <c r="H91" s="58"/>
      <c r="I91" s="58"/>
      <c r="J91" s="63"/>
      <c r="L91" s="59"/>
    </row>
    <row r="92" spans="1:12" s="21" customFormat="1" ht="19.5" thickBot="1">
      <c r="A92" s="4"/>
      <c r="B92" s="4"/>
      <c r="C92" s="4"/>
      <c r="D92" s="4"/>
      <c r="E92" s="4"/>
      <c r="F92" s="4"/>
      <c r="G92" s="4"/>
      <c r="H92" s="4"/>
      <c r="I92" s="4"/>
      <c r="J92" s="61" t="s">
        <v>1256</v>
      </c>
      <c r="L92" s="59"/>
    </row>
    <row r="93" spans="1:12" s="21" customFormat="1" ht="18.75" customHeight="1">
      <c r="A93" s="4"/>
      <c r="B93" s="443" t="str">
        <f>CONCATENATE('加盟校情報&amp;大会設定'!$G$5,'加盟校情報&amp;大会設定'!$H$5,'加盟校情報&amp;大会設定'!$I$5,'加盟校情報&amp;大会設定'!$J$5,)&amp;"　男子4×400mR"</f>
        <v>第36回全日本大学女子駅伝東海地区選考会　男子4×400mR</v>
      </c>
      <c r="C93" s="444"/>
      <c r="D93" s="444"/>
      <c r="E93" s="444"/>
      <c r="F93" s="444"/>
      <c r="G93" s="444"/>
      <c r="H93" s="444"/>
      <c r="I93" s="445"/>
      <c r="J93" s="57"/>
      <c r="L93" s="59"/>
    </row>
    <row r="94" spans="1:12" s="21" customFormat="1" ht="19.5" customHeight="1" thickBot="1">
      <c r="A94" s="4"/>
      <c r="B94" s="446"/>
      <c r="C94" s="447"/>
      <c r="D94" s="447"/>
      <c r="E94" s="447"/>
      <c r="F94" s="447"/>
      <c r="G94" s="447"/>
      <c r="H94" s="447"/>
      <c r="I94" s="448"/>
      <c r="J94" s="57"/>
      <c r="L94" s="59"/>
    </row>
    <row r="95" spans="1:12" s="21" customFormat="1" ht="18.75">
      <c r="A95" s="4"/>
      <c r="B95" s="449" t="s">
        <v>1241</v>
      </c>
      <c r="C95" s="450"/>
      <c r="D95" s="455" t="str">
        <f>IF(基本情報登録!$D$6&gt;0,基本情報登録!$D$6,"")</f>
        <v/>
      </c>
      <c r="E95" s="456"/>
      <c r="F95" s="456"/>
      <c r="G95" s="456"/>
      <c r="H95" s="457"/>
      <c r="I95" s="62" t="s">
        <v>1275</v>
      </c>
      <c r="J95" s="57"/>
      <c r="L95" s="59"/>
    </row>
    <row r="96" spans="1:12" s="21" customFormat="1" ht="18.75" customHeight="1">
      <c r="A96" s="4"/>
      <c r="B96" s="451" t="s">
        <v>1</v>
      </c>
      <c r="C96" s="452"/>
      <c r="D96" s="458" t="str">
        <f>IF(基本情報登録!$D$8&gt;0,基本情報登録!$D$8,"")</f>
        <v/>
      </c>
      <c r="E96" s="459"/>
      <c r="F96" s="459"/>
      <c r="G96" s="459"/>
      <c r="H96" s="460"/>
      <c r="I96" s="432"/>
      <c r="J96" s="57"/>
      <c r="L96" s="59"/>
    </row>
    <row r="97" spans="1:12" s="21" customFormat="1" ht="19.5" customHeight="1" thickBot="1">
      <c r="A97" s="4"/>
      <c r="B97" s="453"/>
      <c r="C97" s="454"/>
      <c r="D97" s="461"/>
      <c r="E97" s="462"/>
      <c r="F97" s="462"/>
      <c r="G97" s="462"/>
      <c r="H97" s="463"/>
      <c r="I97" s="433"/>
      <c r="J97" s="57"/>
      <c r="L97" s="59"/>
    </row>
    <row r="98" spans="1:12" s="21" customFormat="1" ht="18.75">
      <c r="A98" s="4"/>
      <c r="B98" s="449" t="s">
        <v>24</v>
      </c>
      <c r="C98" s="450"/>
      <c r="D98" s="487"/>
      <c r="E98" s="488"/>
      <c r="F98" s="488"/>
      <c r="G98" s="488"/>
      <c r="H98" s="488"/>
      <c r="I98" s="489"/>
      <c r="J98" s="57"/>
      <c r="L98" s="59"/>
    </row>
    <row r="99" spans="1:12" s="21" customFormat="1" ht="18.75" hidden="1">
      <c r="A99" s="4"/>
      <c r="B99" s="47"/>
      <c r="C99" s="48"/>
      <c r="D99" s="49"/>
      <c r="E99" s="490" t="str">
        <f>TEXT(D98,"00000")</f>
        <v>00000</v>
      </c>
      <c r="F99" s="490"/>
      <c r="G99" s="490"/>
      <c r="H99" s="490"/>
      <c r="I99" s="491"/>
      <c r="J99" s="57"/>
      <c r="L99" s="59"/>
    </row>
    <row r="100" spans="1:12" s="21" customFormat="1" ht="18.75" customHeight="1">
      <c r="A100" s="4"/>
      <c r="B100" s="451" t="s">
        <v>27</v>
      </c>
      <c r="C100" s="452"/>
      <c r="D100" s="468"/>
      <c r="E100" s="494"/>
      <c r="F100" s="494"/>
      <c r="G100" s="494"/>
      <c r="H100" s="494"/>
      <c r="I100" s="495"/>
      <c r="J100" s="57"/>
      <c r="L100" s="59"/>
    </row>
    <row r="101" spans="1:12" s="21" customFormat="1" ht="18.75" customHeight="1">
      <c r="A101" s="4"/>
      <c r="B101" s="492"/>
      <c r="C101" s="493"/>
      <c r="D101" s="474"/>
      <c r="E101" s="496"/>
      <c r="F101" s="496"/>
      <c r="G101" s="496"/>
      <c r="H101" s="496"/>
      <c r="I101" s="497"/>
      <c r="J101" s="57"/>
      <c r="L101" s="59"/>
    </row>
    <row r="102" spans="1:12" s="21" customFormat="1" ht="19.5" thickBot="1">
      <c r="A102" s="4"/>
      <c r="B102" s="498" t="s">
        <v>1233</v>
      </c>
      <c r="C102" s="499"/>
      <c r="D102" s="500"/>
      <c r="E102" s="501"/>
      <c r="F102" s="501"/>
      <c r="G102" s="501"/>
      <c r="H102" s="501"/>
      <c r="I102" s="502"/>
      <c r="J102" s="57"/>
      <c r="L102" s="59"/>
    </row>
    <row r="103" spans="1:12" s="21" customFormat="1" ht="18.75">
      <c r="A103" s="4"/>
      <c r="B103" s="476" t="s">
        <v>1234</v>
      </c>
      <c r="C103" s="477"/>
      <c r="D103" s="477"/>
      <c r="E103" s="477"/>
      <c r="F103" s="477"/>
      <c r="G103" s="477"/>
      <c r="H103" s="477"/>
      <c r="I103" s="478"/>
      <c r="J103" s="57"/>
      <c r="L103" s="59"/>
    </row>
    <row r="104" spans="1:12" s="21" customFormat="1" ht="19.5" thickBot="1">
      <c r="A104" s="4"/>
      <c r="B104" s="50" t="s">
        <v>1238</v>
      </c>
      <c r="C104" s="51" t="s">
        <v>16</v>
      </c>
      <c r="D104" s="51" t="s">
        <v>1239</v>
      </c>
      <c r="E104" s="479" t="s">
        <v>1235</v>
      </c>
      <c r="F104" s="480"/>
      <c r="G104" s="51" t="s">
        <v>1240</v>
      </c>
      <c r="H104" s="51" t="s">
        <v>48</v>
      </c>
      <c r="I104" s="52" t="s">
        <v>1236</v>
      </c>
      <c r="J104" s="57"/>
      <c r="L104" s="59"/>
    </row>
    <row r="105" spans="1:12" s="21" customFormat="1" ht="19.5" customHeight="1" thickTop="1">
      <c r="A105" s="4"/>
      <c r="B105" s="481">
        <v>1</v>
      </c>
      <c r="C105" s="483"/>
      <c r="D105" s="483" t="str">
        <f>IF(C105&gt;0,VLOOKUP(C105,男子登録情報!$A$2:$H$1688,2,0),"")</f>
        <v/>
      </c>
      <c r="E105" s="484" t="str">
        <f>IF(C105&gt;0,VLOOKUP(C105,男子登録情報!$A$2:$H$1688,3,0),"")</f>
        <v/>
      </c>
      <c r="F105" s="485"/>
      <c r="G105" s="483" t="str">
        <f>IF(C105&gt;0,VLOOKUP(C105,男子登録情報!$A$2:$H$1688,4,0),"")</f>
        <v/>
      </c>
      <c r="H105" s="483" t="str">
        <f>IF(C105&gt;0,VLOOKUP(C105,男子登録情報!$A$2:$H$1688,8,0),"")</f>
        <v/>
      </c>
      <c r="I105" s="486" t="str">
        <f>IF(C105&gt;0,VLOOKUP(C105,男子登録情報!$A$2:$H$1688,5,0),"")</f>
        <v/>
      </c>
      <c r="J105" s="57"/>
      <c r="L105" s="59"/>
    </row>
    <row r="106" spans="1:12" s="21" customFormat="1" ht="18.75" customHeight="1">
      <c r="A106" s="4"/>
      <c r="B106" s="482"/>
      <c r="C106" s="473"/>
      <c r="D106" s="473"/>
      <c r="E106" s="474"/>
      <c r="F106" s="475"/>
      <c r="G106" s="473"/>
      <c r="H106" s="473"/>
      <c r="I106" s="472"/>
      <c r="J106" s="57"/>
      <c r="L106" s="59"/>
    </row>
    <row r="107" spans="1:12" s="21" customFormat="1" ht="18.75" customHeight="1">
      <c r="A107" s="4"/>
      <c r="B107" s="464">
        <v>2</v>
      </c>
      <c r="C107" s="466"/>
      <c r="D107" s="466" t="str">
        <f>IF(C107,VLOOKUP(C107,男子登録情報!$A$2:$H$1688,2,0),"")</f>
        <v/>
      </c>
      <c r="E107" s="468" t="str">
        <f>IF(C107&gt;0,VLOOKUP(C107,男子登録情報!$A$2:$H$1688,3,0),"")</f>
        <v/>
      </c>
      <c r="F107" s="469"/>
      <c r="G107" s="466" t="str">
        <f>IF(C107&gt;0,VLOOKUP(C107,男子登録情報!$A$2:$H$1688,4,0),"")</f>
        <v/>
      </c>
      <c r="H107" s="466" t="str">
        <f>IF(C107&gt;0,VLOOKUP(C107,男子登録情報!$A$2:$H$1688,8,0),"")</f>
        <v/>
      </c>
      <c r="I107" s="432" t="str">
        <f>IF(C107&gt;0,VLOOKUP(C107,男子登録情報!$A$2:$H$1688,5,0),"")</f>
        <v/>
      </c>
      <c r="J107" s="57"/>
      <c r="L107" s="59"/>
    </row>
    <row r="108" spans="1:12" s="21" customFormat="1" ht="18.75" customHeight="1">
      <c r="A108" s="4"/>
      <c r="B108" s="482"/>
      <c r="C108" s="473"/>
      <c r="D108" s="473"/>
      <c r="E108" s="474"/>
      <c r="F108" s="475"/>
      <c r="G108" s="473"/>
      <c r="H108" s="473"/>
      <c r="I108" s="472"/>
      <c r="J108" s="57"/>
      <c r="L108" s="59"/>
    </row>
    <row r="109" spans="1:12" s="21" customFormat="1" ht="18.75" customHeight="1">
      <c r="A109" s="4"/>
      <c r="B109" s="464">
        <v>3</v>
      </c>
      <c r="C109" s="466"/>
      <c r="D109" s="466" t="str">
        <f>IF(C109,VLOOKUP(C109,男子登録情報!$A$2:$H$1688,2,0),"")</f>
        <v/>
      </c>
      <c r="E109" s="468" t="str">
        <f>IF(C109&gt;0,VLOOKUP(C109,男子登録情報!$A$2:$H$1688,3,0),"")</f>
        <v/>
      </c>
      <c r="F109" s="469"/>
      <c r="G109" s="466" t="str">
        <f>IF(C109&gt;0,VLOOKUP(C109,男子登録情報!$A$2:$H$1688,4,0),"")</f>
        <v/>
      </c>
      <c r="H109" s="466" t="str">
        <f>IF(C109&gt;0,VLOOKUP(C109,男子登録情報!$A$2:$H$1688,8,0),"")</f>
        <v/>
      </c>
      <c r="I109" s="432" t="str">
        <f>IF(C109&gt;0,VLOOKUP(C109,男子登録情報!$A$2:$H$1688,5,0),"")</f>
        <v/>
      </c>
      <c r="J109" s="57"/>
      <c r="L109" s="59"/>
    </row>
    <row r="110" spans="1:12" s="21" customFormat="1" ht="18.75" customHeight="1">
      <c r="A110" s="4"/>
      <c r="B110" s="482"/>
      <c r="C110" s="473"/>
      <c r="D110" s="473"/>
      <c r="E110" s="474"/>
      <c r="F110" s="475"/>
      <c r="G110" s="473"/>
      <c r="H110" s="473"/>
      <c r="I110" s="472"/>
      <c r="J110" s="57"/>
      <c r="L110" s="59"/>
    </row>
    <row r="111" spans="1:12" s="21" customFormat="1" ht="18.75" customHeight="1">
      <c r="A111" s="4"/>
      <c r="B111" s="464">
        <v>4</v>
      </c>
      <c r="C111" s="466"/>
      <c r="D111" s="466" t="str">
        <f>IF(C111,VLOOKUP(C111,男子登録情報!$A$2:$H$1688,2,0),"")</f>
        <v/>
      </c>
      <c r="E111" s="468" t="str">
        <f>IF(C111&gt;0,VLOOKUP(C111,男子登録情報!$A$2:$H$1688,3,0),"")</f>
        <v/>
      </c>
      <c r="F111" s="469"/>
      <c r="G111" s="466" t="str">
        <f>IF(C111&gt;0,VLOOKUP(C111,男子登録情報!$A$2:$H$1688,4,0),"")</f>
        <v/>
      </c>
      <c r="H111" s="466" t="str">
        <f>IF(C111&gt;0,VLOOKUP(C111,男子登録情報!$A$2:$H$1688,8,0),"")</f>
        <v/>
      </c>
      <c r="I111" s="432" t="str">
        <f>IF(C111&gt;0,VLOOKUP(C111,男子登録情報!$A$2:$H$1688,5,0),"")</f>
        <v/>
      </c>
      <c r="J111" s="57"/>
      <c r="L111" s="59"/>
    </row>
    <row r="112" spans="1:12" s="21" customFormat="1" ht="18.75" customHeight="1">
      <c r="A112" s="4"/>
      <c r="B112" s="482"/>
      <c r="C112" s="473"/>
      <c r="D112" s="473"/>
      <c r="E112" s="474"/>
      <c r="F112" s="475"/>
      <c r="G112" s="473"/>
      <c r="H112" s="473"/>
      <c r="I112" s="472"/>
      <c r="J112" s="57"/>
      <c r="L112" s="59"/>
    </row>
    <row r="113" spans="1:12" s="21" customFormat="1" ht="18.75" customHeight="1">
      <c r="A113" s="4"/>
      <c r="B113" s="464">
        <v>5</v>
      </c>
      <c r="C113" s="466"/>
      <c r="D113" s="466" t="str">
        <f>IF(C113,VLOOKUP(C113,男子登録情報!$A$2:$H$1688,2,0),"")</f>
        <v/>
      </c>
      <c r="E113" s="468" t="str">
        <f>IF(C113&gt;0,VLOOKUP(C113,男子登録情報!$A$2:$H$1688,3,0),"")</f>
        <v/>
      </c>
      <c r="F113" s="469"/>
      <c r="G113" s="466" t="str">
        <f>IF(C113&gt;0,VLOOKUP(C113,男子登録情報!$A$2:$H$1688,4,0),"")</f>
        <v/>
      </c>
      <c r="H113" s="466" t="str">
        <f>IF(C113&gt;0,VLOOKUP(C113,男子登録情報!$A$2:$H$1688,8,0),"")</f>
        <v/>
      </c>
      <c r="I113" s="432" t="str">
        <f>IF(C113&gt;0,VLOOKUP(C113,男子登録情報!$A$2:$H$1688,5,0),"")</f>
        <v/>
      </c>
      <c r="J113" s="57"/>
      <c r="L113" s="59"/>
    </row>
    <row r="114" spans="1:12" s="21" customFormat="1" ht="18.75" customHeight="1">
      <c r="A114" s="4"/>
      <c r="B114" s="482"/>
      <c r="C114" s="473"/>
      <c r="D114" s="473"/>
      <c r="E114" s="474"/>
      <c r="F114" s="475"/>
      <c r="G114" s="473"/>
      <c r="H114" s="473"/>
      <c r="I114" s="472"/>
      <c r="J114" s="57"/>
      <c r="L114" s="59"/>
    </row>
    <row r="115" spans="1:12" s="21" customFormat="1" ht="18.75" customHeight="1">
      <c r="A115" s="4"/>
      <c r="B115" s="464">
        <v>6</v>
      </c>
      <c r="C115" s="466"/>
      <c r="D115" s="466" t="str">
        <f>IF(C115,VLOOKUP(C115,男子登録情報!$A$2:$H$1688,2,0),"")</f>
        <v/>
      </c>
      <c r="E115" s="468" t="str">
        <f>IF(C115&gt;0,VLOOKUP(C115,男子登録情報!$A$2:$H$1688,3,0),"")</f>
        <v/>
      </c>
      <c r="F115" s="469"/>
      <c r="G115" s="466" t="str">
        <f>IF(C115&gt;0,VLOOKUP(C115,男子登録情報!$A$2:$H$1688,4,0),"")</f>
        <v/>
      </c>
      <c r="H115" s="466" t="str">
        <f>IF(C115&gt;0,VLOOKUP(C115,男子登録情報!$A$2:$H$1688,8,0),"")</f>
        <v/>
      </c>
      <c r="I115" s="432" t="str">
        <f>IF(C115&gt;0,VLOOKUP(C115,男子登録情報!$A$2:$H$1688,5,0),"")</f>
        <v/>
      </c>
      <c r="J115" s="57"/>
      <c r="L115" s="59"/>
    </row>
    <row r="116" spans="1:12" s="21" customFormat="1" ht="19.5" customHeight="1" thickBot="1">
      <c r="A116" s="4"/>
      <c r="B116" s="465"/>
      <c r="C116" s="467"/>
      <c r="D116" s="467"/>
      <c r="E116" s="470"/>
      <c r="F116" s="471"/>
      <c r="G116" s="467"/>
      <c r="H116" s="467"/>
      <c r="I116" s="433"/>
      <c r="J116" s="57"/>
      <c r="L116" s="59"/>
    </row>
    <row r="117" spans="1:12" s="21" customFormat="1" ht="18.75">
      <c r="A117" s="4"/>
      <c r="B117" s="434" t="s">
        <v>1237</v>
      </c>
      <c r="C117" s="435"/>
      <c r="D117" s="435"/>
      <c r="E117" s="435"/>
      <c r="F117" s="435"/>
      <c r="G117" s="435"/>
      <c r="H117" s="435"/>
      <c r="I117" s="436"/>
      <c r="J117" s="57"/>
      <c r="L117" s="59"/>
    </row>
    <row r="118" spans="1:12" s="21" customFormat="1" ht="18.75">
      <c r="A118" s="4"/>
      <c r="B118" s="437"/>
      <c r="C118" s="438"/>
      <c r="D118" s="438"/>
      <c r="E118" s="438"/>
      <c r="F118" s="438"/>
      <c r="G118" s="438"/>
      <c r="H118" s="438"/>
      <c r="I118" s="439"/>
      <c r="J118" s="57"/>
      <c r="L118" s="59"/>
    </row>
    <row r="119" spans="1:12" s="21" customFormat="1" ht="19.5" thickBot="1">
      <c r="A119" s="4"/>
      <c r="B119" s="440"/>
      <c r="C119" s="441"/>
      <c r="D119" s="441"/>
      <c r="E119" s="441"/>
      <c r="F119" s="441"/>
      <c r="G119" s="441"/>
      <c r="H119" s="441"/>
      <c r="I119" s="442"/>
      <c r="J119" s="57"/>
      <c r="L119" s="59"/>
    </row>
    <row r="120" spans="1:12" s="21" customFormat="1" ht="18.75">
      <c r="A120" s="58"/>
      <c r="B120" s="58"/>
      <c r="C120" s="58"/>
      <c r="D120" s="58"/>
      <c r="E120" s="58"/>
      <c r="F120" s="58"/>
      <c r="G120" s="58"/>
      <c r="H120" s="58"/>
      <c r="I120" s="58"/>
      <c r="J120" s="63"/>
      <c r="L120" s="59"/>
    </row>
    <row r="121" spans="1:12" s="21" customFormat="1" ht="19.5" thickBot="1">
      <c r="A121" s="4"/>
      <c r="B121" s="4"/>
      <c r="C121" s="4"/>
      <c r="D121" s="4"/>
      <c r="E121" s="4"/>
      <c r="F121" s="4"/>
      <c r="G121" s="4"/>
      <c r="H121" s="4"/>
      <c r="I121" s="4"/>
      <c r="J121" s="61" t="s">
        <v>1257</v>
      </c>
      <c r="L121" s="59"/>
    </row>
    <row r="122" spans="1:12" s="21" customFormat="1" ht="18.75" customHeight="1">
      <c r="A122" s="4"/>
      <c r="B122" s="443" t="str">
        <f>CONCATENATE('加盟校情報&amp;大会設定'!$G$5,'加盟校情報&amp;大会設定'!$H$5,'加盟校情報&amp;大会設定'!$I$5,'加盟校情報&amp;大会設定'!$J$5,)&amp;"　男子4×400mR"</f>
        <v>第36回全日本大学女子駅伝東海地区選考会　男子4×400mR</v>
      </c>
      <c r="C122" s="444"/>
      <c r="D122" s="444"/>
      <c r="E122" s="444"/>
      <c r="F122" s="444"/>
      <c r="G122" s="444"/>
      <c r="H122" s="444"/>
      <c r="I122" s="445"/>
      <c r="J122" s="57"/>
      <c r="L122" s="59"/>
    </row>
    <row r="123" spans="1:12" s="21" customFormat="1" ht="19.5" customHeight="1" thickBot="1">
      <c r="A123" s="4"/>
      <c r="B123" s="446"/>
      <c r="C123" s="447"/>
      <c r="D123" s="447"/>
      <c r="E123" s="447"/>
      <c r="F123" s="447"/>
      <c r="G123" s="447"/>
      <c r="H123" s="447"/>
      <c r="I123" s="448"/>
      <c r="J123" s="57"/>
      <c r="L123" s="59"/>
    </row>
    <row r="124" spans="1:12" s="21" customFormat="1" ht="18.75">
      <c r="A124" s="4"/>
      <c r="B124" s="449" t="s">
        <v>1241</v>
      </c>
      <c r="C124" s="450"/>
      <c r="D124" s="455" t="str">
        <f>IF(基本情報登録!$D$6&gt;0,基本情報登録!$D$6,"")</f>
        <v/>
      </c>
      <c r="E124" s="456"/>
      <c r="F124" s="456"/>
      <c r="G124" s="456"/>
      <c r="H124" s="457"/>
      <c r="I124" s="62" t="s">
        <v>1275</v>
      </c>
      <c r="J124" s="57"/>
      <c r="L124" s="59"/>
    </row>
    <row r="125" spans="1:12" s="21" customFormat="1" ht="18.75" customHeight="1">
      <c r="A125" s="4"/>
      <c r="B125" s="451" t="s">
        <v>1</v>
      </c>
      <c r="C125" s="452"/>
      <c r="D125" s="458" t="str">
        <f>IF(基本情報登録!$D$8&gt;0,基本情報登録!$D$8,"")</f>
        <v/>
      </c>
      <c r="E125" s="459"/>
      <c r="F125" s="459"/>
      <c r="G125" s="459"/>
      <c r="H125" s="460"/>
      <c r="I125" s="432"/>
      <c r="J125" s="57"/>
      <c r="L125" s="59"/>
    </row>
    <row r="126" spans="1:12" s="21" customFormat="1" ht="19.5" customHeight="1" thickBot="1">
      <c r="A126" s="4"/>
      <c r="B126" s="453"/>
      <c r="C126" s="454"/>
      <c r="D126" s="461"/>
      <c r="E126" s="462"/>
      <c r="F126" s="462"/>
      <c r="G126" s="462"/>
      <c r="H126" s="463"/>
      <c r="I126" s="433"/>
      <c r="J126" s="57"/>
      <c r="L126" s="59"/>
    </row>
    <row r="127" spans="1:12" s="21" customFormat="1" ht="18.75">
      <c r="A127" s="4"/>
      <c r="B127" s="449" t="s">
        <v>24</v>
      </c>
      <c r="C127" s="450"/>
      <c r="D127" s="487"/>
      <c r="E127" s="488"/>
      <c r="F127" s="488"/>
      <c r="G127" s="488"/>
      <c r="H127" s="488"/>
      <c r="I127" s="489"/>
      <c r="J127" s="57"/>
      <c r="L127" s="59"/>
    </row>
    <row r="128" spans="1:12" s="21" customFormat="1" ht="18.75" hidden="1">
      <c r="A128" s="4"/>
      <c r="B128" s="47"/>
      <c r="C128" s="48"/>
      <c r="D128" s="49"/>
      <c r="E128" s="490" t="str">
        <f>TEXT(D127,"00000")</f>
        <v>00000</v>
      </c>
      <c r="F128" s="490"/>
      <c r="G128" s="490"/>
      <c r="H128" s="490"/>
      <c r="I128" s="491"/>
      <c r="J128" s="57"/>
      <c r="L128" s="59"/>
    </row>
    <row r="129" spans="1:12" s="21" customFormat="1" ht="18.75" customHeight="1">
      <c r="A129" s="4"/>
      <c r="B129" s="451" t="s">
        <v>27</v>
      </c>
      <c r="C129" s="452"/>
      <c r="D129" s="468"/>
      <c r="E129" s="494"/>
      <c r="F129" s="494"/>
      <c r="G129" s="494"/>
      <c r="H129" s="494"/>
      <c r="I129" s="495"/>
      <c r="J129" s="57"/>
      <c r="L129" s="59"/>
    </row>
    <row r="130" spans="1:12" s="21" customFormat="1" ht="18.75" customHeight="1">
      <c r="A130" s="4"/>
      <c r="B130" s="492"/>
      <c r="C130" s="493"/>
      <c r="D130" s="474"/>
      <c r="E130" s="496"/>
      <c r="F130" s="496"/>
      <c r="G130" s="496"/>
      <c r="H130" s="496"/>
      <c r="I130" s="497"/>
      <c r="J130" s="57"/>
      <c r="L130" s="59"/>
    </row>
    <row r="131" spans="1:12" s="21" customFormat="1" ht="19.5" thickBot="1">
      <c r="A131" s="4"/>
      <c r="B131" s="498" t="s">
        <v>1233</v>
      </c>
      <c r="C131" s="499"/>
      <c r="D131" s="500"/>
      <c r="E131" s="501"/>
      <c r="F131" s="501"/>
      <c r="G131" s="501"/>
      <c r="H131" s="501"/>
      <c r="I131" s="502"/>
      <c r="J131" s="57"/>
      <c r="L131" s="59"/>
    </row>
    <row r="132" spans="1:12" s="21" customFormat="1" ht="18.75">
      <c r="A132" s="4"/>
      <c r="B132" s="476" t="s">
        <v>1234</v>
      </c>
      <c r="C132" s="477"/>
      <c r="D132" s="477"/>
      <c r="E132" s="477"/>
      <c r="F132" s="477"/>
      <c r="G132" s="477"/>
      <c r="H132" s="477"/>
      <c r="I132" s="478"/>
      <c r="J132" s="57"/>
      <c r="L132" s="59"/>
    </row>
    <row r="133" spans="1:12" s="21" customFormat="1" ht="19.5" thickBot="1">
      <c r="A133" s="4"/>
      <c r="B133" s="50" t="s">
        <v>1238</v>
      </c>
      <c r="C133" s="51" t="s">
        <v>16</v>
      </c>
      <c r="D133" s="51" t="s">
        <v>1239</v>
      </c>
      <c r="E133" s="479" t="s">
        <v>1235</v>
      </c>
      <c r="F133" s="480"/>
      <c r="G133" s="51" t="s">
        <v>1240</v>
      </c>
      <c r="H133" s="51" t="s">
        <v>48</v>
      </c>
      <c r="I133" s="52" t="s">
        <v>1236</v>
      </c>
      <c r="J133" s="57"/>
      <c r="L133" s="59"/>
    </row>
    <row r="134" spans="1:12" s="21" customFormat="1" ht="19.5" customHeight="1" thickTop="1">
      <c r="A134" s="4"/>
      <c r="B134" s="481">
        <v>1</v>
      </c>
      <c r="C134" s="483"/>
      <c r="D134" s="483" t="str">
        <f>IF(C134&gt;0,VLOOKUP(C134,男子登録情報!$A$2:$H$1688,2,0),"")</f>
        <v/>
      </c>
      <c r="E134" s="484" t="str">
        <f>IF(C134&gt;0,VLOOKUP(C134,男子登録情報!$A$2:$H$1688,3,0),"")</f>
        <v/>
      </c>
      <c r="F134" s="485"/>
      <c r="G134" s="483" t="str">
        <f>IF(C134&gt;0,VLOOKUP(C134,男子登録情報!$A$2:$H$1688,4,0),"")</f>
        <v/>
      </c>
      <c r="H134" s="483" t="str">
        <f>IF(C134&gt;0,VLOOKUP(C134,男子登録情報!$A$2:$H$1688,8,0),"")</f>
        <v/>
      </c>
      <c r="I134" s="486" t="str">
        <f>IF(C134&gt;0,VLOOKUP(C134,男子登録情報!$A$2:$H$1688,5,0),"")</f>
        <v/>
      </c>
      <c r="J134" s="57"/>
      <c r="L134" s="59"/>
    </row>
    <row r="135" spans="1:12" s="21" customFormat="1" ht="18.75" customHeight="1">
      <c r="A135" s="4"/>
      <c r="B135" s="482"/>
      <c r="C135" s="473"/>
      <c r="D135" s="473"/>
      <c r="E135" s="474"/>
      <c r="F135" s="475"/>
      <c r="G135" s="473"/>
      <c r="H135" s="473"/>
      <c r="I135" s="472"/>
      <c r="J135" s="57"/>
      <c r="L135" s="59"/>
    </row>
    <row r="136" spans="1:12" s="21" customFormat="1" ht="18.75" customHeight="1">
      <c r="A136" s="4"/>
      <c r="B136" s="464">
        <v>2</v>
      </c>
      <c r="C136" s="466"/>
      <c r="D136" s="466" t="str">
        <f>IF(C136,VLOOKUP(C136,男子登録情報!$A$2:$H$1688,2,0),"")</f>
        <v/>
      </c>
      <c r="E136" s="468" t="str">
        <f>IF(C136&gt;0,VLOOKUP(C136,男子登録情報!$A$2:$H$1688,3,0),"")</f>
        <v/>
      </c>
      <c r="F136" s="469"/>
      <c r="G136" s="466" t="str">
        <f>IF(C136&gt;0,VLOOKUP(C136,男子登録情報!$A$2:$H$1688,4,0),"")</f>
        <v/>
      </c>
      <c r="H136" s="466" t="str">
        <f>IF(C136&gt;0,VLOOKUP(C136,男子登録情報!$A$2:$H$1688,8,0),"")</f>
        <v/>
      </c>
      <c r="I136" s="432" t="str">
        <f>IF(C136&gt;0,VLOOKUP(C136,男子登録情報!$A$2:$H$1688,5,0),"")</f>
        <v/>
      </c>
      <c r="J136" s="57"/>
      <c r="L136" s="59"/>
    </row>
    <row r="137" spans="1:12" s="21" customFormat="1" ht="18.75" customHeight="1">
      <c r="A137" s="4"/>
      <c r="B137" s="482"/>
      <c r="C137" s="473"/>
      <c r="D137" s="473"/>
      <c r="E137" s="474"/>
      <c r="F137" s="475"/>
      <c r="G137" s="473"/>
      <c r="H137" s="473"/>
      <c r="I137" s="472"/>
      <c r="J137" s="57"/>
      <c r="L137" s="59"/>
    </row>
    <row r="138" spans="1:12" s="21" customFormat="1" ht="18.75" customHeight="1">
      <c r="A138" s="4"/>
      <c r="B138" s="464">
        <v>3</v>
      </c>
      <c r="C138" s="466"/>
      <c r="D138" s="466" t="str">
        <f>IF(C138,VLOOKUP(C138,男子登録情報!$A$2:$H$1688,2,0),"")</f>
        <v/>
      </c>
      <c r="E138" s="468" t="str">
        <f>IF(C138&gt;0,VLOOKUP(C138,男子登録情報!$A$2:$H$1688,3,0),"")</f>
        <v/>
      </c>
      <c r="F138" s="469"/>
      <c r="G138" s="466" t="str">
        <f>IF(C138&gt;0,VLOOKUP(C138,男子登録情報!$A$2:$H$1688,4,0),"")</f>
        <v/>
      </c>
      <c r="H138" s="466" t="str">
        <f>IF(C138&gt;0,VLOOKUP(C138,男子登録情報!$A$2:$H$1688,8,0),"")</f>
        <v/>
      </c>
      <c r="I138" s="432" t="str">
        <f>IF(C138&gt;0,VLOOKUP(C138,男子登録情報!$A$2:$H$1688,5,0),"")</f>
        <v/>
      </c>
      <c r="J138" s="57"/>
      <c r="L138" s="59"/>
    </row>
    <row r="139" spans="1:12" s="21" customFormat="1" ht="18.75" customHeight="1">
      <c r="A139" s="4"/>
      <c r="B139" s="482"/>
      <c r="C139" s="473"/>
      <c r="D139" s="473"/>
      <c r="E139" s="474"/>
      <c r="F139" s="475"/>
      <c r="G139" s="473"/>
      <c r="H139" s="473"/>
      <c r="I139" s="472"/>
      <c r="J139" s="57"/>
      <c r="L139" s="59"/>
    </row>
    <row r="140" spans="1:12" s="21" customFormat="1" ht="18.75" customHeight="1">
      <c r="A140" s="4"/>
      <c r="B140" s="464">
        <v>4</v>
      </c>
      <c r="C140" s="466"/>
      <c r="D140" s="466" t="str">
        <f>IF(C140,VLOOKUP(C140,男子登録情報!$A$2:$H$1688,2,0),"")</f>
        <v/>
      </c>
      <c r="E140" s="468" t="str">
        <f>IF(C140&gt;0,VLOOKUP(C140,男子登録情報!$A$2:$H$1688,3,0),"")</f>
        <v/>
      </c>
      <c r="F140" s="469"/>
      <c r="G140" s="466" t="str">
        <f>IF(C140&gt;0,VLOOKUP(C140,男子登録情報!$A$2:$H$1688,4,0),"")</f>
        <v/>
      </c>
      <c r="H140" s="466" t="str">
        <f>IF(C140&gt;0,VLOOKUP(C140,男子登録情報!$A$2:$H$1688,8,0),"")</f>
        <v/>
      </c>
      <c r="I140" s="432" t="str">
        <f>IF(C140&gt;0,VLOOKUP(C140,男子登録情報!$A$2:$H$1688,5,0),"")</f>
        <v/>
      </c>
      <c r="J140" s="57"/>
      <c r="L140" s="59"/>
    </row>
    <row r="141" spans="1:12" s="21" customFormat="1" ht="18.75" customHeight="1">
      <c r="A141" s="4"/>
      <c r="B141" s="482"/>
      <c r="C141" s="473"/>
      <c r="D141" s="473"/>
      <c r="E141" s="474"/>
      <c r="F141" s="475"/>
      <c r="G141" s="473"/>
      <c r="H141" s="473"/>
      <c r="I141" s="472"/>
      <c r="J141" s="57"/>
      <c r="L141" s="59"/>
    </row>
    <row r="142" spans="1:12" s="21" customFormat="1" ht="18.75" customHeight="1">
      <c r="A142" s="4"/>
      <c r="B142" s="464">
        <v>5</v>
      </c>
      <c r="C142" s="466"/>
      <c r="D142" s="466" t="str">
        <f>IF(C142,VLOOKUP(C142,男子登録情報!$A$2:$H$1688,2,0),"")</f>
        <v/>
      </c>
      <c r="E142" s="468" t="str">
        <f>IF(C142&gt;0,VLOOKUP(C142,男子登録情報!$A$2:$H$1688,3,0),"")</f>
        <v/>
      </c>
      <c r="F142" s="469"/>
      <c r="G142" s="466" t="str">
        <f>IF(C142&gt;0,VLOOKUP(C142,男子登録情報!$A$2:$H$1688,4,0),"")</f>
        <v/>
      </c>
      <c r="H142" s="466" t="str">
        <f>IF(C142&gt;0,VLOOKUP(C142,男子登録情報!$A$2:$H$1688,8,0),"")</f>
        <v/>
      </c>
      <c r="I142" s="432" t="str">
        <f>IF(C142&gt;0,VLOOKUP(C142,男子登録情報!$A$2:$H$1688,5,0),"")</f>
        <v/>
      </c>
      <c r="J142" s="57"/>
      <c r="L142" s="59"/>
    </row>
    <row r="143" spans="1:12" s="21" customFormat="1" ht="18.75" customHeight="1">
      <c r="A143" s="4"/>
      <c r="B143" s="482"/>
      <c r="C143" s="473"/>
      <c r="D143" s="473"/>
      <c r="E143" s="474"/>
      <c r="F143" s="475"/>
      <c r="G143" s="473"/>
      <c r="H143" s="473"/>
      <c r="I143" s="472"/>
      <c r="J143" s="57"/>
      <c r="L143" s="59"/>
    </row>
    <row r="144" spans="1:12" s="21" customFormat="1" ht="18.75" customHeight="1">
      <c r="A144" s="4"/>
      <c r="B144" s="464">
        <v>6</v>
      </c>
      <c r="C144" s="466"/>
      <c r="D144" s="466" t="str">
        <f>IF(C144,VLOOKUP(C144,男子登録情報!$A$2:$H$1688,2,0),"")</f>
        <v/>
      </c>
      <c r="E144" s="468" t="str">
        <f>IF(C144&gt;0,VLOOKUP(C144,男子登録情報!$A$2:$H$1688,3,0),"")</f>
        <v/>
      </c>
      <c r="F144" s="469"/>
      <c r="G144" s="466" t="str">
        <f>IF(C144&gt;0,VLOOKUP(C144,男子登録情報!$A$2:$H$1688,4,0),"")</f>
        <v/>
      </c>
      <c r="H144" s="466" t="str">
        <f>IF(C144&gt;0,VLOOKUP(C144,男子登録情報!$A$2:$H$1688,8,0),"")</f>
        <v/>
      </c>
      <c r="I144" s="432" t="str">
        <f>IF(C144&gt;0,VLOOKUP(C144,男子登録情報!$A$2:$H$1688,5,0),"")</f>
        <v/>
      </c>
      <c r="J144" s="57"/>
      <c r="L144" s="59"/>
    </row>
    <row r="145" spans="1:12" s="21" customFormat="1" ht="19.5" customHeight="1" thickBot="1">
      <c r="A145" s="4"/>
      <c r="B145" s="465"/>
      <c r="C145" s="467"/>
      <c r="D145" s="467"/>
      <c r="E145" s="470"/>
      <c r="F145" s="471"/>
      <c r="G145" s="467"/>
      <c r="H145" s="467"/>
      <c r="I145" s="433"/>
      <c r="J145" s="57"/>
      <c r="L145" s="59"/>
    </row>
    <row r="146" spans="1:12" s="21" customFormat="1" ht="18.75">
      <c r="A146" s="4"/>
      <c r="B146" s="434" t="s">
        <v>1237</v>
      </c>
      <c r="C146" s="435"/>
      <c r="D146" s="435"/>
      <c r="E146" s="435"/>
      <c r="F146" s="435"/>
      <c r="G146" s="435"/>
      <c r="H146" s="435"/>
      <c r="I146" s="436"/>
      <c r="J146" s="57"/>
      <c r="L146" s="59"/>
    </row>
    <row r="147" spans="1:12" s="21" customFormat="1" ht="18.75">
      <c r="A147" s="4"/>
      <c r="B147" s="437"/>
      <c r="C147" s="438"/>
      <c r="D147" s="438"/>
      <c r="E147" s="438"/>
      <c r="F147" s="438"/>
      <c r="G147" s="438"/>
      <c r="H147" s="438"/>
      <c r="I147" s="439"/>
      <c r="J147" s="57"/>
      <c r="L147" s="59"/>
    </row>
    <row r="148" spans="1:12" s="21" customFormat="1" ht="19.5" thickBot="1">
      <c r="A148" s="4"/>
      <c r="B148" s="440"/>
      <c r="C148" s="441"/>
      <c r="D148" s="441"/>
      <c r="E148" s="441"/>
      <c r="F148" s="441"/>
      <c r="G148" s="441"/>
      <c r="H148" s="441"/>
      <c r="I148" s="442"/>
      <c r="J148" s="57"/>
      <c r="L148" s="59"/>
    </row>
    <row r="149" spans="1:12" s="21" customFormat="1" ht="18.75">
      <c r="A149" s="58"/>
      <c r="B149" s="58"/>
      <c r="C149" s="58"/>
      <c r="D149" s="58"/>
      <c r="E149" s="58"/>
      <c r="F149" s="58"/>
      <c r="G149" s="58"/>
      <c r="H149" s="58"/>
      <c r="I149" s="58"/>
      <c r="J149" s="63"/>
      <c r="L149" s="59"/>
    </row>
    <row r="150" spans="1:12" s="21" customFormat="1" ht="19.5" thickBot="1">
      <c r="A150" s="4"/>
      <c r="B150" s="4"/>
      <c r="C150" s="4"/>
      <c r="D150" s="4"/>
      <c r="E150" s="4"/>
      <c r="F150" s="4"/>
      <c r="G150" s="4"/>
      <c r="H150" s="4"/>
      <c r="I150" s="4"/>
      <c r="J150" s="61" t="s">
        <v>1258</v>
      </c>
      <c r="L150" s="59"/>
    </row>
    <row r="151" spans="1:12" s="21" customFormat="1" ht="18.75" customHeight="1">
      <c r="A151" s="4"/>
      <c r="B151" s="443" t="str">
        <f>CONCATENATE('加盟校情報&amp;大会設定'!$G$5,'加盟校情報&amp;大会設定'!$H$5,'加盟校情報&amp;大会設定'!$I$5,'加盟校情報&amp;大会設定'!$J$5,)&amp;"　男子4×400mR"</f>
        <v>第36回全日本大学女子駅伝東海地区選考会　男子4×400mR</v>
      </c>
      <c r="C151" s="444"/>
      <c r="D151" s="444"/>
      <c r="E151" s="444"/>
      <c r="F151" s="444"/>
      <c r="G151" s="444"/>
      <c r="H151" s="444"/>
      <c r="I151" s="445"/>
      <c r="J151" s="57"/>
      <c r="L151" s="59"/>
    </row>
    <row r="152" spans="1:12" s="21" customFormat="1" ht="19.5" customHeight="1" thickBot="1">
      <c r="A152" s="4"/>
      <c r="B152" s="446"/>
      <c r="C152" s="447"/>
      <c r="D152" s="447"/>
      <c r="E152" s="447"/>
      <c r="F152" s="447"/>
      <c r="G152" s="447"/>
      <c r="H152" s="447"/>
      <c r="I152" s="448"/>
      <c r="J152" s="57"/>
      <c r="L152" s="59"/>
    </row>
    <row r="153" spans="1:12" s="21" customFormat="1" ht="18.75">
      <c r="A153" s="4"/>
      <c r="B153" s="449" t="s">
        <v>1241</v>
      </c>
      <c r="C153" s="450"/>
      <c r="D153" s="455" t="str">
        <f>IF(基本情報登録!$D$6&gt;0,基本情報登録!$D$6,"")</f>
        <v/>
      </c>
      <c r="E153" s="456"/>
      <c r="F153" s="456"/>
      <c r="G153" s="456"/>
      <c r="H153" s="457"/>
      <c r="I153" s="62" t="s">
        <v>1275</v>
      </c>
      <c r="J153" s="57"/>
      <c r="L153" s="59"/>
    </row>
    <row r="154" spans="1:12" s="21" customFormat="1" ht="18.75" customHeight="1">
      <c r="A154" s="4"/>
      <c r="B154" s="451" t="s">
        <v>1</v>
      </c>
      <c r="C154" s="452"/>
      <c r="D154" s="458" t="str">
        <f>IF(基本情報登録!$D$8&gt;0,基本情報登録!$D$8,"")</f>
        <v/>
      </c>
      <c r="E154" s="459"/>
      <c r="F154" s="459"/>
      <c r="G154" s="459"/>
      <c r="H154" s="460"/>
      <c r="I154" s="432"/>
      <c r="J154" s="57"/>
      <c r="L154" s="59"/>
    </row>
    <row r="155" spans="1:12" s="21" customFormat="1" ht="19.5" customHeight="1" thickBot="1">
      <c r="A155" s="4"/>
      <c r="B155" s="453"/>
      <c r="C155" s="454"/>
      <c r="D155" s="461"/>
      <c r="E155" s="462"/>
      <c r="F155" s="462"/>
      <c r="G155" s="462"/>
      <c r="H155" s="463"/>
      <c r="I155" s="433"/>
      <c r="J155" s="57"/>
      <c r="L155" s="59"/>
    </row>
    <row r="156" spans="1:12" s="21" customFormat="1" ht="18.75">
      <c r="A156" s="4"/>
      <c r="B156" s="449" t="s">
        <v>24</v>
      </c>
      <c r="C156" s="450"/>
      <c r="D156" s="487"/>
      <c r="E156" s="488"/>
      <c r="F156" s="488"/>
      <c r="G156" s="488"/>
      <c r="H156" s="488"/>
      <c r="I156" s="489"/>
      <c r="J156" s="57"/>
      <c r="L156" s="59"/>
    </row>
    <row r="157" spans="1:12" s="21" customFormat="1" ht="18.75" hidden="1">
      <c r="A157" s="4"/>
      <c r="B157" s="47"/>
      <c r="C157" s="48"/>
      <c r="D157" s="49"/>
      <c r="E157" s="490" t="str">
        <f>TEXT(D156,"00000")</f>
        <v>00000</v>
      </c>
      <c r="F157" s="490"/>
      <c r="G157" s="490"/>
      <c r="H157" s="490"/>
      <c r="I157" s="491"/>
      <c r="J157" s="57"/>
      <c r="L157" s="59"/>
    </row>
    <row r="158" spans="1:12" s="21" customFormat="1" ht="18.75" customHeight="1">
      <c r="A158" s="4"/>
      <c r="B158" s="451" t="s">
        <v>27</v>
      </c>
      <c r="C158" s="452"/>
      <c r="D158" s="468"/>
      <c r="E158" s="494"/>
      <c r="F158" s="494"/>
      <c r="G158" s="494"/>
      <c r="H158" s="494"/>
      <c r="I158" s="495"/>
      <c r="J158" s="57"/>
      <c r="L158" s="59"/>
    </row>
    <row r="159" spans="1:12" s="21" customFormat="1" ht="18.75" customHeight="1">
      <c r="A159" s="4"/>
      <c r="B159" s="492"/>
      <c r="C159" s="493"/>
      <c r="D159" s="474"/>
      <c r="E159" s="496"/>
      <c r="F159" s="496"/>
      <c r="G159" s="496"/>
      <c r="H159" s="496"/>
      <c r="I159" s="497"/>
      <c r="J159" s="57"/>
      <c r="L159" s="59"/>
    </row>
    <row r="160" spans="1:12" s="21" customFormat="1" ht="19.5" thickBot="1">
      <c r="A160" s="4"/>
      <c r="B160" s="498" t="s">
        <v>1233</v>
      </c>
      <c r="C160" s="499"/>
      <c r="D160" s="500"/>
      <c r="E160" s="501"/>
      <c r="F160" s="501"/>
      <c r="G160" s="501"/>
      <c r="H160" s="501"/>
      <c r="I160" s="502"/>
      <c r="J160" s="57"/>
      <c r="L160" s="59"/>
    </row>
    <row r="161" spans="1:12" s="21" customFormat="1" ht="18.75">
      <c r="A161" s="4"/>
      <c r="B161" s="476" t="s">
        <v>1234</v>
      </c>
      <c r="C161" s="477"/>
      <c r="D161" s="477"/>
      <c r="E161" s="477"/>
      <c r="F161" s="477"/>
      <c r="G161" s="477"/>
      <c r="H161" s="477"/>
      <c r="I161" s="478"/>
      <c r="J161" s="57"/>
      <c r="L161" s="59"/>
    </row>
    <row r="162" spans="1:12" s="21" customFormat="1" ht="19.5" thickBot="1">
      <c r="A162" s="4"/>
      <c r="B162" s="50" t="s">
        <v>1238</v>
      </c>
      <c r="C162" s="51" t="s">
        <v>16</v>
      </c>
      <c r="D162" s="51" t="s">
        <v>1239</v>
      </c>
      <c r="E162" s="479" t="s">
        <v>1235</v>
      </c>
      <c r="F162" s="480"/>
      <c r="G162" s="51" t="s">
        <v>1240</v>
      </c>
      <c r="H162" s="51" t="s">
        <v>48</v>
      </c>
      <c r="I162" s="52" t="s">
        <v>1236</v>
      </c>
      <c r="J162" s="57"/>
      <c r="L162" s="59"/>
    </row>
    <row r="163" spans="1:12" s="21" customFormat="1" ht="19.5" customHeight="1" thickTop="1">
      <c r="A163" s="4"/>
      <c r="B163" s="481">
        <v>1</v>
      </c>
      <c r="C163" s="483"/>
      <c r="D163" s="483" t="str">
        <f>IF(C163&gt;0,VLOOKUP(C163,男子登録情報!$A$2:$H$1688,2,0),"")</f>
        <v/>
      </c>
      <c r="E163" s="484" t="str">
        <f>IF(C163&gt;0,VLOOKUP(C163,男子登録情報!$A$2:$H$1688,3,0),"")</f>
        <v/>
      </c>
      <c r="F163" s="485"/>
      <c r="G163" s="483" t="str">
        <f>IF(C163&gt;0,VLOOKUP(C163,男子登録情報!$A$2:$H$1688,4,0),"")</f>
        <v/>
      </c>
      <c r="H163" s="483" t="str">
        <f>IF(C163&gt;0,VLOOKUP(C163,男子登録情報!$A$2:$H$1688,8,0),"")</f>
        <v/>
      </c>
      <c r="I163" s="486" t="str">
        <f>IF(C163&gt;0,VLOOKUP(C163,男子登録情報!$A$2:$H$1688,5,0),"")</f>
        <v/>
      </c>
      <c r="J163" s="57"/>
      <c r="L163" s="59"/>
    </row>
    <row r="164" spans="1:12" s="21" customFormat="1" ht="18.75" customHeight="1">
      <c r="A164" s="4"/>
      <c r="B164" s="482"/>
      <c r="C164" s="473"/>
      <c r="D164" s="473"/>
      <c r="E164" s="474"/>
      <c r="F164" s="475"/>
      <c r="G164" s="473"/>
      <c r="H164" s="473"/>
      <c r="I164" s="472"/>
      <c r="J164" s="57"/>
      <c r="L164" s="59"/>
    </row>
    <row r="165" spans="1:12" s="21" customFormat="1" ht="18.75" customHeight="1">
      <c r="A165" s="4"/>
      <c r="B165" s="464">
        <v>2</v>
      </c>
      <c r="C165" s="466"/>
      <c r="D165" s="466" t="str">
        <f>IF(C165,VLOOKUP(C165,男子登録情報!$A$2:$H$1688,2,0),"")</f>
        <v/>
      </c>
      <c r="E165" s="468" t="str">
        <f>IF(C165&gt;0,VLOOKUP(C165,男子登録情報!$A$2:$H$1688,3,0),"")</f>
        <v/>
      </c>
      <c r="F165" s="469"/>
      <c r="G165" s="466" t="str">
        <f>IF(C165&gt;0,VLOOKUP(C165,男子登録情報!$A$2:$H$1688,4,0),"")</f>
        <v/>
      </c>
      <c r="H165" s="466" t="str">
        <f>IF(C165&gt;0,VLOOKUP(C165,男子登録情報!$A$2:$H$1688,8,0),"")</f>
        <v/>
      </c>
      <c r="I165" s="432" t="str">
        <f>IF(C165&gt;0,VLOOKUP(C165,男子登録情報!$A$2:$H$1688,5,0),"")</f>
        <v/>
      </c>
      <c r="J165" s="57"/>
      <c r="L165" s="59"/>
    </row>
    <row r="166" spans="1:12" s="21" customFormat="1" ht="18.75" customHeight="1">
      <c r="A166" s="4"/>
      <c r="B166" s="482"/>
      <c r="C166" s="473"/>
      <c r="D166" s="473"/>
      <c r="E166" s="474"/>
      <c r="F166" s="475"/>
      <c r="G166" s="473"/>
      <c r="H166" s="473"/>
      <c r="I166" s="472"/>
      <c r="J166" s="57"/>
      <c r="L166" s="59"/>
    </row>
    <row r="167" spans="1:12" s="21" customFormat="1" ht="18.75" customHeight="1">
      <c r="A167" s="4"/>
      <c r="B167" s="464">
        <v>3</v>
      </c>
      <c r="C167" s="466"/>
      <c r="D167" s="466" t="str">
        <f>IF(C167,VLOOKUP(C167,男子登録情報!$A$2:$H$1688,2,0),"")</f>
        <v/>
      </c>
      <c r="E167" s="468" t="str">
        <f>IF(C167&gt;0,VLOOKUP(C167,男子登録情報!$A$2:$H$1688,3,0),"")</f>
        <v/>
      </c>
      <c r="F167" s="469"/>
      <c r="G167" s="466" t="str">
        <f>IF(C167&gt;0,VLOOKUP(C167,男子登録情報!$A$2:$H$1688,4,0),"")</f>
        <v/>
      </c>
      <c r="H167" s="466" t="str">
        <f>IF(C167&gt;0,VLOOKUP(C167,男子登録情報!$A$2:$H$1688,8,0),"")</f>
        <v/>
      </c>
      <c r="I167" s="432" t="str">
        <f>IF(C167&gt;0,VLOOKUP(C167,男子登録情報!$A$2:$H$1688,5,0),"")</f>
        <v/>
      </c>
      <c r="J167" s="57"/>
      <c r="L167" s="59"/>
    </row>
    <row r="168" spans="1:12" s="21" customFormat="1" ht="18.75" customHeight="1">
      <c r="A168" s="4"/>
      <c r="B168" s="482"/>
      <c r="C168" s="473"/>
      <c r="D168" s="473"/>
      <c r="E168" s="474"/>
      <c r="F168" s="475"/>
      <c r="G168" s="473"/>
      <c r="H168" s="473"/>
      <c r="I168" s="472"/>
      <c r="J168" s="57"/>
      <c r="L168" s="59"/>
    </row>
    <row r="169" spans="1:12" s="21" customFormat="1" ht="18.75" customHeight="1">
      <c r="A169" s="4"/>
      <c r="B169" s="464">
        <v>4</v>
      </c>
      <c r="C169" s="466"/>
      <c r="D169" s="466" t="str">
        <f>IF(C169,VLOOKUP(C169,男子登録情報!$A$2:$H$1688,2,0),"")</f>
        <v/>
      </c>
      <c r="E169" s="468" t="str">
        <f>IF(C169&gt;0,VLOOKUP(C169,男子登録情報!$A$2:$H$1688,3,0),"")</f>
        <v/>
      </c>
      <c r="F169" s="469"/>
      <c r="G169" s="466" t="str">
        <f>IF(C169&gt;0,VLOOKUP(C169,男子登録情報!$A$2:$H$1688,4,0),"")</f>
        <v/>
      </c>
      <c r="H169" s="466" t="str">
        <f>IF(C169&gt;0,VLOOKUP(C169,男子登録情報!$A$2:$H$1688,8,0),"")</f>
        <v/>
      </c>
      <c r="I169" s="432" t="str">
        <f>IF(C169&gt;0,VLOOKUP(C169,男子登録情報!$A$2:$H$1688,5,0),"")</f>
        <v/>
      </c>
      <c r="J169" s="57"/>
      <c r="L169" s="59"/>
    </row>
    <row r="170" spans="1:12" s="21" customFormat="1" ht="18.75" customHeight="1">
      <c r="A170" s="4"/>
      <c r="B170" s="482"/>
      <c r="C170" s="473"/>
      <c r="D170" s="473"/>
      <c r="E170" s="474"/>
      <c r="F170" s="475"/>
      <c r="G170" s="473"/>
      <c r="H170" s="473"/>
      <c r="I170" s="472"/>
      <c r="J170" s="57"/>
      <c r="L170" s="59"/>
    </row>
    <row r="171" spans="1:12" s="21" customFormat="1" ht="18.75" customHeight="1">
      <c r="A171" s="4"/>
      <c r="B171" s="464">
        <v>5</v>
      </c>
      <c r="C171" s="466"/>
      <c r="D171" s="466" t="str">
        <f>IF(C171,VLOOKUP(C171,男子登録情報!$A$2:$H$1688,2,0),"")</f>
        <v/>
      </c>
      <c r="E171" s="468" t="str">
        <f>IF(C171&gt;0,VLOOKUP(C171,男子登録情報!$A$2:$H$1688,3,0),"")</f>
        <v/>
      </c>
      <c r="F171" s="469"/>
      <c r="G171" s="466" t="str">
        <f>IF(C171&gt;0,VLOOKUP(C171,男子登録情報!$A$2:$H$1688,4,0),"")</f>
        <v/>
      </c>
      <c r="H171" s="466" t="str">
        <f>IF(C171&gt;0,VLOOKUP(C171,男子登録情報!$A$2:$H$1688,8,0),"")</f>
        <v/>
      </c>
      <c r="I171" s="432" t="str">
        <f>IF(C171&gt;0,VLOOKUP(C171,男子登録情報!$A$2:$H$1688,5,0),"")</f>
        <v/>
      </c>
      <c r="J171" s="57"/>
      <c r="L171" s="59"/>
    </row>
    <row r="172" spans="1:12" s="21" customFormat="1" ht="18.75" customHeight="1">
      <c r="A172" s="4"/>
      <c r="B172" s="482"/>
      <c r="C172" s="473"/>
      <c r="D172" s="473"/>
      <c r="E172" s="474"/>
      <c r="F172" s="475"/>
      <c r="G172" s="473"/>
      <c r="H172" s="473"/>
      <c r="I172" s="472"/>
      <c r="J172" s="57"/>
      <c r="L172" s="59"/>
    </row>
    <row r="173" spans="1:12" s="21" customFormat="1" ht="18.75" customHeight="1">
      <c r="A173" s="4"/>
      <c r="B173" s="464">
        <v>6</v>
      </c>
      <c r="C173" s="466"/>
      <c r="D173" s="466" t="str">
        <f>IF(C173,VLOOKUP(C173,男子登録情報!$A$2:$H$1688,2,0),"")</f>
        <v/>
      </c>
      <c r="E173" s="468" t="str">
        <f>IF(C173&gt;0,VLOOKUP(C173,男子登録情報!$A$2:$H$1688,3,0),"")</f>
        <v/>
      </c>
      <c r="F173" s="469"/>
      <c r="G173" s="466" t="str">
        <f>IF(C173&gt;0,VLOOKUP(C173,男子登録情報!$A$2:$H$1688,4,0),"")</f>
        <v/>
      </c>
      <c r="H173" s="466" t="str">
        <f>IF(C173&gt;0,VLOOKUP(C173,男子登録情報!$A$2:$H$1688,8,0),"")</f>
        <v/>
      </c>
      <c r="I173" s="432" t="str">
        <f>IF(C173&gt;0,VLOOKUP(C173,男子登録情報!$A$2:$H$1688,5,0),"")</f>
        <v/>
      </c>
      <c r="J173" s="57"/>
      <c r="L173" s="59"/>
    </row>
    <row r="174" spans="1:12" s="21" customFormat="1" ht="19.5" customHeight="1" thickBot="1">
      <c r="A174" s="4"/>
      <c r="B174" s="465"/>
      <c r="C174" s="467"/>
      <c r="D174" s="467"/>
      <c r="E174" s="470"/>
      <c r="F174" s="471"/>
      <c r="G174" s="467"/>
      <c r="H174" s="467"/>
      <c r="I174" s="433"/>
      <c r="J174" s="57"/>
      <c r="L174" s="59"/>
    </row>
    <row r="175" spans="1:12" s="21" customFormat="1" ht="18.75">
      <c r="A175" s="4"/>
      <c r="B175" s="434" t="s">
        <v>1237</v>
      </c>
      <c r="C175" s="435"/>
      <c r="D175" s="435"/>
      <c r="E175" s="435"/>
      <c r="F175" s="435"/>
      <c r="G175" s="435"/>
      <c r="H175" s="435"/>
      <c r="I175" s="436"/>
      <c r="J175" s="57"/>
      <c r="L175" s="59"/>
    </row>
    <row r="176" spans="1:12" s="21" customFormat="1" ht="18.75">
      <c r="A176" s="4"/>
      <c r="B176" s="437"/>
      <c r="C176" s="438"/>
      <c r="D176" s="438"/>
      <c r="E176" s="438"/>
      <c r="F176" s="438"/>
      <c r="G176" s="438"/>
      <c r="H176" s="438"/>
      <c r="I176" s="439"/>
      <c r="J176" s="57"/>
      <c r="L176" s="59"/>
    </row>
    <row r="177" spans="1:12" s="21" customFormat="1" ht="19.5" thickBot="1">
      <c r="A177" s="4"/>
      <c r="B177" s="440"/>
      <c r="C177" s="441"/>
      <c r="D177" s="441"/>
      <c r="E177" s="441"/>
      <c r="F177" s="441"/>
      <c r="G177" s="441"/>
      <c r="H177" s="441"/>
      <c r="I177" s="442"/>
      <c r="J177" s="57"/>
      <c r="L177" s="59"/>
    </row>
    <row r="178" spans="1:12" s="21" customFormat="1" ht="18.75">
      <c r="A178" s="58"/>
      <c r="B178" s="58"/>
      <c r="C178" s="58"/>
      <c r="D178" s="58"/>
      <c r="E178" s="58"/>
      <c r="F178" s="58"/>
      <c r="G178" s="58"/>
      <c r="H178" s="58"/>
      <c r="I178" s="58"/>
      <c r="J178" s="63"/>
      <c r="L178" s="59"/>
    </row>
    <row r="179" spans="1:12" s="21" customFormat="1" ht="19.5" thickBot="1">
      <c r="A179" s="4"/>
      <c r="B179" s="4"/>
      <c r="C179" s="4"/>
      <c r="D179" s="4"/>
      <c r="E179" s="4"/>
      <c r="F179" s="4"/>
      <c r="G179" s="4"/>
      <c r="H179" s="4"/>
      <c r="I179" s="4"/>
      <c r="J179" s="61" t="s">
        <v>1259</v>
      </c>
      <c r="L179" s="59"/>
    </row>
    <row r="180" spans="1:12" s="21" customFormat="1" ht="18.75" customHeight="1">
      <c r="A180" s="4"/>
      <c r="B180" s="443" t="str">
        <f>CONCATENATE('加盟校情報&amp;大会設定'!$G$5,'加盟校情報&amp;大会設定'!$H$5,'加盟校情報&amp;大会設定'!$I$5,'加盟校情報&amp;大会設定'!$J$5,)&amp;"　男子4×400mR"</f>
        <v>第36回全日本大学女子駅伝東海地区選考会　男子4×400mR</v>
      </c>
      <c r="C180" s="444"/>
      <c r="D180" s="444"/>
      <c r="E180" s="444"/>
      <c r="F180" s="444"/>
      <c r="G180" s="444"/>
      <c r="H180" s="444"/>
      <c r="I180" s="445"/>
      <c r="J180" s="57"/>
      <c r="L180" s="59"/>
    </row>
    <row r="181" spans="1:12" s="21" customFormat="1" ht="19.5" customHeight="1" thickBot="1">
      <c r="A181" s="4"/>
      <c r="B181" s="446"/>
      <c r="C181" s="447"/>
      <c r="D181" s="447"/>
      <c r="E181" s="447"/>
      <c r="F181" s="447"/>
      <c r="G181" s="447"/>
      <c r="H181" s="447"/>
      <c r="I181" s="448"/>
      <c r="J181" s="57"/>
      <c r="L181" s="59"/>
    </row>
    <row r="182" spans="1:12" s="21" customFormat="1" ht="18.75">
      <c r="A182" s="4"/>
      <c r="B182" s="449" t="s">
        <v>1241</v>
      </c>
      <c r="C182" s="450"/>
      <c r="D182" s="455" t="str">
        <f>IF(基本情報登録!$D$6&gt;0,基本情報登録!$D$6,"")</f>
        <v/>
      </c>
      <c r="E182" s="456"/>
      <c r="F182" s="456"/>
      <c r="G182" s="456"/>
      <c r="H182" s="457"/>
      <c r="I182" s="62" t="s">
        <v>1275</v>
      </c>
      <c r="J182" s="57"/>
      <c r="L182" s="59"/>
    </row>
    <row r="183" spans="1:12" s="21" customFormat="1" ht="18.75" customHeight="1">
      <c r="A183" s="4"/>
      <c r="B183" s="451" t="s">
        <v>1</v>
      </c>
      <c r="C183" s="452"/>
      <c r="D183" s="458" t="str">
        <f>IF(基本情報登録!$D$8&gt;0,基本情報登録!$D$8,"")</f>
        <v/>
      </c>
      <c r="E183" s="459"/>
      <c r="F183" s="459"/>
      <c r="G183" s="459"/>
      <c r="H183" s="460"/>
      <c r="I183" s="432"/>
      <c r="J183" s="57"/>
      <c r="L183" s="59"/>
    </row>
    <row r="184" spans="1:12" s="21" customFormat="1" ht="19.5" customHeight="1" thickBot="1">
      <c r="A184" s="4"/>
      <c r="B184" s="453"/>
      <c r="C184" s="454"/>
      <c r="D184" s="461"/>
      <c r="E184" s="462"/>
      <c r="F184" s="462"/>
      <c r="G184" s="462"/>
      <c r="H184" s="463"/>
      <c r="I184" s="433"/>
      <c r="J184" s="57"/>
      <c r="L184" s="59"/>
    </row>
    <row r="185" spans="1:12" s="21" customFormat="1" ht="18.75">
      <c r="A185" s="4"/>
      <c r="B185" s="449" t="s">
        <v>24</v>
      </c>
      <c r="C185" s="450"/>
      <c r="D185" s="487"/>
      <c r="E185" s="488"/>
      <c r="F185" s="488"/>
      <c r="G185" s="488"/>
      <c r="H185" s="488"/>
      <c r="I185" s="489"/>
      <c r="J185" s="57"/>
      <c r="L185" s="59"/>
    </row>
    <row r="186" spans="1:12" s="21" customFormat="1" ht="18.75" hidden="1">
      <c r="A186" s="4"/>
      <c r="B186" s="47"/>
      <c r="C186" s="48"/>
      <c r="D186" s="49"/>
      <c r="E186" s="490" t="str">
        <f>TEXT(D185,"00000")</f>
        <v>00000</v>
      </c>
      <c r="F186" s="490"/>
      <c r="G186" s="490"/>
      <c r="H186" s="490"/>
      <c r="I186" s="491"/>
      <c r="J186" s="57"/>
      <c r="L186" s="59"/>
    </row>
    <row r="187" spans="1:12" s="21" customFormat="1" ht="18.75" customHeight="1">
      <c r="A187" s="4"/>
      <c r="B187" s="451" t="s">
        <v>27</v>
      </c>
      <c r="C187" s="452"/>
      <c r="D187" s="468"/>
      <c r="E187" s="494"/>
      <c r="F187" s="494"/>
      <c r="G187" s="494"/>
      <c r="H187" s="494"/>
      <c r="I187" s="495"/>
      <c r="J187" s="57"/>
      <c r="L187" s="59"/>
    </row>
    <row r="188" spans="1:12" s="21" customFormat="1" ht="18.75" customHeight="1">
      <c r="A188" s="4"/>
      <c r="B188" s="492"/>
      <c r="C188" s="493"/>
      <c r="D188" s="474"/>
      <c r="E188" s="496"/>
      <c r="F188" s="496"/>
      <c r="G188" s="496"/>
      <c r="H188" s="496"/>
      <c r="I188" s="497"/>
      <c r="J188" s="57"/>
      <c r="L188" s="59"/>
    </row>
    <row r="189" spans="1:12" s="21" customFormat="1" ht="19.5" thickBot="1">
      <c r="A189" s="4"/>
      <c r="B189" s="498" t="s">
        <v>1233</v>
      </c>
      <c r="C189" s="499"/>
      <c r="D189" s="500"/>
      <c r="E189" s="501"/>
      <c r="F189" s="501"/>
      <c r="G189" s="501"/>
      <c r="H189" s="501"/>
      <c r="I189" s="502"/>
      <c r="J189" s="57"/>
      <c r="L189" s="59"/>
    </row>
    <row r="190" spans="1:12" s="21" customFormat="1" ht="18.75">
      <c r="A190" s="4"/>
      <c r="B190" s="476" t="s">
        <v>1234</v>
      </c>
      <c r="C190" s="477"/>
      <c r="D190" s="477"/>
      <c r="E190" s="477"/>
      <c r="F190" s="477"/>
      <c r="G190" s="477"/>
      <c r="H190" s="477"/>
      <c r="I190" s="478"/>
      <c r="J190" s="57"/>
      <c r="L190" s="59"/>
    </row>
    <row r="191" spans="1:12" s="21" customFormat="1" ht="19.5" thickBot="1">
      <c r="A191" s="4"/>
      <c r="B191" s="50" t="s">
        <v>1238</v>
      </c>
      <c r="C191" s="51" t="s">
        <v>16</v>
      </c>
      <c r="D191" s="51" t="s">
        <v>1239</v>
      </c>
      <c r="E191" s="479" t="s">
        <v>1235</v>
      </c>
      <c r="F191" s="480"/>
      <c r="G191" s="51" t="s">
        <v>1240</v>
      </c>
      <c r="H191" s="51" t="s">
        <v>48</v>
      </c>
      <c r="I191" s="52" t="s">
        <v>1236</v>
      </c>
      <c r="J191" s="57"/>
      <c r="L191" s="59"/>
    </row>
    <row r="192" spans="1:12" s="21" customFormat="1" ht="19.5" customHeight="1" thickTop="1">
      <c r="A192" s="4"/>
      <c r="B192" s="481">
        <v>1</v>
      </c>
      <c r="C192" s="483"/>
      <c r="D192" s="483" t="str">
        <f>IF(C192&gt;0,VLOOKUP(C192,男子登録情報!$A$2:$H$1688,2,0),"")</f>
        <v/>
      </c>
      <c r="E192" s="484" t="str">
        <f>IF(C192&gt;0,VLOOKUP(C192,男子登録情報!$A$2:$H$1688,3,0),"")</f>
        <v/>
      </c>
      <c r="F192" s="485"/>
      <c r="G192" s="483" t="str">
        <f>IF(C192&gt;0,VLOOKUP(C192,男子登録情報!$A$2:$H$1688,4,0),"")</f>
        <v/>
      </c>
      <c r="H192" s="483" t="str">
        <f>IF(C192&gt;0,VLOOKUP(C192,男子登録情報!$A$2:$H$1688,8,0),"")</f>
        <v/>
      </c>
      <c r="I192" s="486" t="str">
        <f>IF(C192&gt;0,VLOOKUP(C192,男子登録情報!$A$2:$H$1688,5,0),"")</f>
        <v/>
      </c>
      <c r="J192" s="57"/>
      <c r="L192" s="59"/>
    </row>
    <row r="193" spans="1:12" s="21" customFormat="1" ht="18.75" customHeight="1">
      <c r="A193" s="4"/>
      <c r="B193" s="482"/>
      <c r="C193" s="473"/>
      <c r="D193" s="473"/>
      <c r="E193" s="474"/>
      <c r="F193" s="475"/>
      <c r="G193" s="473"/>
      <c r="H193" s="473"/>
      <c r="I193" s="472"/>
      <c r="J193" s="57"/>
      <c r="L193" s="59"/>
    </row>
    <row r="194" spans="1:12" s="21" customFormat="1" ht="18.75" customHeight="1">
      <c r="A194" s="4"/>
      <c r="B194" s="464">
        <v>2</v>
      </c>
      <c r="C194" s="466"/>
      <c r="D194" s="466" t="str">
        <f>IF(C194,VLOOKUP(C194,男子登録情報!$A$2:$H$1688,2,0),"")</f>
        <v/>
      </c>
      <c r="E194" s="468" t="str">
        <f>IF(C194&gt;0,VLOOKUP(C194,男子登録情報!$A$2:$H$1688,3,0),"")</f>
        <v/>
      </c>
      <c r="F194" s="469"/>
      <c r="G194" s="466" t="str">
        <f>IF(C194&gt;0,VLOOKUP(C194,男子登録情報!$A$2:$H$1688,4,0),"")</f>
        <v/>
      </c>
      <c r="H194" s="466" t="str">
        <f>IF(C194&gt;0,VLOOKUP(C194,男子登録情報!$A$2:$H$1688,8,0),"")</f>
        <v/>
      </c>
      <c r="I194" s="432" t="str">
        <f>IF(C194&gt;0,VLOOKUP(C194,男子登録情報!$A$2:$H$1688,5,0),"")</f>
        <v/>
      </c>
      <c r="J194" s="57"/>
      <c r="L194" s="59"/>
    </row>
    <row r="195" spans="1:12" s="21" customFormat="1" ht="18.75" customHeight="1">
      <c r="A195" s="4"/>
      <c r="B195" s="482"/>
      <c r="C195" s="473"/>
      <c r="D195" s="473"/>
      <c r="E195" s="474"/>
      <c r="F195" s="475"/>
      <c r="G195" s="473"/>
      <c r="H195" s="473"/>
      <c r="I195" s="472"/>
      <c r="J195" s="57"/>
      <c r="L195" s="59"/>
    </row>
    <row r="196" spans="1:12" s="21" customFormat="1" ht="18.75" customHeight="1">
      <c r="A196" s="4"/>
      <c r="B196" s="464">
        <v>3</v>
      </c>
      <c r="C196" s="466"/>
      <c r="D196" s="466" t="str">
        <f>IF(C196,VLOOKUP(C196,男子登録情報!$A$2:$H$1688,2,0),"")</f>
        <v/>
      </c>
      <c r="E196" s="468" t="str">
        <f>IF(C196&gt;0,VLOOKUP(C196,男子登録情報!$A$2:$H$1688,3,0),"")</f>
        <v/>
      </c>
      <c r="F196" s="469"/>
      <c r="G196" s="466" t="str">
        <f>IF(C196&gt;0,VLOOKUP(C196,男子登録情報!$A$2:$H$1688,4,0),"")</f>
        <v/>
      </c>
      <c r="H196" s="466" t="str">
        <f>IF(C196&gt;0,VLOOKUP(C196,男子登録情報!$A$2:$H$1688,8,0),"")</f>
        <v/>
      </c>
      <c r="I196" s="432" t="str">
        <f>IF(C196&gt;0,VLOOKUP(C196,男子登録情報!$A$2:$H$1688,5,0),"")</f>
        <v/>
      </c>
      <c r="J196" s="57"/>
      <c r="L196" s="59"/>
    </row>
    <row r="197" spans="1:12" s="21" customFormat="1" ht="18.75" customHeight="1">
      <c r="A197" s="4"/>
      <c r="B197" s="482"/>
      <c r="C197" s="473"/>
      <c r="D197" s="473"/>
      <c r="E197" s="474"/>
      <c r="F197" s="475"/>
      <c r="G197" s="473"/>
      <c r="H197" s="473"/>
      <c r="I197" s="472"/>
      <c r="J197" s="57"/>
      <c r="L197" s="59"/>
    </row>
    <row r="198" spans="1:12" s="21" customFormat="1" ht="18.75" customHeight="1">
      <c r="A198" s="4"/>
      <c r="B198" s="464">
        <v>4</v>
      </c>
      <c r="C198" s="466"/>
      <c r="D198" s="466" t="str">
        <f>IF(C198,VLOOKUP(C198,男子登録情報!$A$2:$H$1688,2,0),"")</f>
        <v/>
      </c>
      <c r="E198" s="468" t="str">
        <f>IF(C198&gt;0,VLOOKUP(C198,男子登録情報!$A$2:$H$1688,3,0),"")</f>
        <v/>
      </c>
      <c r="F198" s="469"/>
      <c r="G198" s="466" t="str">
        <f>IF(C198&gt;0,VLOOKUP(C198,男子登録情報!$A$2:$H$1688,4,0),"")</f>
        <v/>
      </c>
      <c r="H198" s="466" t="str">
        <f>IF(C198&gt;0,VLOOKUP(C198,男子登録情報!$A$2:$H$1688,8,0),"")</f>
        <v/>
      </c>
      <c r="I198" s="432" t="str">
        <f>IF(C198&gt;0,VLOOKUP(C198,男子登録情報!$A$2:$H$1688,5,0),"")</f>
        <v/>
      </c>
      <c r="J198" s="57"/>
      <c r="L198" s="59"/>
    </row>
    <row r="199" spans="1:12" s="21" customFormat="1" ht="18.75" customHeight="1">
      <c r="A199" s="4"/>
      <c r="B199" s="482"/>
      <c r="C199" s="473"/>
      <c r="D199" s="473"/>
      <c r="E199" s="474"/>
      <c r="F199" s="475"/>
      <c r="G199" s="473"/>
      <c r="H199" s="473"/>
      <c r="I199" s="472"/>
      <c r="J199" s="57"/>
      <c r="L199" s="59"/>
    </row>
    <row r="200" spans="1:12" s="21" customFormat="1" ht="18.75" customHeight="1">
      <c r="A200" s="4"/>
      <c r="B200" s="464">
        <v>5</v>
      </c>
      <c r="C200" s="466"/>
      <c r="D200" s="466" t="str">
        <f>IF(C200,VLOOKUP(C200,男子登録情報!$A$2:$H$1688,2,0),"")</f>
        <v/>
      </c>
      <c r="E200" s="468" t="str">
        <f>IF(C200&gt;0,VLOOKUP(C200,男子登録情報!$A$2:$H$1688,3,0),"")</f>
        <v/>
      </c>
      <c r="F200" s="469"/>
      <c r="G200" s="466" t="str">
        <f>IF(C200&gt;0,VLOOKUP(C200,男子登録情報!$A$2:$H$1688,4,0),"")</f>
        <v/>
      </c>
      <c r="H200" s="466" t="str">
        <f>IF(C200&gt;0,VLOOKUP(C200,男子登録情報!$A$2:$H$1688,8,0),"")</f>
        <v/>
      </c>
      <c r="I200" s="432" t="str">
        <f>IF(C200&gt;0,VLOOKUP(C200,男子登録情報!$A$2:$H$1688,5,0),"")</f>
        <v/>
      </c>
      <c r="J200" s="57"/>
      <c r="L200" s="59"/>
    </row>
    <row r="201" spans="1:12" s="21" customFormat="1" ht="18.75" customHeight="1">
      <c r="A201" s="4"/>
      <c r="B201" s="482"/>
      <c r="C201" s="473"/>
      <c r="D201" s="473"/>
      <c r="E201" s="474"/>
      <c r="F201" s="475"/>
      <c r="G201" s="473"/>
      <c r="H201" s="473"/>
      <c r="I201" s="472"/>
      <c r="J201" s="57"/>
      <c r="L201" s="59"/>
    </row>
    <row r="202" spans="1:12" s="21" customFormat="1" ht="18.75" customHeight="1">
      <c r="A202" s="4"/>
      <c r="B202" s="464">
        <v>6</v>
      </c>
      <c r="C202" s="466"/>
      <c r="D202" s="466" t="str">
        <f>IF(C202,VLOOKUP(C202,男子登録情報!$A$2:$H$1688,2,0),"")</f>
        <v/>
      </c>
      <c r="E202" s="468" t="str">
        <f>IF(C202&gt;0,VLOOKUP(C202,男子登録情報!$A$2:$H$1688,3,0),"")</f>
        <v/>
      </c>
      <c r="F202" s="469"/>
      <c r="G202" s="466" t="str">
        <f>IF(C202&gt;0,VLOOKUP(C202,男子登録情報!$A$2:$H$1688,4,0),"")</f>
        <v/>
      </c>
      <c r="H202" s="466" t="str">
        <f>IF(C202&gt;0,VLOOKUP(C202,男子登録情報!$A$2:$H$1688,8,0),"")</f>
        <v/>
      </c>
      <c r="I202" s="432" t="str">
        <f>IF(C202&gt;0,VLOOKUP(C202,男子登録情報!$A$2:$H$1688,5,0),"")</f>
        <v/>
      </c>
      <c r="J202" s="57"/>
      <c r="L202" s="59"/>
    </row>
    <row r="203" spans="1:12" s="21" customFormat="1" ht="19.5" customHeight="1" thickBot="1">
      <c r="A203" s="4"/>
      <c r="B203" s="465"/>
      <c r="C203" s="467"/>
      <c r="D203" s="467"/>
      <c r="E203" s="470"/>
      <c r="F203" s="471"/>
      <c r="G203" s="467"/>
      <c r="H203" s="467"/>
      <c r="I203" s="433"/>
      <c r="J203" s="57"/>
      <c r="L203" s="59"/>
    </row>
    <row r="204" spans="1:12" s="21" customFormat="1" ht="18.75">
      <c r="A204" s="4"/>
      <c r="B204" s="434" t="s">
        <v>1237</v>
      </c>
      <c r="C204" s="435"/>
      <c r="D204" s="435"/>
      <c r="E204" s="435"/>
      <c r="F204" s="435"/>
      <c r="G204" s="435"/>
      <c r="H204" s="435"/>
      <c r="I204" s="436"/>
      <c r="J204" s="57"/>
      <c r="L204" s="59"/>
    </row>
    <row r="205" spans="1:12" s="21" customFormat="1" ht="18.75">
      <c r="A205" s="4"/>
      <c r="B205" s="437"/>
      <c r="C205" s="438"/>
      <c r="D205" s="438"/>
      <c r="E205" s="438"/>
      <c r="F205" s="438"/>
      <c r="G205" s="438"/>
      <c r="H205" s="438"/>
      <c r="I205" s="439"/>
      <c r="J205" s="57"/>
      <c r="L205" s="59"/>
    </row>
    <row r="206" spans="1:12" s="21" customFormat="1" ht="19.5" thickBot="1">
      <c r="A206" s="4"/>
      <c r="B206" s="440"/>
      <c r="C206" s="441"/>
      <c r="D206" s="441"/>
      <c r="E206" s="441"/>
      <c r="F206" s="441"/>
      <c r="G206" s="441"/>
      <c r="H206" s="441"/>
      <c r="I206" s="442"/>
      <c r="J206" s="57"/>
      <c r="L206" s="59"/>
    </row>
    <row r="207" spans="1:12" s="21" customFormat="1" ht="18.75">
      <c r="A207" s="58"/>
      <c r="B207" s="58"/>
      <c r="C207" s="58"/>
      <c r="D207" s="58"/>
      <c r="E207" s="58"/>
      <c r="F207" s="58"/>
      <c r="G207" s="58"/>
      <c r="H207" s="58"/>
      <c r="I207" s="58"/>
      <c r="J207" s="63"/>
      <c r="L207" s="59"/>
    </row>
    <row r="208" spans="1:12" s="21" customFormat="1" ht="19.5" thickBot="1">
      <c r="A208" s="4"/>
      <c r="B208" s="4"/>
      <c r="C208" s="4"/>
      <c r="D208" s="4"/>
      <c r="E208" s="4"/>
      <c r="F208" s="4"/>
      <c r="G208" s="4"/>
      <c r="H208" s="4"/>
      <c r="I208" s="4"/>
      <c r="J208" s="61" t="s">
        <v>1260</v>
      </c>
      <c r="L208" s="59"/>
    </row>
    <row r="209" spans="1:12" s="21" customFormat="1" ht="18.75" customHeight="1">
      <c r="A209" s="4"/>
      <c r="B209" s="443" t="str">
        <f>CONCATENATE('加盟校情報&amp;大会設定'!$G$5,'加盟校情報&amp;大会設定'!$H$5,'加盟校情報&amp;大会設定'!$I$5,'加盟校情報&amp;大会設定'!$J$5,)&amp;"　男子4×400mR"</f>
        <v>第36回全日本大学女子駅伝東海地区選考会　男子4×400mR</v>
      </c>
      <c r="C209" s="444"/>
      <c r="D209" s="444"/>
      <c r="E209" s="444"/>
      <c r="F209" s="444"/>
      <c r="G209" s="444"/>
      <c r="H209" s="444"/>
      <c r="I209" s="445"/>
      <c r="J209" s="57"/>
      <c r="L209" s="59"/>
    </row>
    <row r="210" spans="1:12" s="21" customFormat="1" ht="19.5" customHeight="1" thickBot="1">
      <c r="A210" s="4"/>
      <c r="B210" s="446"/>
      <c r="C210" s="447"/>
      <c r="D210" s="447"/>
      <c r="E210" s="447"/>
      <c r="F210" s="447"/>
      <c r="G210" s="447"/>
      <c r="H210" s="447"/>
      <c r="I210" s="448"/>
      <c r="J210" s="57"/>
      <c r="L210" s="59"/>
    </row>
    <row r="211" spans="1:12" s="21" customFormat="1" ht="18.75">
      <c r="A211" s="4"/>
      <c r="B211" s="449" t="s">
        <v>1241</v>
      </c>
      <c r="C211" s="450"/>
      <c r="D211" s="455" t="str">
        <f>IF(基本情報登録!$D$6&gt;0,基本情報登録!$D$6,"")</f>
        <v/>
      </c>
      <c r="E211" s="456"/>
      <c r="F211" s="456"/>
      <c r="G211" s="456"/>
      <c r="H211" s="457"/>
      <c r="I211" s="62" t="s">
        <v>1275</v>
      </c>
      <c r="J211" s="57"/>
      <c r="L211" s="59"/>
    </row>
    <row r="212" spans="1:12" s="21" customFormat="1" ht="18.75" customHeight="1">
      <c r="A212" s="4"/>
      <c r="B212" s="451" t="s">
        <v>1</v>
      </c>
      <c r="C212" s="452"/>
      <c r="D212" s="458" t="str">
        <f>IF(基本情報登録!$D$8&gt;0,基本情報登録!$D$8,"")</f>
        <v/>
      </c>
      <c r="E212" s="459"/>
      <c r="F212" s="459"/>
      <c r="G212" s="459"/>
      <c r="H212" s="460"/>
      <c r="I212" s="432"/>
      <c r="J212" s="57"/>
      <c r="L212" s="59"/>
    </row>
    <row r="213" spans="1:12" s="21" customFormat="1" ht="19.5" customHeight="1" thickBot="1">
      <c r="A213" s="4"/>
      <c r="B213" s="453"/>
      <c r="C213" s="454"/>
      <c r="D213" s="461"/>
      <c r="E213" s="462"/>
      <c r="F213" s="462"/>
      <c r="G213" s="462"/>
      <c r="H213" s="463"/>
      <c r="I213" s="433"/>
      <c r="J213" s="57"/>
      <c r="L213" s="59"/>
    </row>
    <row r="214" spans="1:12" s="21" customFormat="1" ht="18.75">
      <c r="A214" s="4"/>
      <c r="B214" s="449" t="s">
        <v>24</v>
      </c>
      <c r="C214" s="450"/>
      <c r="D214" s="487"/>
      <c r="E214" s="488"/>
      <c r="F214" s="488"/>
      <c r="G214" s="488"/>
      <c r="H214" s="488"/>
      <c r="I214" s="489"/>
      <c r="J214" s="57"/>
      <c r="L214" s="59"/>
    </row>
    <row r="215" spans="1:12" s="21" customFormat="1" ht="18.75" hidden="1">
      <c r="A215" s="4"/>
      <c r="B215" s="47"/>
      <c r="C215" s="48"/>
      <c r="D215" s="49"/>
      <c r="E215" s="490" t="str">
        <f>TEXT(D214,"00000")</f>
        <v>00000</v>
      </c>
      <c r="F215" s="490"/>
      <c r="G215" s="490"/>
      <c r="H215" s="490"/>
      <c r="I215" s="491"/>
      <c r="J215" s="57"/>
      <c r="L215" s="59"/>
    </row>
    <row r="216" spans="1:12" s="21" customFormat="1" ht="18.75" customHeight="1">
      <c r="A216" s="4"/>
      <c r="B216" s="451" t="s">
        <v>27</v>
      </c>
      <c r="C216" s="452"/>
      <c r="D216" s="468"/>
      <c r="E216" s="494"/>
      <c r="F216" s="494"/>
      <c r="G216" s="494"/>
      <c r="H216" s="494"/>
      <c r="I216" s="495"/>
      <c r="J216" s="57"/>
      <c r="L216" s="59"/>
    </row>
    <row r="217" spans="1:12" s="21" customFormat="1" ht="18.75" customHeight="1">
      <c r="A217" s="4"/>
      <c r="B217" s="492"/>
      <c r="C217" s="493"/>
      <c r="D217" s="474"/>
      <c r="E217" s="496"/>
      <c r="F217" s="496"/>
      <c r="G217" s="496"/>
      <c r="H217" s="496"/>
      <c r="I217" s="497"/>
      <c r="J217" s="57"/>
      <c r="L217" s="59"/>
    </row>
    <row r="218" spans="1:12" s="21" customFormat="1" ht="19.5" thickBot="1">
      <c r="A218" s="4"/>
      <c r="B218" s="498" t="s">
        <v>1233</v>
      </c>
      <c r="C218" s="499"/>
      <c r="D218" s="500"/>
      <c r="E218" s="501"/>
      <c r="F218" s="501"/>
      <c r="G218" s="501"/>
      <c r="H218" s="501"/>
      <c r="I218" s="502"/>
      <c r="J218" s="57"/>
      <c r="L218" s="59"/>
    </row>
    <row r="219" spans="1:12" s="21" customFormat="1" ht="18.75">
      <c r="A219" s="4"/>
      <c r="B219" s="476" t="s">
        <v>1234</v>
      </c>
      <c r="C219" s="477"/>
      <c r="D219" s="477"/>
      <c r="E219" s="477"/>
      <c r="F219" s="477"/>
      <c r="G219" s="477"/>
      <c r="H219" s="477"/>
      <c r="I219" s="478"/>
      <c r="J219" s="57"/>
      <c r="L219" s="59"/>
    </row>
    <row r="220" spans="1:12" s="21" customFormat="1" ht="19.5" thickBot="1">
      <c r="A220" s="4"/>
      <c r="B220" s="50" t="s">
        <v>1238</v>
      </c>
      <c r="C220" s="51" t="s">
        <v>16</v>
      </c>
      <c r="D220" s="51" t="s">
        <v>1239</v>
      </c>
      <c r="E220" s="479" t="s">
        <v>1235</v>
      </c>
      <c r="F220" s="480"/>
      <c r="G220" s="51" t="s">
        <v>1240</v>
      </c>
      <c r="H220" s="51" t="s">
        <v>48</v>
      </c>
      <c r="I220" s="52" t="s">
        <v>1236</v>
      </c>
      <c r="J220" s="57"/>
      <c r="L220" s="59"/>
    </row>
    <row r="221" spans="1:12" s="21" customFormat="1" ht="19.5" customHeight="1" thickTop="1">
      <c r="A221" s="4"/>
      <c r="B221" s="481">
        <v>1</v>
      </c>
      <c r="C221" s="483"/>
      <c r="D221" s="483" t="str">
        <f>IF(C221&gt;0,VLOOKUP(C221,男子登録情報!$A$2:$H$1688,2,0),"")</f>
        <v/>
      </c>
      <c r="E221" s="484" t="str">
        <f>IF(C221&gt;0,VLOOKUP(C221,男子登録情報!$A$2:$H$1688,3,0),"")</f>
        <v/>
      </c>
      <c r="F221" s="485"/>
      <c r="G221" s="483" t="str">
        <f>IF(C221&gt;0,VLOOKUP(C221,男子登録情報!$A$2:$H$1688,4,0),"")</f>
        <v/>
      </c>
      <c r="H221" s="483" t="str">
        <f>IF(C221&gt;0,VLOOKUP(C221,男子登録情報!$A$2:$H$1688,8,0),"")</f>
        <v/>
      </c>
      <c r="I221" s="486" t="str">
        <f>IF(C221&gt;0,VLOOKUP(C221,男子登録情報!$A$2:$H$1688,5,0),"")</f>
        <v/>
      </c>
      <c r="J221" s="57"/>
      <c r="L221" s="59"/>
    </row>
    <row r="222" spans="1:12" s="21" customFormat="1" ht="18.75" customHeight="1">
      <c r="A222" s="4"/>
      <c r="B222" s="482"/>
      <c r="C222" s="473"/>
      <c r="D222" s="473"/>
      <c r="E222" s="474"/>
      <c r="F222" s="475"/>
      <c r="G222" s="473"/>
      <c r="H222" s="473"/>
      <c r="I222" s="472"/>
      <c r="J222" s="57"/>
      <c r="L222" s="59"/>
    </row>
    <row r="223" spans="1:12" s="21" customFormat="1" ht="18.75" customHeight="1">
      <c r="A223" s="4"/>
      <c r="B223" s="464">
        <v>2</v>
      </c>
      <c r="C223" s="466"/>
      <c r="D223" s="466" t="str">
        <f>IF(C223,VLOOKUP(C223,男子登録情報!$A$2:$H$1688,2,0),"")</f>
        <v/>
      </c>
      <c r="E223" s="468" t="str">
        <f>IF(C223&gt;0,VLOOKUP(C223,男子登録情報!$A$2:$H$1688,3,0),"")</f>
        <v/>
      </c>
      <c r="F223" s="469"/>
      <c r="G223" s="466" t="str">
        <f>IF(C223&gt;0,VLOOKUP(C223,男子登録情報!$A$2:$H$1688,4,0),"")</f>
        <v/>
      </c>
      <c r="H223" s="466" t="str">
        <f>IF(C223&gt;0,VLOOKUP(C223,男子登録情報!$A$2:$H$1688,8,0),"")</f>
        <v/>
      </c>
      <c r="I223" s="432" t="str">
        <f>IF(C223&gt;0,VLOOKUP(C223,男子登録情報!$A$2:$H$1688,5,0),"")</f>
        <v/>
      </c>
      <c r="J223" s="57"/>
      <c r="L223" s="59"/>
    </row>
    <row r="224" spans="1:12" s="21" customFormat="1" ht="18.75" customHeight="1">
      <c r="A224" s="4"/>
      <c r="B224" s="482"/>
      <c r="C224" s="473"/>
      <c r="D224" s="473"/>
      <c r="E224" s="474"/>
      <c r="F224" s="475"/>
      <c r="G224" s="473"/>
      <c r="H224" s="473"/>
      <c r="I224" s="472"/>
      <c r="J224" s="57"/>
      <c r="L224" s="59"/>
    </row>
    <row r="225" spans="1:12" s="21" customFormat="1" ht="18.75" customHeight="1">
      <c r="A225" s="4"/>
      <c r="B225" s="464">
        <v>3</v>
      </c>
      <c r="C225" s="466"/>
      <c r="D225" s="466" t="str">
        <f>IF(C225,VLOOKUP(C225,男子登録情報!$A$2:$H$1688,2,0),"")</f>
        <v/>
      </c>
      <c r="E225" s="468" t="str">
        <f>IF(C225&gt;0,VLOOKUP(C225,男子登録情報!$A$2:$H$1688,3,0),"")</f>
        <v/>
      </c>
      <c r="F225" s="469"/>
      <c r="G225" s="466" t="str">
        <f>IF(C225&gt;0,VLOOKUP(C225,男子登録情報!$A$2:$H$1688,4,0),"")</f>
        <v/>
      </c>
      <c r="H225" s="466" t="str">
        <f>IF(C225&gt;0,VLOOKUP(C225,男子登録情報!$A$2:$H$1688,8,0),"")</f>
        <v/>
      </c>
      <c r="I225" s="432" t="str">
        <f>IF(C225&gt;0,VLOOKUP(C225,男子登録情報!$A$2:$H$1688,5,0),"")</f>
        <v/>
      </c>
      <c r="J225" s="57"/>
      <c r="L225" s="59"/>
    </row>
    <row r="226" spans="1:12" s="21" customFormat="1" ht="18.75" customHeight="1">
      <c r="A226" s="4"/>
      <c r="B226" s="482"/>
      <c r="C226" s="473"/>
      <c r="D226" s="473"/>
      <c r="E226" s="474"/>
      <c r="F226" s="475"/>
      <c r="G226" s="473"/>
      <c r="H226" s="473"/>
      <c r="I226" s="472"/>
      <c r="J226" s="57"/>
      <c r="L226" s="59"/>
    </row>
    <row r="227" spans="1:12" s="21" customFormat="1" ht="18.75" customHeight="1">
      <c r="A227" s="4"/>
      <c r="B227" s="464">
        <v>4</v>
      </c>
      <c r="C227" s="466"/>
      <c r="D227" s="466" t="str">
        <f>IF(C227,VLOOKUP(C227,男子登録情報!$A$2:$H$1688,2,0),"")</f>
        <v/>
      </c>
      <c r="E227" s="468" t="str">
        <f>IF(C227&gt;0,VLOOKUP(C227,男子登録情報!$A$2:$H$1688,3,0),"")</f>
        <v/>
      </c>
      <c r="F227" s="469"/>
      <c r="G227" s="466" t="str">
        <f>IF(C227&gt;0,VLOOKUP(C227,男子登録情報!$A$2:$H$1688,4,0),"")</f>
        <v/>
      </c>
      <c r="H227" s="466" t="str">
        <f>IF(C227&gt;0,VLOOKUP(C227,男子登録情報!$A$2:$H$1688,8,0),"")</f>
        <v/>
      </c>
      <c r="I227" s="432" t="str">
        <f>IF(C227&gt;0,VLOOKUP(C227,男子登録情報!$A$2:$H$1688,5,0),"")</f>
        <v/>
      </c>
      <c r="J227" s="57"/>
      <c r="L227" s="59"/>
    </row>
    <row r="228" spans="1:12" s="21" customFormat="1" ht="18.75" customHeight="1">
      <c r="A228" s="4"/>
      <c r="B228" s="482"/>
      <c r="C228" s="473"/>
      <c r="D228" s="473"/>
      <c r="E228" s="474"/>
      <c r="F228" s="475"/>
      <c r="G228" s="473"/>
      <c r="H228" s="473"/>
      <c r="I228" s="472"/>
      <c r="J228" s="57"/>
      <c r="L228" s="59"/>
    </row>
    <row r="229" spans="1:12" s="21" customFormat="1" ht="18.75" customHeight="1">
      <c r="A229" s="4"/>
      <c r="B229" s="464">
        <v>5</v>
      </c>
      <c r="C229" s="466"/>
      <c r="D229" s="466" t="str">
        <f>IF(C229,VLOOKUP(C229,男子登録情報!$A$2:$H$1688,2,0),"")</f>
        <v/>
      </c>
      <c r="E229" s="468" t="str">
        <f>IF(C229&gt;0,VLOOKUP(C229,男子登録情報!$A$2:$H$1688,3,0),"")</f>
        <v/>
      </c>
      <c r="F229" s="469"/>
      <c r="G229" s="466" t="str">
        <f>IF(C229&gt;0,VLOOKUP(C229,男子登録情報!$A$2:$H$1688,4,0),"")</f>
        <v/>
      </c>
      <c r="H229" s="466" t="str">
        <f>IF(C229&gt;0,VLOOKUP(C229,男子登録情報!$A$2:$H$1688,8,0),"")</f>
        <v/>
      </c>
      <c r="I229" s="432" t="str">
        <f>IF(C229&gt;0,VLOOKUP(C229,男子登録情報!$A$2:$H$1688,5,0),"")</f>
        <v/>
      </c>
      <c r="J229" s="57"/>
      <c r="L229" s="59"/>
    </row>
    <row r="230" spans="1:12" s="21" customFormat="1" ht="18.75" customHeight="1">
      <c r="A230" s="4"/>
      <c r="B230" s="482"/>
      <c r="C230" s="473"/>
      <c r="D230" s="473"/>
      <c r="E230" s="474"/>
      <c r="F230" s="475"/>
      <c r="G230" s="473"/>
      <c r="H230" s="473"/>
      <c r="I230" s="472"/>
      <c r="J230" s="57"/>
      <c r="L230" s="59"/>
    </row>
    <row r="231" spans="1:12" s="21" customFormat="1" ht="18.75" customHeight="1">
      <c r="A231" s="4"/>
      <c r="B231" s="464">
        <v>6</v>
      </c>
      <c r="C231" s="466"/>
      <c r="D231" s="466" t="str">
        <f>IF(C231,VLOOKUP(C231,男子登録情報!$A$2:$H$1688,2,0),"")</f>
        <v/>
      </c>
      <c r="E231" s="468" t="str">
        <f>IF(C231&gt;0,VLOOKUP(C231,男子登録情報!$A$2:$H$1688,3,0),"")</f>
        <v/>
      </c>
      <c r="F231" s="469"/>
      <c r="G231" s="466" t="str">
        <f>IF(C231&gt;0,VLOOKUP(C231,男子登録情報!$A$2:$H$1688,4,0),"")</f>
        <v/>
      </c>
      <c r="H231" s="466" t="str">
        <f>IF(C231&gt;0,VLOOKUP(C231,男子登録情報!$A$2:$H$1688,8,0),"")</f>
        <v/>
      </c>
      <c r="I231" s="432" t="str">
        <f>IF(C231&gt;0,VLOOKUP(C231,男子登録情報!$A$2:$H$1688,5,0),"")</f>
        <v/>
      </c>
      <c r="J231" s="57"/>
      <c r="L231" s="59"/>
    </row>
    <row r="232" spans="1:12" s="21" customFormat="1" ht="19.5" customHeight="1" thickBot="1">
      <c r="A232" s="4"/>
      <c r="B232" s="465"/>
      <c r="C232" s="467"/>
      <c r="D232" s="467"/>
      <c r="E232" s="470"/>
      <c r="F232" s="471"/>
      <c r="G232" s="467"/>
      <c r="H232" s="467"/>
      <c r="I232" s="433"/>
      <c r="J232" s="57"/>
      <c r="L232" s="59"/>
    </row>
    <row r="233" spans="1:12" s="21" customFormat="1" ht="18.75">
      <c r="A233" s="4"/>
      <c r="B233" s="434" t="s">
        <v>1237</v>
      </c>
      <c r="C233" s="435"/>
      <c r="D233" s="435"/>
      <c r="E233" s="435"/>
      <c r="F233" s="435"/>
      <c r="G233" s="435"/>
      <c r="H233" s="435"/>
      <c r="I233" s="436"/>
      <c r="J233" s="57"/>
      <c r="L233" s="59"/>
    </row>
    <row r="234" spans="1:12" s="21" customFormat="1" ht="18.75">
      <c r="A234" s="4"/>
      <c r="B234" s="437"/>
      <c r="C234" s="438"/>
      <c r="D234" s="438"/>
      <c r="E234" s="438"/>
      <c r="F234" s="438"/>
      <c r="G234" s="438"/>
      <c r="H234" s="438"/>
      <c r="I234" s="439"/>
      <c r="J234" s="57"/>
      <c r="L234" s="59"/>
    </row>
    <row r="235" spans="1:12" s="21" customFormat="1" ht="19.5" thickBot="1">
      <c r="A235" s="4"/>
      <c r="B235" s="440"/>
      <c r="C235" s="441"/>
      <c r="D235" s="441"/>
      <c r="E235" s="441"/>
      <c r="F235" s="441"/>
      <c r="G235" s="441"/>
      <c r="H235" s="441"/>
      <c r="I235" s="442"/>
      <c r="J235" s="57"/>
      <c r="L235" s="59"/>
    </row>
    <row r="236" spans="1:12" s="21" customFormat="1" ht="18.75">
      <c r="A236" s="58"/>
      <c r="B236" s="58"/>
      <c r="C236" s="58"/>
      <c r="D236" s="58"/>
      <c r="E236" s="58"/>
      <c r="F236" s="58"/>
      <c r="G236" s="58"/>
      <c r="H236" s="58"/>
      <c r="I236" s="58"/>
      <c r="J236" s="63"/>
      <c r="L236" s="59"/>
    </row>
    <row r="237" spans="1:12" s="21" customFormat="1" ht="19.5" thickBot="1">
      <c r="A237" s="4"/>
      <c r="B237" s="4"/>
      <c r="C237" s="4"/>
      <c r="D237" s="4"/>
      <c r="E237" s="4"/>
      <c r="F237" s="4"/>
      <c r="G237" s="4"/>
      <c r="H237" s="4"/>
      <c r="I237" s="4"/>
      <c r="J237" s="61" t="s">
        <v>1261</v>
      </c>
      <c r="L237" s="59"/>
    </row>
    <row r="238" spans="1:12" s="21" customFormat="1" ht="18.75" customHeight="1">
      <c r="A238" s="4"/>
      <c r="B238" s="443" t="str">
        <f>CONCATENATE('加盟校情報&amp;大会設定'!$G$5,'加盟校情報&amp;大会設定'!$H$5,'加盟校情報&amp;大会設定'!$I$5,'加盟校情報&amp;大会設定'!$J$5,)&amp;"　男子4×400mR"</f>
        <v>第36回全日本大学女子駅伝東海地区選考会　男子4×400mR</v>
      </c>
      <c r="C238" s="444"/>
      <c r="D238" s="444"/>
      <c r="E238" s="444"/>
      <c r="F238" s="444"/>
      <c r="G238" s="444"/>
      <c r="H238" s="444"/>
      <c r="I238" s="445"/>
      <c r="J238" s="57"/>
      <c r="L238" s="59"/>
    </row>
    <row r="239" spans="1:12" s="21" customFormat="1" ht="19.5" customHeight="1" thickBot="1">
      <c r="A239" s="4"/>
      <c r="B239" s="446"/>
      <c r="C239" s="447"/>
      <c r="D239" s="447"/>
      <c r="E239" s="447"/>
      <c r="F239" s="447"/>
      <c r="G239" s="447"/>
      <c r="H239" s="447"/>
      <c r="I239" s="448"/>
      <c r="J239" s="57"/>
      <c r="L239" s="59"/>
    </row>
    <row r="240" spans="1:12" s="21" customFormat="1" ht="18.75">
      <c r="A240" s="4"/>
      <c r="B240" s="449" t="s">
        <v>1241</v>
      </c>
      <c r="C240" s="450"/>
      <c r="D240" s="455" t="str">
        <f>IF(基本情報登録!$D$6&gt;0,基本情報登録!$D$6,"")</f>
        <v/>
      </c>
      <c r="E240" s="456"/>
      <c r="F240" s="456"/>
      <c r="G240" s="456"/>
      <c r="H240" s="457"/>
      <c r="I240" s="62" t="s">
        <v>1275</v>
      </c>
      <c r="J240" s="57"/>
      <c r="L240" s="59"/>
    </row>
    <row r="241" spans="1:12" s="21" customFormat="1" ht="18.75" customHeight="1">
      <c r="A241" s="4"/>
      <c r="B241" s="451" t="s">
        <v>1</v>
      </c>
      <c r="C241" s="452"/>
      <c r="D241" s="458" t="str">
        <f>IF(基本情報登録!$D$8&gt;0,基本情報登録!$D$8,"")</f>
        <v/>
      </c>
      <c r="E241" s="459"/>
      <c r="F241" s="459"/>
      <c r="G241" s="459"/>
      <c r="H241" s="460"/>
      <c r="I241" s="432"/>
      <c r="J241" s="57"/>
      <c r="L241" s="59"/>
    </row>
    <row r="242" spans="1:12" s="21" customFormat="1" ht="19.5" customHeight="1" thickBot="1">
      <c r="A242" s="4"/>
      <c r="B242" s="453"/>
      <c r="C242" s="454"/>
      <c r="D242" s="461"/>
      <c r="E242" s="462"/>
      <c r="F242" s="462"/>
      <c r="G242" s="462"/>
      <c r="H242" s="463"/>
      <c r="I242" s="433"/>
      <c r="J242" s="57"/>
      <c r="L242" s="59"/>
    </row>
    <row r="243" spans="1:12" s="21" customFormat="1" ht="18.75">
      <c r="A243" s="4"/>
      <c r="B243" s="449" t="s">
        <v>24</v>
      </c>
      <c r="C243" s="450"/>
      <c r="D243" s="487"/>
      <c r="E243" s="488"/>
      <c r="F243" s="488"/>
      <c r="G243" s="488"/>
      <c r="H243" s="488"/>
      <c r="I243" s="489"/>
      <c r="J243" s="57"/>
      <c r="L243" s="59"/>
    </row>
    <row r="244" spans="1:12" s="21" customFormat="1" ht="18.75" hidden="1">
      <c r="A244" s="4"/>
      <c r="B244" s="47"/>
      <c r="C244" s="48"/>
      <c r="D244" s="49"/>
      <c r="E244" s="490" t="str">
        <f>TEXT(D243,"00000")</f>
        <v>00000</v>
      </c>
      <c r="F244" s="490"/>
      <c r="G244" s="490"/>
      <c r="H244" s="490"/>
      <c r="I244" s="491"/>
      <c r="J244" s="57"/>
      <c r="L244" s="59"/>
    </row>
    <row r="245" spans="1:12" s="21" customFormat="1" ht="18.75" customHeight="1">
      <c r="A245" s="4"/>
      <c r="B245" s="451" t="s">
        <v>27</v>
      </c>
      <c r="C245" s="452"/>
      <c r="D245" s="468"/>
      <c r="E245" s="494"/>
      <c r="F245" s="494"/>
      <c r="G245" s="494"/>
      <c r="H245" s="494"/>
      <c r="I245" s="495"/>
      <c r="J245" s="57"/>
      <c r="L245" s="59"/>
    </row>
    <row r="246" spans="1:12" s="21" customFormat="1" ht="18.75" customHeight="1">
      <c r="A246" s="4"/>
      <c r="B246" s="492"/>
      <c r="C246" s="493"/>
      <c r="D246" s="474"/>
      <c r="E246" s="496"/>
      <c r="F246" s="496"/>
      <c r="G246" s="496"/>
      <c r="H246" s="496"/>
      <c r="I246" s="497"/>
      <c r="J246" s="57"/>
      <c r="L246" s="59"/>
    </row>
    <row r="247" spans="1:12" s="21" customFormat="1" ht="19.5" thickBot="1">
      <c r="A247" s="4"/>
      <c r="B247" s="498" t="s">
        <v>1233</v>
      </c>
      <c r="C247" s="499"/>
      <c r="D247" s="500"/>
      <c r="E247" s="501"/>
      <c r="F247" s="501"/>
      <c r="G247" s="501"/>
      <c r="H247" s="501"/>
      <c r="I247" s="502"/>
      <c r="J247" s="57"/>
      <c r="L247" s="59"/>
    </row>
    <row r="248" spans="1:12" s="21" customFormat="1" ht="18.75">
      <c r="A248" s="4"/>
      <c r="B248" s="476" t="s">
        <v>1234</v>
      </c>
      <c r="C248" s="477"/>
      <c r="D248" s="477"/>
      <c r="E248" s="477"/>
      <c r="F248" s="477"/>
      <c r="G248" s="477"/>
      <c r="H248" s="477"/>
      <c r="I248" s="478"/>
      <c r="J248" s="57"/>
      <c r="L248" s="59"/>
    </row>
    <row r="249" spans="1:12" s="21" customFormat="1" ht="19.5" thickBot="1">
      <c r="A249" s="4"/>
      <c r="B249" s="50" t="s">
        <v>1238</v>
      </c>
      <c r="C249" s="51" t="s">
        <v>16</v>
      </c>
      <c r="D249" s="51" t="s">
        <v>1239</v>
      </c>
      <c r="E249" s="479" t="s">
        <v>1235</v>
      </c>
      <c r="F249" s="480"/>
      <c r="G249" s="51" t="s">
        <v>1240</v>
      </c>
      <c r="H249" s="51" t="s">
        <v>48</v>
      </c>
      <c r="I249" s="52" t="s">
        <v>1236</v>
      </c>
      <c r="J249" s="57"/>
      <c r="L249" s="59"/>
    </row>
    <row r="250" spans="1:12" s="21" customFormat="1" ht="19.5" customHeight="1" thickTop="1">
      <c r="A250" s="4"/>
      <c r="B250" s="481">
        <v>1</v>
      </c>
      <c r="C250" s="483"/>
      <c r="D250" s="483" t="str">
        <f>IF(C250&gt;0,VLOOKUP(C250,男子登録情報!$A$2:$H$1688,2,0),"")</f>
        <v/>
      </c>
      <c r="E250" s="484" t="str">
        <f>IF(C250&gt;0,VLOOKUP(C250,男子登録情報!$A$2:$H$1688,3,0),"")</f>
        <v/>
      </c>
      <c r="F250" s="485"/>
      <c r="G250" s="483" t="str">
        <f>IF(C250&gt;0,VLOOKUP(C250,男子登録情報!$A$2:$H$1688,4,0),"")</f>
        <v/>
      </c>
      <c r="H250" s="483" t="str">
        <f>IF(C250&gt;0,VLOOKUP(C250,男子登録情報!$A$2:$H$1688,8,0),"")</f>
        <v/>
      </c>
      <c r="I250" s="486" t="str">
        <f>IF(C250&gt;0,VLOOKUP(C250,男子登録情報!$A$2:$H$1688,5,0),"")</f>
        <v/>
      </c>
      <c r="J250" s="57"/>
      <c r="L250" s="59"/>
    </row>
    <row r="251" spans="1:12" s="21" customFormat="1" ht="18.75" customHeight="1">
      <c r="A251" s="4"/>
      <c r="B251" s="482"/>
      <c r="C251" s="473"/>
      <c r="D251" s="473"/>
      <c r="E251" s="474"/>
      <c r="F251" s="475"/>
      <c r="G251" s="473"/>
      <c r="H251" s="473"/>
      <c r="I251" s="472"/>
      <c r="J251" s="57"/>
      <c r="L251" s="59"/>
    </row>
    <row r="252" spans="1:12" s="21" customFormat="1" ht="18.75" customHeight="1">
      <c r="A252" s="4"/>
      <c r="B252" s="464">
        <v>2</v>
      </c>
      <c r="C252" s="466"/>
      <c r="D252" s="466" t="str">
        <f>IF(C252,VLOOKUP(C252,男子登録情報!$A$2:$H$1688,2,0),"")</f>
        <v/>
      </c>
      <c r="E252" s="468" t="str">
        <f>IF(C252&gt;0,VLOOKUP(C252,男子登録情報!$A$2:$H$1688,3,0),"")</f>
        <v/>
      </c>
      <c r="F252" s="469"/>
      <c r="G252" s="466" t="str">
        <f>IF(C252&gt;0,VLOOKUP(C252,男子登録情報!$A$2:$H$1688,4,0),"")</f>
        <v/>
      </c>
      <c r="H252" s="466" t="str">
        <f>IF(C252&gt;0,VLOOKUP(C252,男子登録情報!$A$2:$H$1688,8,0),"")</f>
        <v/>
      </c>
      <c r="I252" s="432" t="str">
        <f>IF(C252&gt;0,VLOOKUP(C252,男子登録情報!$A$2:$H$1688,5,0),"")</f>
        <v/>
      </c>
      <c r="J252" s="57"/>
      <c r="L252" s="59"/>
    </row>
    <row r="253" spans="1:12" s="21" customFormat="1" ht="18.75" customHeight="1">
      <c r="A253" s="4"/>
      <c r="B253" s="482"/>
      <c r="C253" s="473"/>
      <c r="D253" s="473"/>
      <c r="E253" s="474"/>
      <c r="F253" s="475"/>
      <c r="G253" s="473"/>
      <c r="H253" s="473"/>
      <c r="I253" s="472"/>
      <c r="J253" s="57"/>
      <c r="L253" s="59"/>
    </row>
    <row r="254" spans="1:12" s="21" customFormat="1" ht="18.75" customHeight="1">
      <c r="A254" s="4"/>
      <c r="B254" s="464">
        <v>3</v>
      </c>
      <c r="C254" s="466"/>
      <c r="D254" s="466" t="str">
        <f>IF(C254,VLOOKUP(C254,男子登録情報!$A$2:$H$1688,2,0),"")</f>
        <v/>
      </c>
      <c r="E254" s="468" t="str">
        <f>IF(C254&gt;0,VLOOKUP(C254,男子登録情報!$A$2:$H$1688,3,0),"")</f>
        <v/>
      </c>
      <c r="F254" s="469"/>
      <c r="G254" s="466" t="str">
        <f>IF(C254&gt;0,VLOOKUP(C254,男子登録情報!$A$2:$H$1688,4,0),"")</f>
        <v/>
      </c>
      <c r="H254" s="466" t="str">
        <f>IF(C254&gt;0,VLOOKUP(C254,男子登録情報!$A$2:$H$1688,8,0),"")</f>
        <v/>
      </c>
      <c r="I254" s="432" t="str">
        <f>IF(C254&gt;0,VLOOKUP(C254,男子登録情報!$A$2:$H$1688,5,0),"")</f>
        <v/>
      </c>
      <c r="J254" s="57"/>
      <c r="L254" s="59"/>
    </row>
    <row r="255" spans="1:12" s="21" customFormat="1" ht="18.75" customHeight="1">
      <c r="A255" s="4"/>
      <c r="B255" s="482"/>
      <c r="C255" s="473"/>
      <c r="D255" s="473"/>
      <c r="E255" s="474"/>
      <c r="F255" s="475"/>
      <c r="G255" s="473"/>
      <c r="H255" s="473"/>
      <c r="I255" s="472"/>
      <c r="J255" s="57"/>
      <c r="L255" s="59"/>
    </row>
    <row r="256" spans="1:12" s="21" customFormat="1" ht="18.75" customHeight="1">
      <c r="A256" s="4"/>
      <c r="B256" s="464">
        <v>4</v>
      </c>
      <c r="C256" s="466"/>
      <c r="D256" s="466" t="str">
        <f>IF(C256,VLOOKUP(C256,男子登録情報!$A$2:$H$1688,2,0),"")</f>
        <v/>
      </c>
      <c r="E256" s="468" t="str">
        <f>IF(C256&gt;0,VLOOKUP(C256,男子登録情報!$A$2:$H$1688,3,0),"")</f>
        <v/>
      </c>
      <c r="F256" s="469"/>
      <c r="G256" s="466" t="str">
        <f>IF(C256&gt;0,VLOOKUP(C256,男子登録情報!$A$2:$H$1688,4,0),"")</f>
        <v/>
      </c>
      <c r="H256" s="466" t="str">
        <f>IF(C256&gt;0,VLOOKUP(C256,男子登録情報!$A$2:$H$1688,8,0),"")</f>
        <v/>
      </c>
      <c r="I256" s="432" t="str">
        <f>IF(C256&gt;0,VLOOKUP(C256,男子登録情報!$A$2:$H$1688,5,0),"")</f>
        <v/>
      </c>
      <c r="J256" s="57"/>
      <c r="L256" s="59"/>
    </row>
    <row r="257" spans="1:12" s="21" customFormat="1" ht="18.75" customHeight="1">
      <c r="A257" s="4"/>
      <c r="B257" s="482"/>
      <c r="C257" s="473"/>
      <c r="D257" s="473"/>
      <c r="E257" s="474"/>
      <c r="F257" s="475"/>
      <c r="G257" s="473"/>
      <c r="H257" s="473"/>
      <c r="I257" s="472"/>
      <c r="J257" s="57"/>
      <c r="L257" s="59"/>
    </row>
    <row r="258" spans="1:12" s="21" customFormat="1" ht="18.75" customHeight="1">
      <c r="A258" s="4"/>
      <c r="B258" s="464">
        <v>5</v>
      </c>
      <c r="C258" s="466"/>
      <c r="D258" s="466" t="str">
        <f>IF(C258,VLOOKUP(C258,男子登録情報!$A$2:$H$1688,2,0),"")</f>
        <v/>
      </c>
      <c r="E258" s="468" t="str">
        <f>IF(C258&gt;0,VLOOKUP(C258,男子登録情報!$A$2:$H$1688,3,0),"")</f>
        <v/>
      </c>
      <c r="F258" s="469"/>
      <c r="G258" s="466" t="str">
        <f>IF(C258&gt;0,VLOOKUP(C258,男子登録情報!$A$2:$H$1688,4,0),"")</f>
        <v/>
      </c>
      <c r="H258" s="466" t="str">
        <f>IF(C258&gt;0,VLOOKUP(C258,男子登録情報!$A$2:$H$1688,8,0),"")</f>
        <v/>
      </c>
      <c r="I258" s="432" t="str">
        <f>IF(C258&gt;0,VLOOKUP(C258,男子登録情報!$A$2:$H$1688,5,0),"")</f>
        <v/>
      </c>
      <c r="J258" s="57"/>
      <c r="L258" s="59"/>
    </row>
    <row r="259" spans="1:12" s="21" customFormat="1" ht="18.75" customHeight="1">
      <c r="A259" s="4"/>
      <c r="B259" s="482"/>
      <c r="C259" s="473"/>
      <c r="D259" s="473"/>
      <c r="E259" s="474"/>
      <c r="F259" s="475"/>
      <c r="G259" s="473"/>
      <c r="H259" s="473"/>
      <c r="I259" s="472"/>
      <c r="J259" s="57"/>
      <c r="L259" s="59"/>
    </row>
    <row r="260" spans="1:12" s="21" customFormat="1" ht="18.75" customHeight="1">
      <c r="A260" s="4"/>
      <c r="B260" s="464">
        <v>6</v>
      </c>
      <c r="C260" s="466"/>
      <c r="D260" s="466" t="str">
        <f>IF(C260,VLOOKUP(C260,男子登録情報!$A$2:$H$1688,2,0),"")</f>
        <v/>
      </c>
      <c r="E260" s="468" t="str">
        <f>IF(C260&gt;0,VLOOKUP(C260,男子登録情報!$A$2:$H$1688,3,0),"")</f>
        <v/>
      </c>
      <c r="F260" s="469"/>
      <c r="G260" s="466" t="str">
        <f>IF(C260&gt;0,VLOOKUP(C260,男子登録情報!$A$2:$H$1688,4,0),"")</f>
        <v/>
      </c>
      <c r="H260" s="466" t="str">
        <f>IF(C260&gt;0,VLOOKUP(C260,男子登録情報!$A$2:$H$1688,8,0),"")</f>
        <v/>
      </c>
      <c r="I260" s="432" t="str">
        <f>IF(C260&gt;0,VLOOKUP(C260,男子登録情報!$A$2:$H$1688,5,0),"")</f>
        <v/>
      </c>
      <c r="J260" s="57"/>
      <c r="L260" s="59"/>
    </row>
    <row r="261" spans="1:12" s="21" customFormat="1" ht="19.5" customHeight="1" thickBot="1">
      <c r="A261" s="4"/>
      <c r="B261" s="465"/>
      <c r="C261" s="467"/>
      <c r="D261" s="467"/>
      <c r="E261" s="470"/>
      <c r="F261" s="471"/>
      <c r="G261" s="467"/>
      <c r="H261" s="467"/>
      <c r="I261" s="433"/>
      <c r="J261" s="57"/>
      <c r="L261" s="59"/>
    </row>
    <row r="262" spans="1:12" s="21" customFormat="1" ht="18.75">
      <c r="A262" s="4"/>
      <c r="B262" s="434" t="s">
        <v>1237</v>
      </c>
      <c r="C262" s="435"/>
      <c r="D262" s="435"/>
      <c r="E262" s="435"/>
      <c r="F262" s="435"/>
      <c r="G262" s="435"/>
      <c r="H262" s="435"/>
      <c r="I262" s="436"/>
      <c r="J262" s="57"/>
      <c r="L262" s="59"/>
    </row>
    <row r="263" spans="1:12" s="21" customFormat="1" ht="18.75">
      <c r="A263" s="4"/>
      <c r="B263" s="437"/>
      <c r="C263" s="438"/>
      <c r="D263" s="438"/>
      <c r="E263" s="438"/>
      <c r="F263" s="438"/>
      <c r="G263" s="438"/>
      <c r="H263" s="438"/>
      <c r="I263" s="439"/>
      <c r="J263" s="57"/>
      <c r="L263" s="59"/>
    </row>
    <row r="264" spans="1:12" s="21" customFormat="1" ht="19.5" thickBot="1">
      <c r="A264" s="4"/>
      <c r="B264" s="440"/>
      <c r="C264" s="441"/>
      <c r="D264" s="441"/>
      <c r="E264" s="441"/>
      <c r="F264" s="441"/>
      <c r="G264" s="441"/>
      <c r="H264" s="441"/>
      <c r="I264" s="442"/>
      <c r="J264" s="57"/>
      <c r="L264" s="59"/>
    </row>
    <row r="265" spans="1:12" s="21" customFormat="1" ht="18.75">
      <c r="A265" s="58"/>
      <c r="B265" s="58"/>
      <c r="C265" s="58"/>
      <c r="D265" s="58"/>
      <c r="E265" s="58"/>
      <c r="F265" s="58"/>
      <c r="G265" s="58"/>
      <c r="H265" s="58"/>
      <c r="I265" s="58"/>
      <c r="J265" s="63"/>
      <c r="L265" s="59"/>
    </row>
    <row r="266" spans="1:12" s="21" customFormat="1" ht="19.5" thickBot="1">
      <c r="A266" s="4"/>
      <c r="B266" s="4"/>
      <c r="C266" s="4"/>
      <c r="D266" s="4"/>
      <c r="E266" s="4"/>
      <c r="F266" s="4"/>
      <c r="G266" s="4"/>
      <c r="H266" s="4"/>
      <c r="I266" s="4"/>
      <c r="J266" s="61" t="s">
        <v>1262</v>
      </c>
      <c r="L266" s="59"/>
    </row>
    <row r="267" spans="1:12" s="21" customFormat="1" ht="18.75" customHeight="1">
      <c r="A267" s="4"/>
      <c r="B267" s="443" t="str">
        <f>CONCATENATE('加盟校情報&amp;大会設定'!$G$5,'加盟校情報&amp;大会設定'!$H$5,'加盟校情報&amp;大会設定'!$I$5,'加盟校情報&amp;大会設定'!$J$5,)&amp;"　男子4×400mR"</f>
        <v>第36回全日本大学女子駅伝東海地区選考会　男子4×400mR</v>
      </c>
      <c r="C267" s="444"/>
      <c r="D267" s="444"/>
      <c r="E267" s="444"/>
      <c r="F267" s="444"/>
      <c r="G267" s="444"/>
      <c r="H267" s="444"/>
      <c r="I267" s="445"/>
      <c r="J267" s="57"/>
      <c r="L267" s="59"/>
    </row>
    <row r="268" spans="1:12" s="21" customFormat="1" ht="19.5" customHeight="1" thickBot="1">
      <c r="A268" s="4"/>
      <c r="B268" s="446"/>
      <c r="C268" s="447"/>
      <c r="D268" s="447"/>
      <c r="E268" s="447"/>
      <c r="F268" s="447"/>
      <c r="G268" s="447"/>
      <c r="H268" s="447"/>
      <c r="I268" s="448"/>
      <c r="J268" s="57"/>
      <c r="L268" s="59"/>
    </row>
    <row r="269" spans="1:12" s="21" customFormat="1" ht="18.75">
      <c r="A269" s="4"/>
      <c r="B269" s="449" t="s">
        <v>1241</v>
      </c>
      <c r="C269" s="450"/>
      <c r="D269" s="455" t="str">
        <f>IF(基本情報登録!$D$6&gt;0,基本情報登録!$D$6,"")</f>
        <v/>
      </c>
      <c r="E269" s="456"/>
      <c r="F269" s="456"/>
      <c r="G269" s="456"/>
      <c r="H269" s="457"/>
      <c r="I269" s="62" t="s">
        <v>1275</v>
      </c>
      <c r="J269" s="57"/>
      <c r="L269" s="59"/>
    </row>
    <row r="270" spans="1:12" s="21" customFormat="1" ht="18.75" customHeight="1">
      <c r="A270" s="4"/>
      <c r="B270" s="451" t="s">
        <v>1</v>
      </c>
      <c r="C270" s="452"/>
      <c r="D270" s="458" t="str">
        <f>IF(基本情報登録!$D$8&gt;0,基本情報登録!$D$8,"")</f>
        <v/>
      </c>
      <c r="E270" s="459"/>
      <c r="F270" s="459"/>
      <c r="G270" s="459"/>
      <c r="H270" s="460"/>
      <c r="I270" s="432"/>
      <c r="J270" s="57"/>
      <c r="L270" s="59"/>
    </row>
    <row r="271" spans="1:12" s="21" customFormat="1" ht="19.5" customHeight="1" thickBot="1">
      <c r="A271" s="4"/>
      <c r="B271" s="453"/>
      <c r="C271" s="454"/>
      <c r="D271" s="461"/>
      <c r="E271" s="462"/>
      <c r="F271" s="462"/>
      <c r="G271" s="462"/>
      <c r="H271" s="463"/>
      <c r="I271" s="433"/>
      <c r="J271" s="57"/>
      <c r="L271" s="59"/>
    </row>
    <row r="272" spans="1:12" s="21" customFormat="1" ht="18.75">
      <c r="A272" s="4"/>
      <c r="B272" s="449" t="s">
        <v>24</v>
      </c>
      <c r="C272" s="450"/>
      <c r="D272" s="487"/>
      <c r="E272" s="488"/>
      <c r="F272" s="488"/>
      <c r="G272" s="488"/>
      <c r="H272" s="488"/>
      <c r="I272" s="489"/>
      <c r="J272" s="57"/>
      <c r="L272" s="59"/>
    </row>
    <row r="273" spans="1:12" s="21" customFormat="1" ht="18.75" hidden="1">
      <c r="A273" s="4"/>
      <c r="B273" s="47"/>
      <c r="C273" s="48"/>
      <c r="D273" s="49"/>
      <c r="E273" s="490" t="str">
        <f>TEXT(D272,"00000")</f>
        <v>00000</v>
      </c>
      <c r="F273" s="490"/>
      <c r="G273" s="490"/>
      <c r="H273" s="490"/>
      <c r="I273" s="491"/>
      <c r="J273" s="57"/>
      <c r="L273" s="59"/>
    </row>
    <row r="274" spans="1:12" s="21" customFormat="1" ht="18.75" customHeight="1">
      <c r="A274" s="4"/>
      <c r="B274" s="451" t="s">
        <v>27</v>
      </c>
      <c r="C274" s="452"/>
      <c r="D274" s="468"/>
      <c r="E274" s="494"/>
      <c r="F274" s="494"/>
      <c r="G274" s="494"/>
      <c r="H274" s="494"/>
      <c r="I274" s="495"/>
      <c r="J274" s="57"/>
      <c r="L274" s="59"/>
    </row>
    <row r="275" spans="1:12" s="21" customFormat="1" ht="18.75" customHeight="1">
      <c r="A275" s="4"/>
      <c r="B275" s="492"/>
      <c r="C275" s="493"/>
      <c r="D275" s="474"/>
      <c r="E275" s="496"/>
      <c r="F275" s="496"/>
      <c r="G275" s="496"/>
      <c r="H275" s="496"/>
      <c r="I275" s="497"/>
      <c r="J275" s="57"/>
      <c r="L275" s="59"/>
    </row>
    <row r="276" spans="1:12" s="21" customFormat="1" ht="19.5" thickBot="1">
      <c r="A276" s="4"/>
      <c r="B276" s="498" t="s">
        <v>1233</v>
      </c>
      <c r="C276" s="499"/>
      <c r="D276" s="500"/>
      <c r="E276" s="501"/>
      <c r="F276" s="501"/>
      <c r="G276" s="501"/>
      <c r="H276" s="501"/>
      <c r="I276" s="502"/>
      <c r="J276" s="57"/>
      <c r="L276" s="59"/>
    </row>
    <row r="277" spans="1:12" s="21" customFormat="1" ht="18.75">
      <c r="A277" s="4"/>
      <c r="B277" s="476" t="s">
        <v>1234</v>
      </c>
      <c r="C277" s="477"/>
      <c r="D277" s="477"/>
      <c r="E277" s="477"/>
      <c r="F277" s="477"/>
      <c r="G277" s="477"/>
      <c r="H277" s="477"/>
      <c r="I277" s="478"/>
      <c r="J277" s="57"/>
      <c r="L277" s="59"/>
    </row>
    <row r="278" spans="1:12" s="21" customFormat="1" ht="19.5" thickBot="1">
      <c r="A278" s="4"/>
      <c r="B278" s="50" t="s">
        <v>1238</v>
      </c>
      <c r="C278" s="51" t="s">
        <v>16</v>
      </c>
      <c r="D278" s="51" t="s">
        <v>1239</v>
      </c>
      <c r="E278" s="479" t="s">
        <v>1235</v>
      </c>
      <c r="F278" s="480"/>
      <c r="G278" s="51" t="s">
        <v>1240</v>
      </c>
      <c r="H278" s="51" t="s">
        <v>48</v>
      </c>
      <c r="I278" s="52" t="s">
        <v>1236</v>
      </c>
      <c r="J278" s="57"/>
      <c r="L278" s="59"/>
    </row>
    <row r="279" spans="1:12" s="21" customFormat="1" ht="19.5" customHeight="1" thickTop="1">
      <c r="A279" s="4"/>
      <c r="B279" s="481">
        <v>1</v>
      </c>
      <c r="C279" s="483"/>
      <c r="D279" s="483" t="str">
        <f>IF(C279&gt;0,VLOOKUP(C279,男子登録情報!$A$2:$H$1688,2,0),"")</f>
        <v/>
      </c>
      <c r="E279" s="484" t="str">
        <f>IF(C279&gt;0,VLOOKUP(C279,男子登録情報!$A$2:$H$1688,3,0),"")</f>
        <v/>
      </c>
      <c r="F279" s="485"/>
      <c r="G279" s="483" t="str">
        <f>IF(C279&gt;0,VLOOKUP(C279,男子登録情報!$A$2:$H$1688,4,0),"")</f>
        <v/>
      </c>
      <c r="H279" s="483" t="str">
        <f>IF(C279&gt;0,VLOOKUP(C279,男子登録情報!$A$2:$H$1688,8,0),"")</f>
        <v/>
      </c>
      <c r="I279" s="486" t="str">
        <f>IF(C279&gt;0,VLOOKUP(C279,男子登録情報!$A$2:$H$1688,5,0),"")</f>
        <v/>
      </c>
      <c r="J279" s="57"/>
      <c r="L279" s="59"/>
    </row>
    <row r="280" spans="1:12" s="21" customFormat="1" ht="18.75" customHeight="1">
      <c r="A280" s="4"/>
      <c r="B280" s="482"/>
      <c r="C280" s="473"/>
      <c r="D280" s="473"/>
      <c r="E280" s="474"/>
      <c r="F280" s="475"/>
      <c r="G280" s="473"/>
      <c r="H280" s="473"/>
      <c r="I280" s="472"/>
      <c r="J280" s="57"/>
      <c r="L280" s="59"/>
    </row>
    <row r="281" spans="1:12" s="21" customFormat="1" ht="18.75" customHeight="1">
      <c r="A281" s="4"/>
      <c r="B281" s="464">
        <v>2</v>
      </c>
      <c r="C281" s="466"/>
      <c r="D281" s="466" t="str">
        <f>IF(C281,VLOOKUP(C281,男子登録情報!$A$2:$H$1688,2,0),"")</f>
        <v/>
      </c>
      <c r="E281" s="468" t="str">
        <f>IF(C281&gt;0,VLOOKUP(C281,男子登録情報!$A$2:$H$1688,3,0),"")</f>
        <v/>
      </c>
      <c r="F281" s="469"/>
      <c r="G281" s="466" t="str">
        <f>IF(C281&gt;0,VLOOKUP(C281,男子登録情報!$A$2:$H$1688,4,0),"")</f>
        <v/>
      </c>
      <c r="H281" s="466" t="str">
        <f>IF(C281&gt;0,VLOOKUP(C281,男子登録情報!$A$2:$H$1688,8,0),"")</f>
        <v/>
      </c>
      <c r="I281" s="432" t="str">
        <f>IF(C281&gt;0,VLOOKUP(C281,男子登録情報!$A$2:$H$1688,5,0),"")</f>
        <v/>
      </c>
      <c r="J281" s="57"/>
      <c r="L281" s="59"/>
    </row>
    <row r="282" spans="1:12" s="21" customFormat="1" ht="18.75" customHeight="1">
      <c r="A282" s="4"/>
      <c r="B282" s="482"/>
      <c r="C282" s="473"/>
      <c r="D282" s="473"/>
      <c r="E282" s="474"/>
      <c r="F282" s="475"/>
      <c r="G282" s="473"/>
      <c r="H282" s="473"/>
      <c r="I282" s="472"/>
      <c r="J282" s="57"/>
      <c r="L282" s="59"/>
    </row>
    <row r="283" spans="1:12" s="21" customFormat="1" ht="18.75" customHeight="1">
      <c r="A283" s="4"/>
      <c r="B283" s="464">
        <v>3</v>
      </c>
      <c r="C283" s="466"/>
      <c r="D283" s="466" t="str">
        <f>IF(C283,VLOOKUP(C283,男子登録情報!$A$2:$H$1688,2,0),"")</f>
        <v/>
      </c>
      <c r="E283" s="468" t="str">
        <f>IF(C283&gt;0,VLOOKUP(C283,男子登録情報!$A$2:$H$1688,3,0),"")</f>
        <v/>
      </c>
      <c r="F283" s="469"/>
      <c r="G283" s="466" t="str">
        <f>IF(C283&gt;0,VLOOKUP(C283,男子登録情報!$A$2:$H$1688,4,0),"")</f>
        <v/>
      </c>
      <c r="H283" s="466" t="str">
        <f>IF(C283&gt;0,VLOOKUP(C283,男子登録情報!$A$2:$H$1688,8,0),"")</f>
        <v/>
      </c>
      <c r="I283" s="432" t="str">
        <f>IF(C283&gt;0,VLOOKUP(C283,男子登録情報!$A$2:$H$1688,5,0),"")</f>
        <v/>
      </c>
      <c r="J283" s="57"/>
      <c r="L283" s="59"/>
    </row>
    <row r="284" spans="1:12" s="21" customFormat="1" ht="18.75" customHeight="1">
      <c r="A284" s="4"/>
      <c r="B284" s="482"/>
      <c r="C284" s="473"/>
      <c r="D284" s="473"/>
      <c r="E284" s="474"/>
      <c r="F284" s="475"/>
      <c r="G284" s="473"/>
      <c r="H284" s="473"/>
      <c r="I284" s="472"/>
      <c r="J284" s="57"/>
      <c r="L284" s="59"/>
    </row>
    <row r="285" spans="1:12" s="21" customFormat="1" ht="18.75" customHeight="1">
      <c r="A285" s="4"/>
      <c r="B285" s="464">
        <v>4</v>
      </c>
      <c r="C285" s="466"/>
      <c r="D285" s="466" t="str">
        <f>IF(C285,VLOOKUP(C285,男子登録情報!$A$2:$H$1688,2,0),"")</f>
        <v/>
      </c>
      <c r="E285" s="468" t="str">
        <f>IF(C285&gt;0,VLOOKUP(C285,男子登録情報!$A$2:$H$1688,3,0),"")</f>
        <v/>
      </c>
      <c r="F285" s="469"/>
      <c r="G285" s="466" t="str">
        <f>IF(C285&gt;0,VLOOKUP(C285,男子登録情報!$A$2:$H$1688,4,0),"")</f>
        <v/>
      </c>
      <c r="H285" s="466" t="str">
        <f>IF(C285&gt;0,VLOOKUP(C285,男子登録情報!$A$2:$H$1688,8,0),"")</f>
        <v/>
      </c>
      <c r="I285" s="432" t="str">
        <f>IF(C285&gt;0,VLOOKUP(C285,男子登録情報!$A$2:$H$1688,5,0),"")</f>
        <v/>
      </c>
      <c r="J285" s="57"/>
      <c r="L285" s="59"/>
    </row>
    <row r="286" spans="1:12" s="21" customFormat="1" ht="18.75" customHeight="1">
      <c r="A286" s="4"/>
      <c r="B286" s="482"/>
      <c r="C286" s="473"/>
      <c r="D286" s="473"/>
      <c r="E286" s="474"/>
      <c r="F286" s="475"/>
      <c r="G286" s="473"/>
      <c r="H286" s="473"/>
      <c r="I286" s="472"/>
      <c r="J286" s="57"/>
      <c r="L286" s="59"/>
    </row>
    <row r="287" spans="1:12" s="21" customFormat="1" ht="18.75" customHeight="1">
      <c r="A287" s="4"/>
      <c r="B287" s="464">
        <v>5</v>
      </c>
      <c r="C287" s="466"/>
      <c r="D287" s="466" t="str">
        <f>IF(C287,VLOOKUP(C287,男子登録情報!$A$2:$H$1688,2,0),"")</f>
        <v/>
      </c>
      <c r="E287" s="468" t="str">
        <f>IF(C287&gt;0,VLOOKUP(C287,男子登録情報!$A$2:$H$1688,3,0),"")</f>
        <v/>
      </c>
      <c r="F287" s="469"/>
      <c r="G287" s="466" t="str">
        <f>IF(C287&gt;0,VLOOKUP(C287,男子登録情報!$A$2:$H$1688,4,0),"")</f>
        <v/>
      </c>
      <c r="H287" s="466" t="str">
        <f>IF(C287&gt;0,VLOOKUP(C287,男子登録情報!$A$2:$H$1688,8,0),"")</f>
        <v/>
      </c>
      <c r="I287" s="432" t="str">
        <f>IF(C287&gt;0,VLOOKUP(C287,男子登録情報!$A$2:$H$1688,5,0),"")</f>
        <v/>
      </c>
      <c r="J287" s="57"/>
      <c r="L287" s="59"/>
    </row>
    <row r="288" spans="1:12" s="21" customFormat="1" ht="18.75" customHeight="1">
      <c r="A288" s="4"/>
      <c r="B288" s="482"/>
      <c r="C288" s="473"/>
      <c r="D288" s="473"/>
      <c r="E288" s="474"/>
      <c r="F288" s="475"/>
      <c r="G288" s="473"/>
      <c r="H288" s="473"/>
      <c r="I288" s="472"/>
      <c r="J288" s="57"/>
      <c r="L288" s="59"/>
    </row>
    <row r="289" spans="1:12" s="21" customFormat="1" ht="18.75" customHeight="1">
      <c r="A289" s="4"/>
      <c r="B289" s="464">
        <v>6</v>
      </c>
      <c r="C289" s="466"/>
      <c r="D289" s="466" t="str">
        <f>IF(C289,VLOOKUP(C289,男子登録情報!$A$2:$H$1688,2,0),"")</f>
        <v/>
      </c>
      <c r="E289" s="468" t="str">
        <f>IF(C289&gt;0,VLOOKUP(C289,男子登録情報!$A$2:$H$1688,3,0),"")</f>
        <v/>
      </c>
      <c r="F289" s="469"/>
      <c r="G289" s="466" t="str">
        <f>IF(C289&gt;0,VLOOKUP(C289,男子登録情報!$A$2:$H$1688,4,0),"")</f>
        <v/>
      </c>
      <c r="H289" s="466" t="str">
        <f>IF(C289&gt;0,VLOOKUP(C289,男子登録情報!$A$2:$H$1688,8,0),"")</f>
        <v/>
      </c>
      <c r="I289" s="432" t="str">
        <f>IF(C289&gt;0,VLOOKUP(C289,男子登録情報!$A$2:$H$1688,5,0),"")</f>
        <v/>
      </c>
      <c r="J289" s="57"/>
      <c r="L289" s="59"/>
    </row>
    <row r="290" spans="1:12" s="21" customFormat="1" ht="19.5" customHeight="1" thickBot="1">
      <c r="A290" s="4"/>
      <c r="B290" s="465"/>
      <c r="C290" s="467"/>
      <c r="D290" s="467"/>
      <c r="E290" s="470"/>
      <c r="F290" s="471"/>
      <c r="G290" s="467"/>
      <c r="H290" s="467"/>
      <c r="I290" s="433"/>
      <c r="J290" s="57"/>
      <c r="L290" s="59"/>
    </row>
    <row r="291" spans="1:12" s="21" customFormat="1" ht="18.75">
      <c r="A291" s="4"/>
      <c r="B291" s="434" t="s">
        <v>1237</v>
      </c>
      <c r="C291" s="435"/>
      <c r="D291" s="435"/>
      <c r="E291" s="435"/>
      <c r="F291" s="435"/>
      <c r="G291" s="435"/>
      <c r="H291" s="435"/>
      <c r="I291" s="436"/>
      <c r="J291" s="57"/>
      <c r="L291" s="59"/>
    </row>
    <row r="292" spans="1:12" s="21" customFormat="1" ht="18.75">
      <c r="A292" s="4"/>
      <c r="B292" s="437"/>
      <c r="C292" s="438"/>
      <c r="D292" s="438"/>
      <c r="E292" s="438"/>
      <c r="F292" s="438"/>
      <c r="G292" s="438"/>
      <c r="H292" s="438"/>
      <c r="I292" s="439"/>
      <c r="J292" s="57"/>
      <c r="L292" s="59"/>
    </row>
    <row r="293" spans="1:12" s="21" customFormat="1" ht="19.5" thickBot="1">
      <c r="A293" s="4"/>
      <c r="B293" s="440"/>
      <c r="C293" s="441"/>
      <c r="D293" s="441"/>
      <c r="E293" s="441"/>
      <c r="F293" s="441"/>
      <c r="G293" s="441"/>
      <c r="H293" s="441"/>
      <c r="I293" s="442"/>
      <c r="J293" s="57"/>
      <c r="L293" s="59"/>
    </row>
    <row r="294" spans="1:12" s="21" customFormat="1" ht="18.75">
      <c r="A294" s="58"/>
      <c r="B294" s="58"/>
      <c r="C294" s="58"/>
      <c r="D294" s="58"/>
      <c r="E294" s="58"/>
      <c r="F294" s="58"/>
      <c r="G294" s="58"/>
      <c r="H294" s="58"/>
      <c r="I294" s="58"/>
      <c r="J294" s="63"/>
      <c r="L294" s="59"/>
    </row>
    <row r="295" spans="1:12" s="21" customFormat="1" ht="19.5" thickBot="1">
      <c r="A295" s="4"/>
      <c r="B295" s="4"/>
      <c r="C295" s="4"/>
      <c r="D295" s="4"/>
      <c r="E295" s="4"/>
      <c r="F295" s="4"/>
      <c r="G295" s="4"/>
      <c r="H295" s="4"/>
      <c r="I295" s="4"/>
      <c r="J295" s="61" t="s">
        <v>1263</v>
      </c>
      <c r="L295" s="59"/>
    </row>
    <row r="296" spans="1:12" s="21" customFormat="1" ht="18.75" customHeight="1">
      <c r="A296" s="4"/>
      <c r="B296" s="443" t="str">
        <f>CONCATENATE('加盟校情報&amp;大会設定'!$G$5,'加盟校情報&amp;大会設定'!$H$5,'加盟校情報&amp;大会設定'!$I$5,'加盟校情報&amp;大会設定'!$J$5,)&amp;"　男子4×400mR"</f>
        <v>第36回全日本大学女子駅伝東海地区選考会　男子4×400mR</v>
      </c>
      <c r="C296" s="444"/>
      <c r="D296" s="444"/>
      <c r="E296" s="444"/>
      <c r="F296" s="444"/>
      <c r="G296" s="444"/>
      <c r="H296" s="444"/>
      <c r="I296" s="445"/>
      <c r="J296" s="57"/>
      <c r="L296" s="59"/>
    </row>
    <row r="297" spans="1:12" s="21" customFormat="1" ht="19.5" customHeight="1" thickBot="1">
      <c r="A297" s="4"/>
      <c r="B297" s="446"/>
      <c r="C297" s="447"/>
      <c r="D297" s="447"/>
      <c r="E297" s="447"/>
      <c r="F297" s="447"/>
      <c r="G297" s="447"/>
      <c r="H297" s="447"/>
      <c r="I297" s="448"/>
      <c r="J297" s="57"/>
      <c r="L297" s="59"/>
    </row>
    <row r="298" spans="1:12" s="21" customFormat="1" ht="18.75">
      <c r="A298" s="4"/>
      <c r="B298" s="449" t="s">
        <v>1241</v>
      </c>
      <c r="C298" s="450"/>
      <c r="D298" s="455" t="str">
        <f>IF(基本情報登録!$D$6&gt;0,基本情報登録!$D$6,"")</f>
        <v/>
      </c>
      <c r="E298" s="456"/>
      <c r="F298" s="456"/>
      <c r="G298" s="456"/>
      <c r="H298" s="457"/>
      <c r="I298" s="62" t="s">
        <v>1275</v>
      </c>
      <c r="J298" s="57"/>
      <c r="L298" s="59"/>
    </row>
    <row r="299" spans="1:12" s="21" customFormat="1" ht="18.75" customHeight="1">
      <c r="A299" s="4"/>
      <c r="B299" s="451" t="s">
        <v>1</v>
      </c>
      <c r="C299" s="452"/>
      <c r="D299" s="458" t="str">
        <f>IF(基本情報登録!$D$8&gt;0,基本情報登録!$D$8,"")</f>
        <v/>
      </c>
      <c r="E299" s="459"/>
      <c r="F299" s="459"/>
      <c r="G299" s="459"/>
      <c r="H299" s="460"/>
      <c r="I299" s="432"/>
      <c r="J299" s="57"/>
      <c r="L299" s="59"/>
    </row>
    <row r="300" spans="1:12" s="21" customFormat="1" ht="19.5" customHeight="1" thickBot="1">
      <c r="A300" s="4"/>
      <c r="B300" s="453"/>
      <c r="C300" s="454"/>
      <c r="D300" s="461"/>
      <c r="E300" s="462"/>
      <c r="F300" s="462"/>
      <c r="G300" s="462"/>
      <c r="H300" s="463"/>
      <c r="I300" s="433"/>
      <c r="J300" s="57"/>
      <c r="L300" s="59"/>
    </row>
    <row r="301" spans="1:12" s="21" customFormat="1" ht="18.75">
      <c r="A301" s="4"/>
      <c r="B301" s="449" t="s">
        <v>24</v>
      </c>
      <c r="C301" s="450"/>
      <c r="D301" s="487"/>
      <c r="E301" s="488"/>
      <c r="F301" s="488"/>
      <c r="G301" s="488"/>
      <c r="H301" s="488"/>
      <c r="I301" s="489"/>
      <c r="J301" s="57"/>
      <c r="L301" s="59"/>
    </row>
    <row r="302" spans="1:12" s="21" customFormat="1" ht="18.75" hidden="1">
      <c r="A302" s="4"/>
      <c r="B302" s="47"/>
      <c r="C302" s="48"/>
      <c r="D302" s="49"/>
      <c r="E302" s="490" t="str">
        <f>TEXT(D301,"00000")</f>
        <v>00000</v>
      </c>
      <c r="F302" s="490"/>
      <c r="G302" s="490"/>
      <c r="H302" s="490"/>
      <c r="I302" s="491"/>
      <c r="J302" s="57"/>
      <c r="L302" s="59"/>
    </row>
    <row r="303" spans="1:12" s="21" customFormat="1" ht="18.75" customHeight="1">
      <c r="A303" s="4"/>
      <c r="B303" s="451" t="s">
        <v>27</v>
      </c>
      <c r="C303" s="452"/>
      <c r="D303" s="468"/>
      <c r="E303" s="494"/>
      <c r="F303" s="494"/>
      <c r="G303" s="494"/>
      <c r="H303" s="494"/>
      <c r="I303" s="495"/>
      <c r="J303" s="57"/>
      <c r="L303" s="59"/>
    </row>
    <row r="304" spans="1:12" s="21" customFormat="1" ht="18.75" customHeight="1">
      <c r="A304" s="4"/>
      <c r="B304" s="492"/>
      <c r="C304" s="493"/>
      <c r="D304" s="474"/>
      <c r="E304" s="496"/>
      <c r="F304" s="496"/>
      <c r="G304" s="496"/>
      <c r="H304" s="496"/>
      <c r="I304" s="497"/>
      <c r="J304" s="57"/>
      <c r="L304" s="59"/>
    </row>
    <row r="305" spans="1:12" s="21" customFormat="1" ht="19.5" thickBot="1">
      <c r="A305" s="4"/>
      <c r="B305" s="498" t="s">
        <v>1233</v>
      </c>
      <c r="C305" s="499"/>
      <c r="D305" s="500"/>
      <c r="E305" s="501"/>
      <c r="F305" s="501"/>
      <c r="G305" s="501"/>
      <c r="H305" s="501"/>
      <c r="I305" s="502"/>
      <c r="J305" s="57"/>
      <c r="L305" s="59"/>
    </row>
    <row r="306" spans="1:12" s="21" customFormat="1" ht="18.75">
      <c r="A306" s="4"/>
      <c r="B306" s="476" t="s">
        <v>1234</v>
      </c>
      <c r="C306" s="477"/>
      <c r="D306" s="477"/>
      <c r="E306" s="477"/>
      <c r="F306" s="477"/>
      <c r="G306" s="477"/>
      <c r="H306" s="477"/>
      <c r="I306" s="478"/>
      <c r="J306" s="57"/>
      <c r="L306" s="59"/>
    </row>
    <row r="307" spans="1:12" s="21" customFormat="1" ht="19.5" thickBot="1">
      <c r="A307" s="4"/>
      <c r="B307" s="50" t="s">
        <v>1238</v>
      </c>
      <c r="C307" s="51" t="s">
        <v>16</v>
      </c>
      <c r="D307" s="51" t="s">
        <v>1239</v>
      </c>
      <c r="E307" s="479" t="s">
        <v>1235</v>
      </c>
      <c r="F307" s="480"/>
      <c r="G307" s="51" t="s">
        <v>1240</v>
      </c>
      <c r="H307" s="51" t="s">
        <v>48</v>
      </c>
      <c r="I307" s="52" t="s">
        <v>1236</v>
      </c>
      <c r="J307" s="57"/>
      <c r="L307" s="59"/>
    </row>
    <row r="308" spans="1:12" s="21" customFormat="1" ht="19.5" customHeight="1" thickTop="1">
      <c r="A308" s="4"/>
      <c r="B308" s="481">
        <v>1</v>
      </c>
      <c r="C308" s="483"/>
      <c r="D308" s="483" t="str">
        <f>IF(C308&gt;0,VLOOKUP(C308,男子登録情報!$A$2:$H$1688,2,0),"")</f>
        <v/>
      </c>
      <c r="E308" s="484" t="str">
        <f>IF(C308&gt;0,VLOOKUP(C308,男子登録情報!$A$2:$H$1688,3,0),"")</f>
        <v/>
      </c>
      <c r="F308" s="485"/>
      <c r="G308" s="483" t="str">
        <f>IF(C308&gt;0,VLOOKUP(C308,男子登録情報!$A$2:$H$1688,4,0),"")</f>
        <v/>
      </c>
      <c r="H308" s="483" t="str">
        <f>IF(C308&gt;0,VLOOKUP(C308,男子登録情報!$A$2:$H$1688,8,0),"")</f>
        <v/>
      </c>
      <c r="I308" s="486" t="str">
        <f>IF(C308&gt;0,VLOOKUP(C308,男子登録情報!$A$2:$H$1688,5,0),"")</f>
        <v/>
      </c>
      <c r="J308" s="57"/>
      <c r="L308" s="59"/>
    </row>
    <row r="309" spans="1:12" s="21" customFormat="1" ht="18.75" customHeight="1">
      <c r="A309" s="4"/>
      <c r="B309" s="482"/>
      <c r="C309" s="473"/>
      <c r="D309" s="473"/>
      <c r="E309" s="474"/>
      <c r="F309" s="475"/>
      <c r="G309" s="473"/>
      <c r="H309" s="473"/>
      <c r="I309" s="472"/>
      <c r="J309" s="57"/>
      <c r="L309" s="59"/>
    </row>
    <row r="310" spans="1:12" s="21" customFormat="1" ht="18.75" customHeight="1">
      <c r="A310" s="4"/>
      <c r="B310" s="464">
        <v>2</v>
      </c>
      <c r="C310" s="466"/>
      <c r="D310" s="466" t="str">
        <f>IF(C310,VLOOKUP(C310,男子登録情報!$A$2:$H$1688,2,0),"")</f>
        <v/>
      </c>
      <c r="E310" s="468" t="str">
        <f>IF(C310&gt;0,VLOOKUP(C310,男子登録情報!$A$2:$H$1688,3,0),"")</f>
        <v/>
      </c>
      <c r="F310" s="469"/>
      <c r="G310" s="466" t="str">
        <f>IF(C310&gt;0,VLOOKUP(C310,男子登録情報!$A$2:$H$1688,4,0),"")</f>
        <v/>
      </c>
      <c r="H310" s="466" t="str">
        <f>IF(C310&gt;0,VLOOKUP(C310,男子登録情報!$A$2:$H$1688,8,0),"")</f>
        <v/>
      </c>
      <c r="I310" s="432" t="str">
        <f>IF(C310&gt;0,VLOOKUP(C310,男子登録情報!$A$2:$H$1688,5,0),"")</f>
        <v/>
      </c>
      <c r="J310" s="57"/>
      <c r="L310" s="59"/>
    </row>
    <row r="311" spans="1:12" s="21" customFormat="1" ht="18.75" customHeight="1">
      <c r="A311" s="4"/>
      <c r="B311" s="482"/>
      <c r="C311" s="473"/>
      <c r="D311" s="473"/>
      <c r="E311" s="474"/>
      <c r="F311" s="475"/>
      <c r="G311" s="473"/>
      <c r="H311" s="473"/>
      <c r="I311" s="472"/>
      <c r="J311" s="57"/>
      <c r="L311" s="59"/>
    </row>
    <row r="312" spans="1:12" s="21" customFormat="1" ht="18.75" customHeight="1">
      <c r="A312" s="4"/>
      <c r="B312" s="464">
        <v>3</v>
      </c>
      <c r="C312" s="466"/>
      <c r="D312" s="466" t="str">
        <f>IF(C312,VLOOKUP(C312,男子登録情報!$A$2:$H$1688,2,0),"")</f>
        <v/>
      </c>
      <c r="E312" s="468" t="str">
        <f>IF(C312&gt;0,VLOOKUP(C312,男子登録情報!$A$2:$H$1688,3,0),"")</f>
        <v/>
      </c>
      <c r="F312" s="469"/>
      <c r="G312" s="466" t="str">
        <f>IF(C312&gt;0,VLOOKUP(C312,男子登録情報!$A$2:$H$1688,4,0),"")</f>
        <v/>
      </c>
      <c r="H312" s="466" t="str">
        <f>IF(C312&gt;0,VLOOKUP(C312,男子登録情報!$A$2:$H$1688,8,0),"")</f>
        <v/>
      </c>
      <c r="I312" s="432" t="str">
        <f>IF(C312&gt;0,VLOOKUP(C312,男子登録情報!$A$2:$H$1688,5,0),"")</f>
        <v/>
      </c>
      <c r="J312" s="57"/>
      <c r="L312" s="59"/>
    </row>
    <row r="313" spans="1:12" s="21" customFormat="1" ht="18.75" customHeight="1">
      <c r="A313" s="4"/>
      <c r="B313" s="482"/>
      <c r="C313" s="473"/>
      <c r="D313" s="473"/>
      <c r="E313" s="474"/>
      <c r="F313" s="475"/>
      <c r="G313" s="473"/>
      <c r="H313" s="473"/>
      <c r="I313" s="472"/>
      <c r="J313" s="57"/>
      <c r="L313" s="59"/>
    </row>
    <row r="314" spans="1:12" s="21" customFormat="1" ht="18.75" customHeight="1">
      <c r="A314" s="4"/>
      <c r="B314" s="464">
        <v>4</v>
      </c>
      <c r="C314" s="466"/>
      <c r="D314" s="466" t="str">
        <f>IF(C314,VLOOKUP(C314,男子登録情報!$A$2:$H$1688,2,0),"")</f>
        <v/>
      </c>
      <c r="E314" s="468" t="str">
        <f>IF(C314&gt;0,VLOOKUP(C314,男子登録情報!$A$2:$H$1688,3,0),"")</f>
        <v/>
      </c>
      <c r="F314" s="469"/>
      <c r="G314" s="466" t="str">
        <f>IF(C314&gt;0,VLOOKUP(C314,男子登録情報!$A$2:$H$1688,4,0),"")</f>
        <v/>
      </c>
      <c r="H314" s="466" t="str">
        <f>IF(C314&gt;0,VLOOKUP(C314,男子登録情報!$A$2:$H$1688,8,0),"")</f>
        <v/>
      </c>
      <c r="I314" s="432" t="str">
        <f>IF(C314&gt;0,VLOOKUP(C314,男子登録情報!$A$2:$H$1688,5,0),"")</f>
        <v/>
      </c>
      <c r="J314" s="57"/>
      <c r="L314" s="59"/>
    </row>
    <row r="315" spans="1:12" s="21" customFormat="1" ht="18.75" customHeight="1">
      <c r="A315" s="4"/>
      <c r="B315" s="482"/>
      <c r="C315" s="473"/>
      <c r="D315" s="473"/>
      <c r="E315" s="474"/>
      <c r="F315" s="475"/>
      <c r="G315" s="473"/>
      <c r="H315" s="473"/>
      <c r="I315" s="472"/>
      <c r="J315" s="57"/>
      <c r="L315" s="59"/>
    </row>
    <row r="316" spans="1:12" s="21" customFormat="1" ht="18.75" customHeight="1">
      <c r="A316" s="4"/>
      <c r="B316" s="464">
        <v>5</v>
      </c>
      <c r="C316" s="466"/>
      <c r="D316" s="466" t="str">
        <f>IF(C316,VLOOKUP(C316,男子登録情報!$A$2:$H$1688,2,0),"")</f>
        <v/>
      </c>
      <c r="E316" s="468" t="str">
        <f>IF(C316&gt;0,VLOOKUP(C316,男子登録情報!$A$2:$H$1688,3,0),"")</f>
        <v/>
      </c>
      <c r="F316" s="469"/>
      <c r="G316" s="466" t="str">
        <f>IF(C316&gt;0,VLOOKUP(C316,男子登録情報!$A$2:$H$1688,4,0),"")</f>
        <v/>
      </c>
      <c r="H316" s="466" t="str">
        <f>IF(C316&gt;0,VLOOKUP(C316,男子登録情報!$A$2:$H$1688,8,0),"")</f>
        <v/>
      </c>
      <c r="I316" s="432" t="str">
        <f>IF(C316&gt;0,VLOOKUP(C316,男子登録情報!$A$2:$H$1688,5,0),"")</f>
        <v/>
      </c>
      <c r="J316" s="57"/>
      <c r="L316" s="59"/>
    </row>
    <row r="317" spans="1:12" s="21" customFormat="1" ht="18.75" customHeight="1">
      <c r="A317" s="4"/>
      <c r="B317" s="482"/>
      <c r="C317" s="473"/>
      <c r="D317" s="473"/>
      <c r="E317" s="474"/>
      <c r="F317" s="475"/>
      <c r="G317" s="473"/>
      <c r="H317" s="473"/>
      <c r="I317" s="472"/>
      <c r="J317" s="57"/>
      <c r="L317" s="59"/>
    </row>
    <row r="318" spans="1:12" s="21" customFormat="1" ht="18.75" customHeight="1">
      <c r="A318" s="4"/>
      <c r="B318" s="464">
        <v>6</v>
      </c>
      <c r="C318" s="466"/>
      <c r="D318" s="466" t="str">
        <f>IF(C318,VLOOKUP(C318,男子登録情報!$A$2:$H$1688,2,0),"")</f>
        <v/>
      </c>
      <c r="E318" s="468" t="str">
        <f>IF(C318&gt;0,VLOOKUP(C318,男子登録情報!$A$2:$H$1688,3,0),"")</f>
        <v/>
      </c>
      <c r="F318" s="469"/>
      <c r="G318" s="466" t="str">
        <f>IF(C318&gt;0,VLOOKUP(C318,男子登録情報!$A$2:$H$1688,4,0),"")</f>
        <v/>
      </c>
      <c r="H318" s="466" t="str">
        <f>IF(C318&gt;0,VLOOKUP(C318,男子登録情報!$A$2:$H$1688,8,0),"")</f>
        <v/>
      </c>
      <c r="I318" s="432" t="str">
        <f>IF(C318&gt;0,VLOOKUP(C318,男子登録情報!$A$2:$H$1688,5,0),"")</f>
        <v/>
      </c>
      <c r="J318" s="57"/>
      <c r="L318" s="59"/>
    </row>
    <row r="319" spans="1:12" s="21" customFormat="1" ht="19.5" customHeight="1" thickBot="1">
      <c r="A319" s="4"/>
      <c r="B319" s="465"/>
      <c r="C319" s="467"/>
      <c r="D319" s="467"/>
      <c r="E319" s="470"/>
      <c r="F319" s="471"/>
      <c r="G319" s="467"/>
      <c r="H319" s="467"/>
      <c r="I319" s="433"/>
      <c r="J319" s="57"/>
      <c r="L319" s="59"/>
    </row>
    <row r="320" spans="1:12" s="21" customFormat="1" ht="18.75">
      <c r="A320" s="4"/>
      <c r="B320" s="434" t="s">
        <v>1237</v>
      </c>
      <c r="C320" s="435"/>
      <c r="D320" s="435"/>
      <c r="E320" s="435"/>
      <c r="F320" s="435"/>
      <c r="G320" s="435"/>
      <c r="H320" s="435"/>
      <c r="I320" s="436"/>
      <c r="J320" s="57"/>
      <c r="L320" s="59"/>
    </row>
    <row r="321" spans="1:12" s="21" customFormat="1" ht="18.75">
      <c r="A321" s="4"/>
      <c r="B321" s="437"/>
      <c r="C321" s="438"/>
      <c r="D321" s="438"/>
      <c r="E321" s="438"/>
      <c r="F321" s="438"/>
      <c r="G321" s="438"/>
      <c r="H321" s="438"/>
      <c r="I321" s="439"/>
      <c r="J321" s="57"/>
      <c r="L321" s="59"/>
    </row>
    <row r="322" spans="1:12" s="21" customFormat="1" ht="19.5" thickBot="1">
      <c r="A322" s="4"/>
      <c r="B322" s="440"/>
      <c r="C322" s="441"/>
      <c r="D322" s="441"/>
      <c r="E322" s="441"/>
      <c r="F322" s="441"/>
      <c r="G322" s="441"/>
      <c r="H322" s="441"/>
      <c r="I322" s="442"/>
      <c r="J322" s="57"/>
      <c r="L322" s="59"/>
    </row>
    <row r="323" spans="1:12" s="21" customFormat="1" ht="18.75">
      <c r="A323" s="58"/>
      <c r="B323" s="58"/>
      <c r="C323" s="58"/>
      <c r="D323" s="58"/>
      <c r="E323" s="58"/>
      <c r="F323" s="58"/>
      <c r="G323" s="58"/>
      <c r="H323" s="58"/>
      <c r="I323" s="58"/>
      <c r="J323" s="63"/>
      <c r="L323" s="59"/>
    </row>
    <row r="324" spans="1:12" s="21" customFormat="1" ht="19.5" thickBot="1">
      <c r="A324" s="4"/>
      <c r="B324" s="4"/>
      <c r="C324" s="4"/>
      <c r="D324" s="4"/>
      <c r="E324" s="4"/>
      <c r="F324" s="4"/>
      <c r="G324" s="4"/>
      <c r="H324" s="4"/>
      <c r="I324" s="4"/>
      <c r="J324" s="61" t="s">
        <v>1264</v>
      </c>
      <c r="L324" s="59"/>
    </row>
    <row r="325" spans="1:12" s="21" customFormat="1" ht="18.75">
      <c r="A325" s="4"/>
      <c r="B325" s="443" t="str">
        <f>CONCATENATE('加盟校情報&amp;大会設定'!$G$5,'加盟校情報&amp;大会設定'!$H$5,'加盟校情報&amp;大会設定'!$I$5,'加盟校情報&amp;大会設定'!$J$5,)&amp;"　男子4×400mR"</f>
        <v>第36回全日本大学女子駅伝東海地区選考会　男子4×400mR</v>
      </c>
      <c r="C325" s="444"/>
      <c r="D325" s="444"/>
      <c r="E325" s="444"/>
      <c r="F325" s="444"/>
      <c r="G325" s="444"/>
      <c r="H325" s="444"/>
      <c r="I325" s="445"/>
      <c r="J325" s="57"/>
      <c r="L325" s="59"/>
    </row>
    <row r="326" spans="1:12" s="21" customFormat="1" ht="19.5" thickBot="1">
      <c r="A326" s="4"/>
      <c r="B326" s="446"/>
      <c r="C326" s="447"/>
      <c r="D326" s="447"/>
      <c r="E326" s="447"/>
      <c r="F326" s="447"/>
      <c r="G326" s="447"/>
      <c r="H326" s="447"/>
      <c r="I326" s="448"/>
      <c r="J326" s="57"/>
      <c r="L326" s="59"/>
    </row>
    <row r="327" spans="1:12" s="21" customFormat="1" ht="18.75">
      <c r="A327" s="4"/>
      <c r="B327" s="449" t="s">
        <v>1241</v>
      </c>
      <c r="C327" s="450"/>
      <c r="D327" s="455" t="str">
        <f>IF(基本情報登録!$D$6&gt;0,基本情報登録!$D$6,"")</f>
        <v/>
      </c>
      <c r="E327" s="456"/>
      <c r="F327" s="456"/>
      <c r="G327" s="456"/>
      <c r="H327" s="457"/>
      <c r="I327" s="62" t="s">
        <v>1275</v>
      </c>
      <c r="J327" s="57"/>
      <c r="L327" s="59"/>
    </row>
    <row r="328" spans="1:12" s="21" customFormat="1" ht="18.75">
      <c r="A328" s="4"/>
      <c r="B328" s="451" t="s">
        <v>1</v>
      </c>
      <c r="C328" s="452"/>
      <c r="D328" s="458" t="str">
        <f>IF(基本情報登録!$D$8&gt;0,基本情報登録!$D$8,"")</f>
        <v/>
      </c>
      <c r="E328" s="459"/>
      <c r="F328" s="459"/>
      <c r="G328" s="459"/>
      <c r="H328" s="460"/>
      <c r="I328" s="432"/>
      <c r="J328" s="57"/>
      <c r="L328" s="59"/>
    </row>
    <row r="329" spans="1:12" s="21" customFormat="1" ht="19.5" thickBot="1">
      <c r="A329" s="4"/>
      <c r="B329" s="453"/>
      <c r="C329" s="454"/>
      <c r="D329" s="461"/>
      <c r="E329" s="462"/>
      <c r="F329" s="462"/>
      <c r="G329" s="462"/>
      <c r="H329" s="463"/>
      <c r="I329" s="433"/>
      <c r="J329" s="57"/>
      <c r="L329" s="59"/>
    </row>
    <row r="330" spans="1:12" s="21" customFormat="1" ht="18.75">
      <c r="A330" s="4"/>
      <c r="B330" s="449" t="s">
        <v>24</v>
      </c>
      <c r="C330" s="450"/>
      <c r="D330" s="487"/>
      <c r="E330" s="488"/>
      <c r="F330" s="488"/>
      <c r="G330" s="488"/>
      <c r="H330" s="488"/>
      <c r="I330" s="489"/>
      <c r="J330" s="57"/>
      <c r="L330" s="59"/>
    </row>
    <row r="331" spans="1:12" s="21" customFormat="1" ht="18.75" hidden="1">
      <c r="A331" s="4"/>
      <c r="B331" s="47"/>
      <c r="C331" s="48"/>
      <c r="D331" s="49"/>
      <c r="E331" s="490" t="str">
        <f>TEXT(D330,"00000")</f>
        <v>00000</v>
      </c>
      <c r="F331" s="490"/>
      <c r="G331" s="490"/>
      <c r="H331" s="490"/>
      <c r="I331" s="491"/>
      <c r="J331" s="57"/>
      <c r="L331" s="59"/>
    </row>
    <row r="332" spans="1:12" s="21" customFormat="1" ht="18.75">
      <c r="A332" s="4"/>
      <c r="B332" s="451" t="s">
        <v>27</v>
      </c>
      <c r="C332" s="452"/>
      <c r="D332" s="468"/>
      <c r="E332" s="494"/>
      <c r="F332" s="494"/>
      <c r="G332" s="494"/>
      <c r="H332" s="494"/>
      <c r="I332" s="495"/>
      <c r="J332" s="57"/>
      <c r="L332" s="59"/>
    </row>
    <row r="333" spans="1:12" s="21" customFormat="1" ht="18.75">
      <c r="A333" s="4"/>
      <c r="B333" s="492"/>
      <c r="C333" s="493"/>
      <c r="D333" s="474"/>
      <c r="E333" s="496"/>
      <c r="F333" s="496"/>
      <c r="G333" s="496"/>
      <c r="H333" s="496"/>
      <c r="I333" s="497"/>
      <c r="J333" s="57"/>
      <c r="L333" s="59"/>
    </row>
    <row r="334" spans="1:12" s="21" customFormat="1" ht="19.5" thickBot="1">
      <c r="A334" s="4"/>
      <c r="B334" s="498" t="s">
        <v>1233</v>
      </c>
      <c r="C334" s="499"/>
      <c r="D334" s="500"/>
      <c r="E334" s="501"/>
      <c r="F334" s="501"/>
      <c r="G334" s="501"/>
      <c r="H334" s="501"/>
      <c r="I334" s="502"/>
      <c r="J334" s="57"/>
      <c r="L334" s="59"/>
    </row>
    <row r="335" spans="1:12" s="21" customFormat="1" ht="18.75">
      <c r="A335" s="4"/>
      <c r="B335" s="476" t="s">
        <v>1234</v>
      </c>
      <c r="C335" s="477"/>
      <c r="D335" s="477"/>
      <c r="E335" s="477"/>
      <c r="F335" s="477"/>
      <c r="G335" s="477"/>
      <c r="H335" s="477"/>
      <c r="I335" s="478"/>
      <c r="J335" s="57"/>
      <c r="L335" s="59"/>
    </row>
    <row r="336" spans="1:12" s="21" customFormat="1" ht="19.5" thickBot="1">
      <c r="A336" s="4"/>
      <c r="B336" s="50" t="s">
        <v>1238</v>
      </c>
      <c r="C336" s="51" t="s">
        <v>16</v>
      </c>
      <c r="D336" s="51" t="s">
        <v>1239</v>
      </c>
      <c r="E336" s="479" t="s">
        <v>1235</v>
      </c>
      <c r="F336" s="480"/>
      <c r="G336" s="51" t="s">
        <v>1240</v>
      </c>
      <c r="H336" s="51" t="s">
        <v>48</v>
      </c>
      <c r="I336" s="52" t="s">
        <v>1236</v>
      </c>
      <c r="J336" s="57"/>
      <c r="L336" s="59"/>
    </row>
    <row r="337" spans="1:12" s="21" customFormat="1" ht="19.5" thickTop="1">
      <c r="A337" s="4"/>
      <c r="B337" s="481">
        <v>1</v>
      </c>
      <c r="C337" s="483"/>
      <c r="D337" s="483" t="str">
        <f>IF(C337&gt;0,VLOOKUP(C337,男子登録情報!$A$2:$H$1688,2,0),"")</f>
        <v/>
      </c>
      <c r="E337" s="484" t="str">
        <f>IF(C337&gt;0,VLOOKUP(C337,男子登録情報!$A$2:$H$1688,3,0),"")</f>
        <v/>
      </c>
      <c r="F337" s="485"/>
      <c r="G337" s="483" t="str">
        <f>IF(C337&gt;0,VLOOKUP(C337,男子登録情報!$A$2:$H$1688,4,0),"")</f>
        <v/>
      </c>
      <c r="H337" s="483" t="str">
        <f>IF(C337&gt;0,VLOOKUP(C337,男子登録情報!$A$2:$H$1688,8,0),"")</f>
        <v/>
      </c>
      <c r="I337" s="486" t="str">
        <f>IF(C337&gt;0,VLOOKUP(C337,男子登録情報!$A$2:$H$1688,5,0),"")</f>
        <v/>
      </c>
      <c r="J337" s="57"/>
      <c r="L337" s="59"/>
    </row>
    <row r="338" spans="1:12" s="21" customFormat="1" ht="18.75">
      <c r="A338" s="4"/>
      <c r="B338" s="482"/>
      <c r="C338" s="473"/>
      <c r="D338" s="473"/>
      <c r="E338" s="474"/>
      <c r="F338" s="475"/>
      <c r="G338" s="473"/>
      <c r="H338" s="473"/>
      <c r="I338" s="472"/>
      <c r="J338" s="57"/>
      <c r="L338" s="59"/>
    </row>
    <row r="339" spans="1:12" s="21" customFormat="1" ht="18.75">
      <c r="A339" s="4"/>
      <c r="B339" s="464">
        <v>2</v>
      </c>
      <c r="C339" s="466"/>
      <c r="D339" s="466" t="str">
        <f>IF(C339,VLOOKUP(C339,男子登録情報!$A$2:$H$1688,2,0),"")</f>
        <v/>
      </c>
      <c r="E339" s="468" t="str">
        <f>IF(C339&gt;0,VLOOKUP(C339,男子登録情報!$A$2:$H$1688,3,0),"")</f>
        <v/>
      </c>
      <c r="F339" s="469"/>
      <c r="G339" s="466" t="str">
        <f>IF(C339&gt;0,VLOOKUP(C339,男子登録情報!$A$2:$H$1688,4,0),"")</f>
        <v/>
      </c>
      <c r="H339" s="466" t="str">
        <f>IF(C339&gt;0,VLOOKUP(C339,男子登録情報!$A$2:$H$1688,8,0),"")</f>
        <v/>
      </c>
      <c r="I339" s="432" t="str">
        <f>IF(C339&gt;0,VLOOKUP(C339,男子登録情報!$A$2:$H$1688,5,0),"")</f>
        <v/>
      </c>
      <c r="J339" s="57"/>
      <c r="L339" s="59"/>
    </row>
    <row r="340" spans="1:12" s="21" customFormat="1" ht="18.75">
      <c r="A340" s="4"/>
      <c r="B340" s="482"/>
      <c r="C340" s="473"/>
      <c r="D340" s="473"/>
      <c r="E340" s="474"/>
      <c r="F340" s="475"/>
      <c r="G340" s="473"/>
      <c r="H340" s="473"/>
      <c r="I340" s="472"/>
      <c r="J340" s="57"/>
      <c r="L340" s="59"/>
    </row>
    <row r="341" spans="1:12" s="21" customFormat="1" ht="18.75">
      <c r="A341" s="4"/>
      <c r="B341" s="464">
        <v>3</v>
      </c>
      <c r="C341" s="466"/>
      <c r="D341" s="466" t="str">
        <f>IF(C341,VLOOKUP(C341,男子登録情報!$A$2:$H$1688,2,0),"")</f>
        <v/>
      </c>
      <c r="E341" s="468" t="str">
        <f>IF(C341&gt;0,VLOOKUP(C341,男子登録情報!$A$2:$H$1688,3,0),"")</f>
        <v/>
      </c>
      <c r="F341" s="469"/>
      <c r="G341" s="466" t="str">
        <f>IF(C341&gt;0,VLOOKUP(C341,男子登録情報!$A$2:$H$1688,4,0),"")</f>
        <v/>
      </c>
      <c r="H341" s="466" t="str">
        <f>IF(C341&gt;0,VLOOKUP(C341,男子登録情報!$A$2:$H$1688,8,0),"")</f>
        <v/>
      </c>
      <c r="I341" s="432" t="str">
        <f>IF(C341&gt;0,VLOOKUP(C341,男子登録情報!$A$2:$H$1688,5,0),"")</f>
        <v/>
      </c>
      <c r="J341" s="57"/>
      <c r="L341" s="59"/>
    </row>
    <row r="342" spans="1:12" s="21" customFormat="1" ht="18.75">
      <c r="A342" s="4"/>
      <c r="B342" s="482"/>
      <c r="C342" s="473"/>
      <c r="D342" s="473"/>
      <c r="E342" s="474"/>
      <c r="F342" s="475"/>
      <c r="G342" s="473"/>
      <c r="H342" s="473"/>
      <c r="I342" s="472"/>
      <c r="J342" s="57"/>
      <c r="L342" s="59"/>
    </row>
    <row r="343" spans="1:12" s="21" customFormat="1" ht="18.75">
      <c r="A343" s="4"/>
      <c r="B343" s="464">
        <v>4</v>
      </c>
      <c r="C343" s="466"/>
      <c r="D343" s="466" t="str">
        <f>IF(C343,VLOOKUP(C343,男子登録情報!$A$2:$H$1688,2,0),"")</f>
        <v/>
      </c>
      <c r="E343" s="468" t="str">
        <f>IF(C343&gt;0,VLOOKUP(C343,男子登録情報!$A$2:$H$1688,3,0),"")</f>
        <v/>
      </c>
      <c r="F343" s="469"/>
      <c r="G343" s="466" t="str">
        <f>IF(C343&gt;0,VLOOKUP(C343,男子登録情報!$A$2:$H$1688,4,0),"")</f>
        <v/>
      </c>
      <c r="H343" s="466" t="str">
        <f>IF(C343&gt;0,VLOOKUP(C343,男子登録情報!$A$2:$H$1688,8,0),"")</f>
        <v/>
      </c>
      <c r="I343" s="432" t="str">
        <f>IF(C343&gt;0,VLOOKUP(C343,男子登録情報!$A$2:$H$1688,5,0),"")</f>
        <v/>
      </c>
      <c r="J343" s="57"/>
      <c r="L343" s="59"/>
    </row>
    <row r="344" spans="1:12" s="21" customFormat="1" ht="18.75">
      <c r="A344" s="4"/>
      <c r="B344" s="482"/>
      <c r="C344" s="473"/>
      <c r="D344" s="473"/>
      <c r="E344" s="474"/>
      <c r="F344" s="475"/>
      <c r="G344" s="473"/>
      <c r="H344" s="473"/>
      <c r="I344" s="472"/>
      <c r="J344" s="57"/>
      <c r="L344" s="59"/>
    </row>
    <row r="345" spans="1:12" s="21" customFormat="1" ht="18.75">
      <c r="A345" s="4"/>
      <c r="B345" s="464">
        <v>5</v>
      </c>
      <c r="C345" s="466"/>
      <c r="D345" s="466" t="str">
        <f>IF(C345,VLOOKUP(C345,男子登録情報!$A$2:$H$1688,2,0),"")</f>
        <v/>
      </c>
      <c r="E345" s="468" t="str">
        <f>IF(C345&gt;0,VLOOKUP(C345,男子登録情報!$A$2:$H$1688,3,0),"")</f>
        <v/>
      </c>
      <c r="F345" s="469"/>
      <c r="G345" s="466" t="str">
        <f>IF(C345&gt;0,VLOOKUP(C345,男子登録情報!$A$2:$H$1688,4,0),"")</f>
        <v/>
      </c>
      <c r="H345" s="466" t="str">
        <f>IF(C345&gt;0,VLOOKUP(C345,男子登録情報!$A$2:$H$1688,8,0),"")</f>
        <v/>
      </c>
      <c r="I345" s="432" t="str">
        <f>IF(C345&gt;0,VLOOKUP(C345,男子登録情報!$A$2:$H$1688,5,0),"")</f>
        <v/>
      </c>
      <c r="J345" s="57"/>
      <c r="L345" s="59"/>
    </row>
    <row r="346" spans="1:12" s="21" customFormat="1" ht="18.75">
      <c r="A346" s="4"/>
      <c r="B346" s="482"/>
      <c r="C346" s="473"/>
      <c r="D346" s="473"/>
      <c r="E346" s="474"/>
      <c r="F346" s="475"/>
      <c r="G346" s="473"/>
      <c r="H346" s="473"/>
      <c r="I346" s="472"/>
      <c r="J346" s="57"/>
      <c r="L346" s="59"/>
    </row>
    <row r="347" spans="1:12" s="21" customFormat="1" ht="18.75">
      <c r="A347" s="4"/>
      <c r="B347" s="464">
        <v>6</v>
      </c>
      <c r="C347" s="466"/>
      <c r="D347" s="466" t="str">
        <f>IF(C347,VLOOKUP(C347,男子登録情報!$A$2:$H$1688,2,0),"")</f>
        <v/>
      </c>
      <c r="E347" s="468" t="str">
        <f>IF(C347&gt;0,VLOOKUP(C347,男子登録情報!$A$2:$H$1688,3,0),"")</f>
        <v/>
      </c>
      <c r="F347" s="469"/>
      <c r="G347" s="466" t="str">
        <f>IF(C347&gt;0,VLOOKUP(C347,男子登録情報!$A$2:$H$1688,4,0),"")</f>
        <v/>
      </c>
      <c r="H347" s="466" t="str">
        <f>IF(C347&gt;0,VLOOKUP(C347,男子登録情報!$A$2:$H$1688,8,0),"")</f>
        <v/>
      </c>
      <c r="I347" s="432" t="str">
        <f>IF(C347&gt;0,VLOOKUP(C347,男子登録情報!$A$2:$H$1688,5,0),"")</f>
        <v/>
      </c>
      <c r="J347" s="57"/>
      <c r="L347" s="59"/>
    </row>
    <row r="348" spans="1:12" s="21" customFormat="1" ht="19.5" thickBot="1">
      <c r="A348" s="4"/>
      <c r="B348" s="465"/>
      <c r="C348" s="467"/>
      <c r="D348" s="467"/>
      <c r="E348" s="470"/>
      <c r="F348" s="471"/>
      <c r="G348" s="467"/>
      <c r="H348" s="467"/>
      <c r="I348" s="433"/>
      <c r="J348" s="57"/>
      <c r="L348" s="59"/>
    </row>
    <row r="349" spans="1:12" s="21" customFormat="1" ht="18.75">
      <c r="A349" s="4"/>
      <c r="B349" s="434" t="s">
        <v>1237</v>
      </c>
      <c r="C349" s="435"/>
      <c r="D349" s="435"/>
      <c r="E349" s="435"/>
      <c r="F349" s="435"/>
      <c r="G349" s="435"/>
      <c r="H349" s="435"/>
      <c r="I349" s="436"/>
      <c r="J349" s="57"/>
      <c r="L349" s="59"/>
    </row>
    <row r="350" spans="1:12" s="21" customFormat="1" ht="18.75">
      <c r="A350" s="4"/>
      <c r="B350" s="437"/>
      <c r="C350" s="438"/>
      <c r="D350" s="438"/>
      <c r="E350" s="438"/>
      <c r="F350" s="438"/>
      <c r="G350" s="438"/>
      <c r="H350" s="438"/>
      <c r="I350" s="439"/>
      <c r="J350" s="57"/>
      <c r="L350" s="59"/>
    </row>
    <row r="351" spans="1:12" s="21" customFormat="1" ht="19.5" thickBot="1">
      <c r="A351" s="4"/>
      <c r="B351" s="440"/>
      <c r="C351" s="441"/>
      <c r="D351" s="441"/>
      <c r="E351" s="441"/>
      <c r="F351" s="441"/>
      <c r="G351" s="441"/>
      <c r="H351" s="441"/>
      <c r="I351" s="442"/>
      <c r="J351" s="57"/>
      <c r="L351" s="59"/>
    </row>
    <row r="352" spans="1:12" s="21" customFormat="1" ht="18.75">
      <c r="A352" s="58"/>
      <c r="B352" s="58"/>
      <c r="C352" s="58"/>
      <c r="D352" s="58"/>
      <c r="E352" s="58"/>
      <c r="F352" s="58"/>
      <c r="G352" s="58"/>
      <c r="H352" s="58"/>
      <c r="I352" s="58"/>
      <c r="J352" s="63"/>
      <c r="L352" s="59"/>
    </row>
    <row r="353" spans="1:12" s="21" customFormat="1" ht="19.5" thickBot="1">
      <c r="A353" s="4"/>
      <c r="B353" s="4"/>
      <c r="C353" s="4"/>
      <c r="D353" s="4"/>
      <c r="E353" s="4"/>
      <c r="F353" s="4"/>
      <c r="G353" s="4"/>
      <c r="H353" s="4"/>
      <c r="I353" s="4"/>
      <c r="J353" s="61" t="s">
        <v>1265</v>
      </c>
      <c r="L353" s="59"/>
    </row>
    <row r="354" spans="1:12" s="21" customFormat="1" ht="18.75">
      <c r="A354" s="4"/>
      <c r="B354" s="443" t="str">
        <f>CONCATENATE('加盟校情報&amp;大会設定'!$G$5,'加盟校情報&amp;大会設定'!$H$5,'加盟校情報&amp;大会設定'!$I$5,'加盟校情報&amp;大会設定'!$J$5,)&amp;"　男子4×400mR"</f>
        <v>第36回全日本大学女子駅伝東海地区選考会　男子4×400mR</v>
      </c>
      <c r="C354" s="444"/>
      <c r="D354" s="444"/>
      <c r="E354" s="444"/>
      <c r="F354" s="444"/>
      <c r="G354" s="444"/>
      <c r="H354" s="444"/>
      <c r="I354" s="445"/>
      <c r="J354" s="57"/>
      <c r="L354" s="59"/>
    </row>
    <row r="355" spans="1:12" s="21" customFormat="1" ht="19.5" thickBot="1">
      <c r="A355" s="4"/>
      <c r="B355" s="446"/>
      <c r="C355" s="447"/>
      <c r="D355" s="447"/>
      <c r="E355" s="447"/>
      <c r="F355" s="447"/>
      <c r="G355" s="447"/>
      <c r="H355" s="447"/>
      <c r="I355" s="448"/>
      <c r="J355" s="57"/>
      <c r="L355" s="59"/>
    </row>
    <row r="356" spans="1:12" s="21" customFormat="1" ht="18.75">
      <c r="A356" s="4"/>
      <c r="B356" s="449" t="s">
        <v>1241</v>
      </c>
      <c r="C356" s="450"/>
      <c r="D356" s="455" t="str">
        <f>IF(基本情報登録!$D$6&gt;0,基本情報登録!$D$6,"")</f>
        <v/>
      </c>
      <c r="E356" s="456"/>
      <c r="F356" s="456"/>
      <c r="G356" s="456"/>
      <c r="H356" s="457"/>
      <c r="I356" s="62" t="s">
        <v>1275</v>
      </c>
      <c r="J356" s="57"/>
      <c r="L356" s="59"/>
    </row>
    <row r="357" spans="1:12" s="21" customFormat="1" ht="18.75">
      <c r="A357" s="4"/>
      <c r="B357" s="451" t="s">
        <v>1</v>
      </c>
      <c r="C357" s="452"/>
      <c r="D357" s="458" t="str">
        <f>IF(基本情報登録!$D$8&gt;0,基本情報登録!$D$8,"")</f>
        <v/>
      </c>
      <c r="E357" s="459"/>
      <c r="F357" s="459"/>
      <c r="G357" s="459"/>
      <c r="H357" s="460"/>
      <c r="I357" s="432"/>
      <c r="J357" s="57"/>
      <c r="L357" s="59"/>
    </row>
    <row r="358" spans="1:12" s="21" customFormat="1" ht="19.5" thickBot="1">
      <c r="A358" s="4"/>
      <c r="B358" s="453"/>
      <c r="C358" s="454"/>
      <c r="D358" s="461"/>
      <c r="E358" s="462"/>
      <c r="F358" s="462"/>
      <c r="G358" s="462"/>
      <c r="H358" s="463"/>
      <c r="I358" s="433"/>
      <c r="J358" s="57"/>
      <c r="L358" s="59"/>
    </row>
    <row r="359" spans="1:12" s="21" customFormat="1" ht="18.75">
      <c r="A359" s="4"/>
      <c r="B359" s="449" t="s">
        <v>24</v>
      </c>
      <c r="C359" s="450"/>
      <c r="D359" s="487"/>
      <c r="E359" s="488"/>
      <c r="F359" s="488"/>
      <c r="G359" s="488"/>
      <c r="H359" s="488"/>
      <c r="I359" s="489"/>
      <c r="J359" s="57"/>
      <c r="L359" s="59"/>
    </row>
    <row r="360" spans="1:12" s="21" customFormat="1" ht="18.75" hidden="1">
      <c r="A360" s="4"/>
      <c r="B360" s="47"/>
      <c r="C360" s="48"/>
      <c r="D360" s="49"/>
      <c r="E360" s="490" t="str">
        <f>TEXT(D359,"00000")</f>
        <v>00000</v>
      </c>
      <c r="F360" s="490"/>
      <c r="G360" s="490"/>
      <c r="H360" s="490"/>
      <c r="I360" s="491"/>
      <c r="J360" s="57"/>
      <c r="L360" s="59"/>
    </row>
    <row r="361" spans="1:12" s="21" customFormat="1" ht="18.75">
      <c r="A361" s="4"/>
      <c r="B361" s="451" t="s">
        <v>27</v>
      </c>
      <c r="C361" s="452"/>
      <c r="D361" s="468"/>
      <c r="E361" s="494"/>
      <c r="F361" s="494"/>
      <c r="G361" s="494"/>
      <c r="H361" s="494"/>
      <c r="I361" s="495"/>
      <c r="J361" s="57"/>
      <c r="L361" s="59"/>
    </row>
    <row r="362" spans="1:12" s="21" customFormat="1" ht="18.75">
      <c r="A362" s="4"/>
      <c r="B362" s="492"/>
      <c r="C362" s="493"/>
      <c r="D362" s="474"/>
      <c r="E362" s="496"/>
      <c r="F362" s="496"/>
      <c r="G362" s="496"/>
      <c r="H362" s="496"/>
      <c r="I362" s="497"/>
      <c r="J362" s="57"/>
      <c r="L362" s="59"/>
    </row>
    <row r="363" spans="1:12" s="21" customFormat="1" ht="19.5" thickBot="1">
      <c r="A363" s="4"/>
      <c r="B363" s="498" t="s">
        <v>1233</v>
      </c>
      <c r="C363" s="499"/>
      <c r="D363" s="500"/>
      <c r="E363" s="501"/>
      <c r="F363" s="501"/>
      <c r="G363" s="501"/>
      <c r="H363" s="501"/>
      <c r="I363" s="502"/>
      <c r="J363" s="57"/>
      <c r="L363" s="59"/>
    </row>
    <row r="364" spans="1:12" s="21" customFormat="1" ht="18.75">
      <c r="A364" s="4"/>
      <c r="B364" s="476" t="s">
        <v>1234</v>
      </c>
      <c r="C364" s="477"/>
      <c r="D364" s="477"/>
      <c r="E364" s="477"/>
      <c r="F364" s="477"/>
      <c r="G364" s="477"/>
      <c r="H364" s="477"/>
      <c r="I364" s="478"/>
      <c r="J364" s="57"/>
      <c r="L364" s="59"/>
    </row>
    <row r="365" spans="1:12" s="21" customFormat="1" ht="19.5" thickBot="1">
      <c r="A365" s="4"/>
      <c r="B365" s="50" t="s">
        <v>1238</v>
      </c>
      <c r="C365" s="51" t="s">
        <v>16</v>
      </c>
      <c r="D365" s="51" t="s">
        <v>1239</v>
      </c>
      <c r="E365" s="479" t="s">
        <v>1235</v>
      </c>
      <c r="F365" s="480"/>
      <c r="G365" s="51" t="s">
        <v>1240</v>
      </c>
      <c r="H365" s="51" t="s">
        <v>48</v>
      </c>
      <c r="I365" s="52" t="s">
        <v>1236</v>
      </c>
      <c r="J365" s="57"/>
      <c r="L365" s="59"/>
    </row>
    <row r="366" spans="1:12" s="21" customFormat="1" ht="19.5" thickTop="1">
      <c r="A366" s="4"/>
      <c r="B366" s="481">
        <v>1</v>
      </c>
      <c r="C366" s="483"/>
      <c r="D366" s="483" t="str">
        <f>IF(C366&gt;0,VLOOKUP(C366,男子登録情報!$A$2:$H$1688,2,0),"")</f>
        <v/>
      </c>
      <c r="E366" s="484" t="str">
        <f>IF(C366&gt;0,VLOOKUP(C366,男子登録情報!$A$2:$H$1688,3,0),"")</f>
        <v/>
      </c>
      <c r="F366" s="485"/>
      <c r="G366" s="483" t="str">
        <f>IF(C366&gt;0,VLOOKUP(C366,男子登録情報!$A$2:$H$1688,4,0),"")</f>
        <v/>
      </c>
      <c r="H366" s="483" t="str">
        <f>IF(C366&gt;0,VLOOKUP(C366,男子登録情報!$A$2:$H$1688,8,0),"")</f>
        <v/>
      </c>
      <c r="I366" s="486" t="str">
        <f>IF(C366&gt;0,VLOOKUP(C366,男子登録情報!$A$2:$H$1688,5,0),"")</f>
        <v/>
      </c>
      <c r="J366" s="57"/>
      <c r="L366" s="59"/>
    </row>
    <row r="367" spans="1:12" s="21" customFormat="1" ht="18.75">
      <c r="A367" s="4"/>
      <c r="B367" s="482"/>
      <c r="C367" s="473"/>
      <c r="D367" s="473"/>
      <c r="E367" s="474"/>
      <c r="F367" s="475"/>
      <c r="G367" s="473"/>
      <c r="H367" s="473"/>
      <c r="I367" s="472"/>
      <c r="J367" s="57"/>
      <c r="L367" s="59"/>
    </row>
    <row r="368" spans="1:12" s="21" customFormat="1" ht="18.75">
      <c r="A368" s="4"/>
      <c r="B368" s="464">
        <v>2</v>
      </c>
      <c r="C368" s="466"/>
      <c r="D368" s="466" t="str">
        <f>IF(C368,VLOOKUP(C368,男子登録情報!$A$2:$H$1688,2,0),"")</f>
        <v/>
      </c>
      <c r="E368" s="468" t="str">
        <f>IF(C368&gt;0,VLOOKUP(C368,男子登録情報!$A$2:$H$1688,3,0),"")</f>
        <v/>
      </c>
      <c r="F368" s="469"/>
      <c r="G368" s="466" t="str">
        <f>IF(C368&gt;0,VLOOKUP(C368,男子登録情報!$A$2:$H$1688,4,0),"")</f>
        <v/>
      </c>
      <c r="H368" s="466" t="str">
        <f>IF(C368&gt;0,VLOOKUP(C368,男子登録情報!$A$2:$H$1688,8,0),"")</f>
        <v/>
      </c>
      <c r="I368" s="432" t="str">
        <f>IF(C368&gt;0,VLOOKUP(C368,男子登録情報!$A$2:$H$1688,5,0),"")</f>
        <v/>
      </c>
      <c r="J368" s="57"/>
      <c r="L368" s="59"/>
    </row>
    <row r="369" spans="1:12" s="21" customFormat="1" ht="18.75">
      <c r="A369" s="4"/>
      <c r="B369" s="482"/>
      <c r="C369" s="473"/>
      <c r="D369" s="473"/>
      <c r="E369" s="474"/>
      <c r="F369" s="475"/>
      <c r="G369" s="473"/>
      <c r="H369" s="473"/>
      <c r="I369" s="472"/>
      <c r="J369" s="57"/>
      <c r="L369" s="59"/>
    </row>
    <row r="370" spans="1:12" s="21" customFormat="1" ht="18.75">
      <c r="A370" s="4"/>
      <c r="B370" s="464">
        <v>3</v>
      </c>
      <c r="C370" s="466"/>
      <c r="D370" s="466" t="str">
        <f>IF(C370,VLOOKUP(C370,男子登録情報!$A$2:$H$1688,2,0),"")</f>
        <v/>
      </c>
      <c r="E370" s="468" t="str">
        <f>IF(C370&gt;0,VLOOKUP(C370,男子登録情報!$A$2:$H$1688,3,0),"")</f>
        <v/>
      </c>
      <c r="F370" s="469"/>
      <c r="G370" s="466" t="str">
        <f>IF(C370&gt;0,VLOOKUP(C370,男子登録情報!$A$2:$H$1688,4,0),"")</f>
        <v/>
      </c>
      <c r="H370" s="466" t="str">
        <f>IF(C370&gt;0,VLOOKUP(C370,男子登録情報!$A$2:$H$1688,8,0),"")</f>
        <v/>
      </c>
      <c r="I370" s="432" t="str">
        <f>IF(C370&gt;0,VLOOKUP(C370,男子登録情報!$A$2:$H$1688,5,0),"")</f>
        <v/>
      </c>
      <c r="J370" s="57"/>
      <c r="L370" s="59"/>
    </row>
    <row r="371" spans="1:12" s="21" customFormat="1" ht="18.75">
      <c r="A371" s="4"/>
      <c r="B371" s="482"/>
      <c r="C371" s="473"/>
      <c r="D371" s="473"/>
      <c r="E371" s="474"/>
      <c r="F371" s="475"/>
      <c r="G371" s="473"/>
      <c r="H371" s="473"/>
      <c r="I371" s="472"/>
      <c r="J371" s="57"/>
      <c r="L371" s="59"/>
    </row>
    <row r="372" spans="1:12" s="21" customFormat="1" ht="18.75">
      <c r="A372" s="4"/>
      <c r="B372" s="464">
        <v>4</v>
      </c>
      <c r="C372" s="466"/>
      <c r="D372" s="466" t="str">
        <f>IF(C372,VLOOKUP(C372,男子登録情報!$A$2:$H$1688,2,0),"")</f>
        <v/>
      </c>
      <c r="E372" s="468" t="str">
        <f>IF(C372&gt;0,VLOOKUP(C372,男子登録情報!$A$2:$H$1688,3,0),"")</f>
        <v/>
      </c>
      <c r="F372" s="469"/>
      <c r="G372" s="466" t="str">
        <f>IF(C372&gt;0,VLOOKUP(C372,男子登録情報!$A$2:$H$1688,4,0),"")</f>
        <v/>
      </c>
      <c r="H372" s="466" t="str">
        <f>IF(C372&gt;0,VLOOKUP(C372,男子登録情報!$A$2:$H$1688,8,0),"")</f>
        <v/>
      </c>
      <c r="I372" s="432" t="str">
        <f>IF(C372&gt;0,VLOOKUP(C372,男子登録情報!$A$2:$H$1688,5,0),"")</f>
        <v/>
      </c>
      <c r="J372" s="57"/>
      <c r="L372" s="59"/>
    </row>
    <row r="373" spans="1:12" s="21" customFormat="1" ht="18.75">
      <c r="A373" s="4"/>
      <c r="B373" s="482"/>
      <c r="C373" s="473"/>
      <c r="D373" s="473"/>
      <c r="E373" s="474"/>
      <c r="F373" s="475"/>
      <c r="G373" s="473"/>
      <c r="H373" s="473"/>
      <c r="I373" s="472"/>
      <c r="J373" s="57"/>
      <c r="L373" s="59"/>
    </row>
    <row r="374" spans="1:12" s="21" customFormat="1" ht="18.75">
      <c r="A374" s="4"/>
      <c r="B374" s="464">
        <v>5</v>
      </c>
      <c r="C374" s="466"/>
      <c r="D374" s="466" t="str">
        <f>IF(C374,VLOOKUP(C374,男子登録情報!$A$2:$H$1688,2,0),"")</f>
        <v/>
      </c>
      <c r="E374" s="468" t="str">
        <f>IF(C374&gt;0,VLOOKUP(C374,男子登録情報!$A$2:$H$1688,3,0),"")</f>
        <v/>
      </c>
      <c r="F374" s="469"/>
      <c r="G374" s="466" t="str">
        <f>IF(C374&gt;0,VLOOKUP(C374,男子登録情報!$A$2:$H$1688,4,0),"")</f>
        <v/>
      </c>
      <c r="H374" s="466" t="str">
        <f>IF(C374&gt;0,VLOOKUP(C374,男子登録情報!$A$2:$H$1688,8,0),"")</f>
        <v/>
      </c>
      <c r="I374" s="432" t="str">
        <f>IF(C374&gt;0,VLOOKUP(C374,男子登録情報!$A$2:$H$1688,5,0),"")</f>
        <v/>
      </c>
      <c r="J374" s="57"/>
      <c r="L374" s="59"/>
    </row>
    <row r="375" spans="1:12" s="21" customFormat="1" ht="18.75">
      <c r="A375" s="4"/>
      <c r="B375" s="482"/>
      <c r="C375" s="473"/>
      <c r="D375" s="473"/>
      <c r="E375" s="474"/>
      <c r="F375" s="475"/>
      <c r="G375" s="473"/>
      <c r="H375" s="473"/>
      <c r="I375" s="472"/>
      <c r="J375" s="57"/>
      <c r="L375" s="59"/>
    </row>
    <row r="376" spans="1:12" s="21" customFormat="1" ht="18.75">
      <c r="A376" s="4"/>
      <c r="B376" s="464">
        <v>6</v>
      </c>
      <c r="C376" s="466"/>
      <c r="D376" s="466" t="str">
        <f>IF(C376,VLOOKUP(C376,男子登録情報!$A$2:$H$1688,2,0),"")</f>
        <v/>
      </c>
      <c r="E376" s="468" t="str">
        <f>IF(C376&gt;0,VLOOKUP(C376,男子登録情報!$A$2:$H$1688,3,0),"")</f>
        <v/>
      </c>
      <c r="F376" s="469"/>
      <c r="G376" s="466" t="str">
        <f>IF(C376&gt;0,VLOOKUP(C376,男子登録情報!$A$2:$H$1688,4,0),"")</f>
        <v/>
      </c>
      <c r="H376" s="466" t="str">
        <f>IF(C376&gt;0,VLOOKUP(C376,男子登録情報!$A$2:$H$1688,8,0),"")</f>
        <v/>
      </c>
      <c r="I376" s="432" t="str">
        <f>IF(C376&gt;0,VLOOKUP(C376,男子登録情報!$A$2:$H$1688,5,0),"")</f>
        <v/>
      </c>
      <c r="J376" s="57"/>
      <c r="L376" s="59"/>
    </row>
    <row r="377" spans="1:12" s="21" customFormat="1" ht="19.5" thickBot="1">
      <c r="A377" s="4"/>
      <c r="B377" s="465"/>
      <c r="C377" s="467"/>
      <c r="D377" s="467"/>
      <c r="E377" s="470"/>
      <c r="F377" s="471"/>
      <c r="G377" s="467"/>
      <c r="H377" s="467"/>
      <c r="I377" s="433"/>
      <c r="J377" s="57"/>
      <c r="L377" s="59"/>
    </row>
    <row r="378" spans="1:12" s="21" customFormat="1" ht="18.75">
      <c r="A378" s="4"/>
      <c r="B378" s="434" t="s">
        <v>1237</v>
      </c>
      <c r="C378" s="435"/>
      <c r="D378" s="435"/>
      <c r="E378" s="435"/>
      <c r="F378" s="435"/>
      <c r="G378" s="435"/>
      <c r="H378" s="435"/>
      <c r="I378" s="436"/>
      <c r="J378" s="57"/>
      <c r="L378" s="59"/>
    </row>
    <row r="379" spans="1:12" s="21" customFormat="1" ht="18.75">
      <c r="A379" s="4"/>
      <c r="B379" s="437"/>
      <c r="C379" s="438"/>
      <c r="D379" s="438"/>
      <c r="E379" s="438"/>
      <c r="F379" s="438"/>
      <c r="G379" s="438"/>
      <c r="H379" s="438"/>
      <c r="I379" s="439"/>
      <c r="J379" s="57"/>
      <c r="L379" s="59"/>
    </row>
    <row r="380" spans="1:12" s="21" customFormat="1" ht="19.5" thickBot="1">
      <c r="A380" s="4"/>
      <c r="B380" s="440"/>
      <c r="C380" s="441"/>
      <c r="D380" s="441"/>
      <c r="E380" s="441"/>
      <c r="F380" s="441"/>
      <c r="G380" s="441"/>
      <c r="H380" s="441"/>
      <c r="I380" s="442"/>
      <c r="J380" s="57"/>
      <c r="L380" s="59"/>
    </row>
    <row r="381" spans="1:12" s="21" customFormat="1" ht="18.75">
      <c r="A381" s="58"/>
      <c r="B381" s="58"/>
      <c r="C381" s="58"/>
      <c r="D381" s="58"/>
      <c r="E381" s="58"/>
      <c r="F381" s="58"/>
      <c r="G381" s="58"/>
      <c r="H381" s="58"/>
      <c r="I381" s="58"/>
      <c r="J381" s="63"/>
      <c r="L381" s="59"/>
    </row>
    <row r="382" spans="1:12" s="21" customFormat="1" ht="19.5" thickBot="1">
      <c r="A382" s="4"/>
      <c r="B382" s="4"/>
      <c r="C382" s="4"/>
      <c r="D382" s="4"/>
      <c r="E382" s="4"/>
      <c r="F382" s="4"/>
      <c r="G382" s="4"/>
      <c r="H382" s="4"/>
      <c r="I382" s="4"/>
      <c r="J382" s="61" t="s">
        <v>1296</v>
      </c>
      <c r="L382" s="59"/>
    </row>
    <row r="383" spans="1:12" s="21" customFormat="1" ht="18.75">
      <c r="A383" s="4"/>
      <c r="B383" s="443" t="str">
        <f>CONCATENATE('加盟校情報&amp;大会設定'!$G$5,'加盟校情報&amp;大会設定'!$H$5,'加盟校情報&amp;大会設定'!$I$5,'加盟校情報&amp;大会設定'!$J$5,)&amp;"　男子4×400mR"</f>
        <v>第36回全日本大学女子駅伝東海地区選考会　男子4×400mR</v>
      </c>
      <c r="C383" s="444"/>
      <c r="D383" s="444"/>
      <c r="E383" s="444"/>
      <c r="F383" s="444"/>
      <c r="G383" s="444"/>
      <c r="H383" s="444"/>
      <c r="I383" s="445"/>
      <c r="J383" s="57"/>
      <c r="L383" s="59"/>
    </row>
    <row r="384" spans="1:12" s="21" customFormat="1" ht="19.5" thickBot="1">
      <c r="A384" s="4"/>
      <c r="B384" s="446"/>
      <c r="C384" s="447"/>
      <c r="D384" s="447"/>
      <c r="E384" s="447"/>
      <c r="F384" s="447"/>
      <c r="G384" s="447"/>
      <c r="H384" s="447"/>
      <c r="I384" s="448"/>
      <c r="J384" s="57"/>
      <c r="L384" s="59"/>
    </row>
    <row r="385" spans="1:12" s="21" customFormat="1" ht="18.75">
      <c r="A385" s="4"/>
      <c r="B385" s="449" t="s">
        <v>1241</v>
      </c>
      <c r="C385" s="450"/>
      <c r="D385" s="455" t="str">
        <f>IF(基本情報登録!$D$6&gt;0,基本情報登録!$D$6,"")</f>
        <v/>
      </c>
      <c r="E385" s="456"/>
      <c r="F385" s="456"/>
      <c r="G385" s="456"/>
      <c r="H385" s="457"/>
      <c r="I385" s="62" t="s">
        <v>1275</v>
      </c>
      <c r="J385" s="57"/>
      <c r="L385" s="59"/>
    </row>
    <row r="386" spans="1:12" s="21" customFormat="1" ht="18.75">
      <c r="A386" s="4"/>
      <c r="B386" s="451" t="s">
        <v>1</v>
      </c>
      <c r="C386" s="452"/>
      <c r="D386" s="458" t="str">
        <f>IF(基本情報登録!$D$8&gt;0,基本情報登録!$D$8,"")</f>
        <v/>
      </c>
      <c r="E386" s="459"/>
      <c r="F386" s="459"/>
      <c r="G386" s="459"/>
      <c r="H386" s="460"/>
      <c r="I386" s="432"/>
      <c r="J386" s="57"/>
      <c r="L386" s="59"/>
    </row>
    <row r="387" spans="1:12" s="21" customFormat="1" ht="19.5" thickBot="1">
      <c r="A387" s="4"/>
      <c r="B387" s="453"/>
      <c r="C387" s="454"/>
      <c r="D387" s="461"/>
      <c r="E387" s="462"/>
      <c r="F387" s="462"/>
      <c r="G387" s="462"/>
      <c r="H387" s="463"/>
      <c r="I387" s="433"/>
      <c r="J387" s="57"/>
      <c r="L387" s="59"/>
    </row>
    <row r="388" spans="1:12" s="21" customFormat="1" ht="18.75">
      <c r="A388" s="4"/>
      <c r="B388" s="449" t="s">
        <v>24</v>
      </c>
      <c r="C388" s="450"/>
      <c r="D388" s="487"/>
      <c r="E388" s="488"/>
      <c r="F388" s="488"/>
      <c r="G388" s="488"/>
      <c r="H388" s="488"/>
      <c r="I388" s="489"/>
      <c r="J388" s="57"/>
      <c r="L388" s="59"/>
    </row>
    <row r="389" spans="1:12" s="21" customFormat="1" ht="18.75" hidden="1">
      <c r="A389" s="4"/>
      <c r="B389" s="47"/>
      <c r="C389" s="48"/>
      <c r="D389" s="49"/>
      <c r="E389" s="490" t="str">
        <f>TEXT(D388,"00000")</f>
        <v>00000</v>
      </c>
      <c r="F389" s="490"/>
      <c r="G389" s="490"/>
      <c r="H389" s="490"/>
      <c r="I389" s="491"/>
      <c r="J389" s="57"/>
      <c r="L389" s="59"/>
    </row>
    <row r="390" spans="1:12" s="21" customFormat="1" ht="18.75">
      <c r="A390" s="4"/>
      <c r="B390" s="451" t="s">
        <v>27</v>
      </c>
      <c r="C390" s="452"/>
      <c r="D390" s="468"/>
      <c r="E390" s="494"/>
      <c r="F390" s="494"/>
      <c r="G390" s="494"/>
      <c r="H390" s="494"/>
      <c r="I390" s="495"/>
      <c r="J390" s="57"/>
      <c r="L390" s="59"/>
    </row>
    <row r="391" spans="1:12" s="21" customFormat="1" ht="18.75">
      <c r="A391" s="4"/>
      <c r="B391" s="492"/>
      <c r="C391" s="493"/>
      <c r="D391" s="474"/>
      <c r="E391" s="496"/>
      <c r="F391" s="496"/>
      <c r="G391" s="496"/>
      <c r="H391" s="496"/>
      <c r="I391" s="497"/>
      <c r="J391" s="57"/>
      <c r="L391" s="59"/>
    </row>
    <row r="392" spans="1:12" s="21" customFormat="1" ht="19.5" thickBot="1">
      <c r="A392" s="4"/>
      <c r="B392" s="498" t="s">
        <v>1233</v>
      </c>
      <c r="C392" s="499"/>
      <c r="D392" s="500"/>
      <c r="E392" s="501"/>
      <c r="F392" s="501"/>
      <c r="G392" s="501"/>
      <c r="H392" s="501"/>
      <c r="I392" s="502"/>
      <c r="J392" s="57"/>
      <c r="L392" s="59"/>
    </row>
    <row r="393" spans="1:12" s="21" customFormat="1" ht="18.75">
      <c r="A393" s="4"/>
      <c r="B393" s="476" t="s">
        <v>1234</v>
      </c>
      <c r="C393" s="477"/>
      <c r="D393" s="477"/>
      <c r="E393" s="477"/>
      <c r="F393" s="477"/>
      <c r="G393" s="477"/>
      <c r="H393" s="477"/>
      <c r="I393" s="478"/>
      <c r="J393" s="57"/>
      <c r="L393" s="59"/>
    </row>
    <row r="394" spans="1:12" s="21" customFormat="1" ht="19.5" thickBot="1">
      <c r="A394" s="4"/>
      <c r="B394" s="50" t="s">
        <v>1238</v>
      </c>
      <c r="C394" s="51" t="s">
        <v>16</v>
      </c>
      <c r="D394" s="51" t="s">
        <v>1239</v>
      </c>
      <c r="E394" s="479" t="s">
        <v>1235</v>
      </c>
      <c r="F394" s="480"/>
      <c r="G394" s="51" t="s">
        <v>1240</v>
      </c>
      <c r="H394" s="51" t="s">
        <v>48</v>
      </c>
      <c r="I394" s="52" t="s">
        <v>1236</v>
      </c>
      <c r="J394" s="57"/>
      <c r="L394" s="59"/>
    </row>
    <row r="395" spans="1:12" s="21" customFormat="1" ht="19.5" thickTop="1">
      <c r="A395" s="4"/>
      <c r="B395" s="481">
        <v>1</v>
      </c>
      <c r="C395" s="483"/>
      <c r="D395" s="483" t="str">
        <f>IF(C395&gt;0,VLOOKUP(C395,男子登録情報!$A$2:$H$1688,2,0),"")</f>
        <v/>
      </c>
      <c r="E395" s="484" t="str">
        <f>IF(C395&gt;0,VLOOKUP(C395,男子登録情報!$A$2:$H$1688,3,0),"")</f>
        <v/>
      </c>
      <c r="F395" s="485"/>
      <c r="G395" s="483" t="str">
        <f>IF(C395&gt;0,VLOOKUP(C395,男子登録情報!$A$2:$H$1688,4,0),"")</f>
        <v/>
      </c>
      <c r="H395" s="483" t="str">
        <f>IF(C395&gt;0,VLOOKUP(C395,男子登録情報!$A$2:$H$1688,8,0),"")</f>
        <v/>
      </c>
      <c r="I395" s="486" t="str">
        <f>IF(C395&gt;0,VLOOKUP(C395,男子登録情報!$A$2:$H$1688,5,0),"")</f>
        <v/>
      </c>
      <c r="J395" s="57"/>
      <c r="L395" s="59"/>
    </row>
    <row r="396" spans="1:12" s="21" customFormat="1" ht="18.75">
      <c r="A396" s="4"/>
      <c r="B396" s="482"/>
      <c r="C396" s="473"/>
      <c r="D396" s="473"/>
      <c r="E396" s="474"/>
      <c r="F396" s="475"/>
      <c r="G396" s="473"/>
      <c r="H396" s="473"/>
      <c r="I396" s="472"/>
      <c r="J396" s="57"/>
      <c r="L396" s="59"/>
    </row>
    <row r="397" spans="1:12" s="21" customFormat="1" ht="18.75">
      <c r="A397" s="4"/>
      <c r="B397" s="464">
        <v>2</v>
      </c>
      <c r="C397" s="466"/>
      <c r="D397" s="466" t="str">
        <f>IF(C397,VLOOKUP(C397,男子登録情報!$A$2:$H$1688,2,0),"")</f>
        <v/>
      </c>
      <c r="E397" s="468" t="str">
        <f>IF(C397&gt;0,VLOOKUP(C397,男子登録情報!$A$2:$H$1688,3,0),"")</f>
        <v/>
      </c>
      <c r="F397" s="469"/>
      <c r="G397" s="466" t="str">
        <f>IF(C397&gt;0,VLOOKUP(C397,男子登録情報!$A$2:$H$1688,4,0),"")</f>
        <v/>
      </c>
      <c r="H397" s="466" t="str">
        <f>IF(C397&gt;0,VLOOKUP(C397,男子登録情報!$A$2:$H$1688,8,0),"")</f>
        <v/>
      </c>
      <c r="I397" s="432" t="str">
        <f>IF(C397&gt;0,VLOOKUP(C397,男子登録情報!$A$2:$H$1688,5,0),"")</f>
        <v/>
      </c>
      <c r="J397" s="57"/>
      <c r="L397" s="59"/>
    </row>
    <row r="398" spans="1:12" s="21" customFormat="1" ht="18.75">
      <c r="A398" s="4"/>
      <c r="B398" s="482"/>
      <c r="C398" s="473"/>
      <c r="D398" s="473"/>
      <c r="E398" s="474"/>
      <c r="F398" s="475"/>
      <c r="G398" s="473"/>
      <c r="H398" s="473"/>
      <c r="I398" s="472"/>
      <c r="J398" s="57"/>
      <c r="L398" s="59"/>
    </row>
    <row r="399" spans="1:12" s="21" customFormat="1" ht="18.75">
      <c r="A399" s="4"/>
      <c r="B399" s="464">
        <v>3</v>
      </c>
      <c r="C399" s="466"/>
      <c r="D399" s="466" t="str">
        <f>IF(C399,VLOOKUP(C399,男子登録情報!$A$2:$H$1688,2,0),"")</f>
        <v/>
      </c>
      <c r="E399" s="468" t="str">
        <f>IF(C399&gt;0,VLOOKUP(C399,男子登録情報!$A$2:$H$1688,3,0),"")</f>
        <v/>
      </c>
      <c r="F399" s="469"/>
      <c r="G399" s="466" t="str">
        <f>IF(C399&gt;0,VLOOKUP(C399,男子登録情報!$A$2:$H$1688,4,0),"")</f>
        <v/>
      </c>
      <c r="H399" s="466" t="str">
        <f>IF(C399&gt;0,VLOOKUP(C399,男子登録情報!$A$2:$H$1688,8,0),"")</f>
        <v/>
      </c>
      <c r="I399" s="432" t="str">
        <f>IF(C399&gt;0,VLOOKUP(C399,男子登録情報!$A$2:$H$1688,5,0),"")</f>
        <v/>
      </c>
      <c r="J399" s="57"/>
      <c r="L399" s="59"/>
    </row>
    <row r="400" spans="1:12" s="21" customFormat="1" ht="18.75">
      <c r="A400" s="4"/>
      <c r="B400" s="482"/>
      <c r="C400" s="473"/>
      <c r="D400" s="473"/>
      <c r="E400" s="474"/>
      <c r="F400" s="475"/>
      <c r="G400" s="473"/>
      <c r="H400" s="473"/>
      <c r="I400" s="472"/>
      <c r="J400" s="57"/>
      <c r="L400" s="59"/>
    </row>
    <row r="401" spans="1:12" s="21" customFormat="1" ht="18.75">
      <c r="A401" s="4"/>
      <c r="B401" s="464">
        <v>4</v>
      </c>
      <c r="C401" s="466"/>
      <c r="D401" s="466" t="str">
        <f>IF(C401,VLOOKUP(C401,男子登録情報!$A$2:$H$1688,2,0),"")</f>
        <v/>
      </c>
      <c r="E401" s="468" t="str">
        <f>IF(C401&gt;0,VLOOKUP(C401,男子登録情報!$A$2:$H$1688,3,0),"")</f>
        <v/>
      </c>
      <c r="F401" s="469"/>
      <c r="G401" s="466" t="str">
        <f>IF(C401&gt;0,VLOOKUP(C401,男子登録情報!$A$2:$H$1688,4,0),"")</f>
        <v/>
      </c>
      <c r="H401" s="466" t="str">
        <f>IF(C401&gt;0,VLOOKUP(C401,男子登録情報!$A$2:$H$1688,8,0),"")</f>
        <v/>
      </c>
      <c r="I401" s="432" t="str">
        <f>IF(C401&gt;0,VLOOKUP(C401,男子登録情報!$A$2:$H$1688,5,0),"")</f>
        <v/>
      </c>
      <c r="J401" s="57"/>
      <c r="L401" s="59"/>
    </row>
    <row r="402" spans="1:12" s="21" customFormat="1" ht="18.75">
      <c r="A402" s="4"/>
      <c r="B402" s="482"/>
      <c r="C402" s="473"/>
      <c r="D402" s="473"/>
      <c r="E402" s="474"/>
      <c r="F402" s="475"/>
      <c r="G402" s="473"/>
      <c r="H402" s="473"/>
      <c r="I402" s="472"/>
      <c r="J402" s="57"/>
      <c r="L402" s="59"/>
    </row>
    <row r="403" spans="1:12" s="21" customFormat="1" ht="18.75">
      <c r="A403" s="4"/>
      <c r="B403" s="464">
        <v>5</v>
      </c>
      <c r="C403" s="466"/>
      <c r="D403" s="466" t="str">
        <f>IF(C403,VLOOKUP(C403,男子登録情報!$A$2:$H$1688,2,0),"")</f>
        <v/>
      </c>
      <c r="E403" s="468" t="str">
        <f>IF(C403&gt;0,VLOOKUP(C403,男子登録情報!$A$2:$H$1688,3,0),"")</f>
        <v/>
      </c>
      <c r="F403" s="469"/>
      <c r="G403" s="466" t="str">
        <f>IF(C403&gt;0,VLOOKUP(C403,男子登録情報!$A$2:$H$1688,4,0),"")</f>
        <v/>
      </c>
      <c r="H403" s="466" t="str">
        <f>IF(C403&gt;0,VLOOKUP(C403,男子登録情報!$A$2:$H$1688,8,0),"")</f>
        <v/>
      </c>
      <c r="I403" s="432" t="str">
        <f>IF(C403&gt;0,VLOOKUP(C403,男子登録情報!$A$2:$H$1688,5,0),"")</f>
        <v/>
      </c>
      <c r="J403" s="57"/>
      <c r="L403" s="59"/>
    </row>
    <row r="404" spans="1:12" s="21" customFormat="1" ht="18.75">
      <c r="A404" s="4"/>
      <c r="B404" s="482"/>
      <c r="C404" s="473"/>
      <c r="D404" s="473"/>
      <c r="E404" s="474"/>
      <c r="F404" s="475"/>
      <c r="G404" s="473"/>
      <c r="H404" s="473"/>
      <c r="I404" s="472"/>
      <c r="J404" s="57"/>
      <c r="L404" s="59"/>
    </row>
    <row r="405" spans="1:12" s="21" customFormat="1" ht="18.75">
      <c r="A405" s="4"/>
      <c r="B405" s="464">
        <v>6</v>
      </c>
      <c r="C405" s="466"/>
      <c r="D405" s="466" t="str">
        <f>IF(C405,VLOOKUP(C405,男子登録情報!$A$2:$H$1688,2,0),"")</f>
        <v/>
      </c>
      <c r="E405" s="468" t="str">
        <f>IF(C405&gt;0,VLOOKUP(C405,男子登録情報!$A$2:$H$1688,3,0),"")</f>
        <v/>
      </c>
      <c r="F405" s="469"/>
      <c r="G405" s="466" t="str">
        <f>IF(C405&gt;0,VLOOKUP(C405,男子登録情報!$A$2:$H$1688,4,0),"")</f>
        <v/>
      </c>
      <c r="H405" s="466" t="str">
        <f>IF(C405&gt;0,VLOOKUP(C405,男子登録情報!$A$2:$H$1688,8,0),"")</f>
        <v/>
      </c>
      <c r="I405" s="432" t="str">
        <f>IF(C405&gt;0,VLOOKUP(C405,男子登録情報!$A$2:$H$1688,5,0),"")</f>
        <v/>
      </c>
      <c r="J405" s="57"/>
      <c r="L405" s="59"/>
    </row>
    <row r="406" spans="1:12" s="21" customFormat="1" ht="19.5" thickBot="1">
      <c r="A406" s="4"/>
      <c r="B406" s="465"/>
      <c r="C406" s="467"/>
      <c r="D406" s="467"/>
      <c r="E406" s="470"/>
      <c r="F406" s="471"/>
      <c r="G406" s="467"/>
      <c r="H406" s="467"/>
      <c r="I406" s="433"/>
      <c r="J406" s="57"/>
      <c r="L406" s="59"/>
    </row>
    <row r="407" spans="1:12" s="21" customFormat="1" ht="18.75">
      <c r="A407" s="4"/>
      <c r="B407" s="434" t="s">
        <v>1237</v>
      </c>
      <c r="C407" s="435"/>
      <c r="D407" s="435"/>
      <c r="E407" s="435"/>
      <c r="F407" s="435"/>
      <c r="G407" s="435"/>
      <c r="H407" s="435"/>
      <c r="I407" s="436"/>
      <c r="J407" s="57"/>
      <c r="L407" s="59"/>
    </row>
    <row r="408" spans="1:12" s="21" customFormat="1" ht="18.75">
      <c r="A408" s="4"/>
      <c r="B408" s="437"/>
      <c r="C408" s="438"/>
      <c r="D408" s="438"/>
      <c r="E408" s="438"/>
      <c r="F408" s="438"/>
      <c r="G408" s="438"/>
      <c r="H408" s="438"/>
      <c r="I408" s="439"/>
      <c r="J408" s="57"/>
      <c r="L408" s="59"/>
    </row>
    <row r="409" spans="1:12" s="21" customFormat="1" ht="19.5" thickBot="1">
      <c r="A409" s="4"/>
      <c r="B409" s="440"/>
      <c r="C409" s="441"/>
      <c r="D409" s="441"/>
      <c r="E409" s="441"/>
      <c r="F409" s="441"/>
      <c r="G409" s="441"/>
      <c r="H409" s="441"/>
      <c r="I409" s="442"/>
      <c r="J409" s="57"/>
      <c r="L409" s="59"/>
    </row>
    <row r="410" spans="1:12" s="21" customFormat="1" ht="18.75">
      <c r="A410" s="58"/>
      <c r="B410" s="58"/>
      <c r="C410" s="58"/>
      <c r="D410" s="58"/>
      <c r="E410" s="58"/>
      <c r="F410" s="58"/>
      <c r="G410" s="58"/>
      <c r="H410" s="58"/>
      <c r="I410" s="58"/>
      <c r="J410" s="63"/>
      <c r="L410" s="59"/>
    </row>
    <row r="411" spans="1:12" s="21" customFormat="1" ht="19.5" thickBot="1">
      <c r="A411" s="4"/>
      <c r="B411" s="4"/>
      <c r="C411" s="4"/>
      <c r="D411" s="4"/>
      <c r="E411" s="4"/>
      <c r="F411" s="4"/>
      <c r="G411" s="4"/>
      <c r="H411" s="4"/>
      <c r="I411" s="4"/>
      <c r="J411" s="61" t="s">
        <v>1266</v>
      </c>
      <c r="L411" s="59"/>
    </row>
    <row r="412" spans="1:12" s="21" customFormat="1" ht="18.75">
      <c r="A412" s="4"/>
      <c r="B412" s="443" t="str">
        <f>CONCATENATE('加盟校情報&amp;大会設定'!$G$5,'加盟校情報&amp;大会設定'!$H$5,'加盟校情報&amp;大会設定'!$I$5,'加盟校情報&amp;大会設定'!$J$5,)&amp;"　男子4×400mR"</f>
        <v>第36回全日本大学女子駅伝東海地区選考会　男子4×400mR</v>
      </c>
      <c r="C412" s="444"/>
      <c r="D412" s="444"/>
      <c r="E412" s="444"/>
      <c r="F412" s="444"/>
      <c r="G412" s="444"/>
      <c r="H412" s="444"/>
      <c r="I412" s="445"/>
      <c r="J412" s="57"/>
      <c r="L412" s="59"/>
    </row>
    <row r="413" spans="1:12" s="21" customFormat="1" ht="19.5" thickBot="1">
      <c r="A413" s="4"/>
      <c r="B413" s="446"/>
      <c r="C413" s="447"/>
      <c r="D413" s="447"/>
      <c r="E413" s="447"/>
      <c r="F413" s="447"/>
      <c r="G413" s="447"/>
      <c r="H413" s="447"/>
      <c r="I413" s="448"/>
      <c r="J413" s="57"/>
      <c r="L413" s="59"/>
    </row>
    <row r="414" spans="1:12" s="21" customFormat="1" ht="18.75">
      <c r="A414" s="4"/>
      <c r="B414" s="449" t="s">
        <v>1241</v>
      </c>
      <c r="C414" s="450"/>
      <c r="D414" s="455" t="str">
        <f>IF(基本情報登録!$D$6&gt;0,基本情報登録!$D$6,"")</f>
        <v/>
      </c>
      <c r="E414" s="456"/>
      <c r="F414" s="456"/>
      <c r="G414" s="456"/>
      <c r="H414" s="457"/>
      <c r="I414" s="62" t="s">
        <v>1275</v>
      </c>
      <c r="J414" s="57"/>
      <c r="L414" s="59"/>
    </row>
    <row r="415" spans="1:12" s="21" customFormat="1" ht="18.75">
      <c r="A415" s="4"/>
      <c r="B415" s="451" t="s">
        <v>1</v>
      </c>
      <c r="C415" s="452"/>
      <c r="D415" s="458" t="str">
        <f>IF(基本情報登録!$D$8&gt;0,基本情報登録!$D$8,"")</f>
        <v/>
      </c>
      <c r="E415" s="459"/>
      <c r="F415" s="459"/>
      <c r="G415" s="459"/>
      <c r="H415" s="460"/>
      <c r="I415" s="432"/>
      <c r="J415" s="57"/>
      <c r="L415" s="59"/>
    </row>
    <row r="416" spans="1:12" s="21" customFormat="1" ht="19.5" thickBot="1">
      <c r="A416" s="4"/>
      <c r="B416" s="453"/>
      <c r="C416" s="454"/>
      <c r="D416" s="461"/>
      <c r="E416" s="462"/>
      <c r="F416" s="462"/>
      <c r="G416" s="462"/>
      <c r="H416" s="463"/>
      <c r="I416" s="433"/>
      <c r="J416" s="57"/>
      <c r="L416" s="59"/>
    </row>
    <row r="417" spans="1:12" s="21" customFormat="1" ht="18.75">
      <c r="A417" s="4"/>
      <c r="B417" s="449" t="s">
        <v>24</v>
      </c>
      <c r="C417" s="450"/>
      <c r="D417" s="487"/>
      <c r="E417" s="488"/>
      <c r="F417" s="488"/>
      <c r="G417" s="488"/>
      <c r="H417" s="488"/>
      <c r="I417" s="489"/>
      <c r="J417" s="57"/>
      <c r="L417" s="59"/>
    </row>
    <row r="418" spans="1:12" s="21" customFormat="1" ht="18.75" hidden="1">
      <c r="A418" s="4"/>
      <c r="B418" s="47"/>
      <c r="C418" s="48"/>
      <c r="D418" s="49"/>
      <c r="E418" s="490" t="str">
        <f>TEXT(D417,"00000")</f>
        <v>00000</v>
      </c>
      <c r="F418" s="490"/>
      <c r="G418" s="490"/>
      <c r="H418" s="490"/>
      <c r="I418" s="491"/>
      <c r="J418" s="57"/>
      <c r="L418" s="59"/>
    </row>
    <row r="419" spans="1:12" s="21" customFormat="1" ht="18.75">
      <c r="A419" s="4"/>
      <c r="B419" s="451" t="s">
        <v>27</v>
      </c>
      <c r="C419" s="452"/>
      <c r="D419" s="468"/>
      <c r="E419" s="494"/>
      <c r="F419" s="494"/>
      <c r="G419" s="494"/>
      <c r="H419" s="494"/>
      <c r="I419" s="495"/>
      <c r="J419" s="57"/>
      <c r="L419" s="59"/>
    </row>
    <row r="420" spans="1:12" s="21" customFormat="1" ht="18.75">
      <c r="A420" s="4"/>
      <c r="B420" s="492"/>
      <c r="C420" s="493"/>
      <c r="D420" s="474"/>
      <c r="E420" s="496"/>
      <c r="F420" s="496"/>
      <c r="G420" s="496"/>
      <c r="H420" s="496"/>
      <c r="I420" s="497"/>
      <c r="J420" s="57"/>
      <c r="L420" s="59"/>
    </row>
    <row r="421" spans="1:12" s="21" customFormat="1" ht="19.5" thickBot="1">
      <c r="A421" s="4"/>
      <c r="B421" s="498" t="s">
        <v>1233</v>
      </c>
      <c r="C421" s="499"/>
      <c r="D421" s="500"/>
      <c r="E421" s="501"/>
      <c r="F421" s="501"/>
      <c r="G421" s="501"/>
      <c r="H421" s="501"/>
      <c r="I421" s="502"/>
      <c r="J421" s="57"/>
      <c r="L421" s="59"/>
    </row>
    <row r="422" spans="1:12" s="21" customFormat="1" ht="18.75">
      <c r="A422" s="4"/>
      <c r="B422" s="476" t="s">
        <v>1234</v>
      </c>
      <c r="C422" s="477"/>
      <c r="D422" s="477"/>
      <c r="E422" s="477"/>
      <c r="F422" s="477"/>
      <c r="G422" s="477"/>
      <c r="H422" s="477"/>
      <c r="I422" s="478"/>
      <c r="J422" s="57"/>
      <c r="L422" s="59"/>
    </row>
    <row r="423" spans="1:12" s="21" customFormat="1" ht="19.5" thickBot="1">
      <c r="A423" s="4"/>
      <c r="B423" s="50" t="s">
        <v>1238</v>
      </c>
      <c r="C423" s="51" t="s">
        <v>16</v>
      </c>
      <c r="D423" s="51" t="s">
        <v>1239</v>
      </c>
      <c r="E423" s="479" t="s">
        <v>1235</v>
      </c>
      <c r="F423" s="480"/>
      <c r="G423" s="51" t="s">
        <v>1240</v>
      </c>
      <c r="H423" s="51" t="s">
        <v>48</v>
      </c>
      <c r="I423" s="52" t="s">
        <v>1236</v>
      </c>
      <c r="J423" s="57"/>
      <c r="L423" s="59"/>
    </row>
    <row r="424" spans="1:12" s="21" customFormat="1" ht="19.5" thickTop="1">
      <c r="A424" s="4"/>
      <c r="B424" s="481">
        <v>1</v>
      </c>
      <c r="C424" s="483"/>
      <c r="D424" s="483" t="str">
        <f>IF(C424&gt;0,VLOOKUP(C424,男子登録情報!$A$2:$H$1688,2,0),"")</f>
        <v/>
      </c>
      <c r="E424" s="484" t="str">
        <f>IF(C424&gt;0,VLOOKUP(C424,男子登録情報!$A$2:$H$1688,3,0),"")</f>
        <v/>
      </c>
      <c r="F424" s="485"/>
      <c r="G424" s="483" t="str">
        <f>IF(C424&gt;0,VLOOKUP(C424,男子登録情報!$A$2:$H$1688,4,0),"")</f>
        <v/>
      </c>
      <c r="H424" s="483" t="str">
        <f>IF(C424&gt;0,VLOOKUP(C424,男子登録情報!$A$2:$H$1688,8,0),"")</f>
        <v/>
      </c>
      <c r="I424" s="486" t="str">
        <f>IF(C424&gt;0,VLOOKUP(C424,男子登録情報!$A$2:$H$1688,5,0),"")</f>
        <v/>
      </c>
      <c r="J424" s="57"/>
      <c r="L424" s="59"/>
    </row>
    <row r="425" spans="1:12" s="21" customFormat="1" ht="18.75">
      <c r="A425" s="4"/>
      <c r="B425" s="482"/>
      <c r="C425" s="473"/>
      <c r="D425" s="473"/>
      <c r="E425" s="474"/>
      <c r="F425" s="475"/>
      <c r="G425" s="473"/>
      <c r="H425" s="473"/>
      <c r="I425" s="472"/>
      <c r="J425" s="57"/>
      <c r="L425" s="59"/>
    </row>
    <row r="426" spans="1:12" s="21" customFormat="1" ht="18.75">
      <c r="A426" s="4"/>
      <c r="B426" s="464">
        <v>2</v>
      </c>
      <c r="C426" s="466"/>
      <c r="D426" s="466" t="str">
        <f>IF(C426,VLOOKUP(C426,男子登録情報!$A$2:$H$1688,2,0),"")</f>
        <v/>
      </c>
      <c r="E426" s="468" t="str">
        <f>IF(C426&gt;0,VLOOKUP(C426,男子登録情報!$A$2:$H$1688,3,0),"")</f>
        <v/>
      </c>
      <c r="F426" s="469"/>
      <c r="G426" s="466" t="str">
        <f>IF(C426&gt;0,VLOOKUP(C426,男子登録情報!$A$2:$H$1688,4,0),"")</f>
        <v/>
      </c>
      <c r="H426" s="466" t="str">
        <f>IF(C426&gt;0,VLOOKUP(C426,男子登録情報!$A$2:$H$1688,8,0),"")</f>
        <v/>
      </c>
      <c r="I426" s="432" t="str">
        <f>IF(C426&gt;0,VLOOKUP(C426,男子登録情報!$A$2:$H$1688,5,0),"")</f>
        <v/>
      </c>
      <c r="J426" s="57"/>
      <c r="L426" s="59"/>
    </row>
    <row r="427" spans="1:12" s="21" customFormat="1" ht="18.75">
      <c r="A427" s="4"/>
      <c r="B427" s="482"/>
      <c r="C427" s="473"/>
      <c r="D427" s="473"/>
      <c r="E427" s="474"/>
      <c r="F427" s="475"/>
      <c r="G427" s="473"/>
      <c r="H427" s="473"/>
      <c r="I427" s="472"/>
      <c r="J427" s="57"/>
      <c r="L427" s="59"/>
    </row>
    <row r="428" spans="1:12" s="21" customFormat="1" ht="18.75">
      <c r="A428" s="4"/>
      <c r="B428" s="464">
        <v>3</v>
      </c>
      <c r="C428" s="466"/>
      <c r="D428" s="466" t="str">
        <f>IF(C428,VLOOKUP(C428,男子登録情報!$A$2:$H$1688,2,0),"")</f>
        <v/>
      </c>
      <c r="E428" s="468" t="str">
        <f>IF(C428&gt;0,VLOOKUP(C428,男子登録情報!$A$2:$H$1688,3,0),"")</f>
        <v/>
      </c>
      <c r="F428" s="469"/>
      <c r="G428" s="466" t="str">
        <f>IF(C428&gt;0,VLOOKUP(C428,男子登録情報!$A$2:$H$1688,4,0),"")</f>
        <v/>
      </c>
      <c r="H428" s="466" t="str">
        <f>IF(C428&gt;0,VLOOKUP(C428,男子登録情報!$A$2:$H$1688,8,0),"")</f>
        <v/>
      </c>
      <c r="I428" s="432" t="str">
        <f>IF(C428&gt;0,VLOOKUP(C428,男子登録情報!$A$2:$H$1688,5,0),"")</f>
        <v/>
      </c>
      <c r="J428" s="57"/>
      <c r="L428" s="59"/>
    </row>
    <row r="429" spans="1:12" s="21" customFormat="1" ht="18.75">
      <c r="A429" s="4"/>
      <c r="B429" s="482"/>
      <c r="C429" s="473"/>
      <c r="D429" s="473"/>
      <c r="E429" s="474"/>
      <c r="F429" s="475"/>
      <c r="G429" s="473"/>
      <c r="H429" s="473"/>
      <c r="I429" s="472"/>
      <c r="J429" s="57"/>
      <c r="L429" s="59"/>
    </row>
    <row r="430" spans="1:12" s="21" customFormat="1" ht="18.75">
      <c r="A430" s="4"/>
      <c r="B430" s="464">
        <v>4</v>
      </c>
      <c r="C430" s="466"/>
      <c r="D430" s="466" t="str">
        <f>IF(C430,VLOOKUP(C430,男子登録情報!$A$2:$H$1688,2,0),"")</f>
        <v/>
      </c>
      <c r="E430" s="468" t="str">
        <f>IF(C430&gt;0,VLOOKUP(C430,男子登録情報!$A$2:$H$1688,3,0),"")</f>
        <v/>
      </c>
      <c r="F430" s="469"/>
      <c r="G430" s="466" t="str">
        <f>IF(C430&gt;0,VLOOKUP(C430,男子登録情報!$A$2:$H$1688,4,0),"")</f>
        <v/>
      </c>
      <c r="H430" s="466" t="str">
        <f>IF(C430&gt;0,VLOOKUP(C430,男子登録情報!$A$2:$H$1688,8,0),"")</f>
        <v/>
      </c>
      <c r="I430" s="432" t="str">
        <f>IF(C430&gt;0,VLOOKUP(C430,男子登録情報!$A$2:$H$1688,5,0),"")</f>
        <v/>
      </c>
      <c r="J430" s="57"/>
      <c r="L430" s="59"/>
    </row>
    <row r="431" spans="1:12" s="21" customFormat="1" ht="18.75">
      <c r="A431" s="4"/>
      <c r="B431" s="482"/>
      <c r="C431" s="473"/>
      <c r="D431" s="473"/>
      <c r="E431" s="474"/>
      <c r="F431" s="475"/>
      <c r="G431" s="473"/>
      <c r="H431" s="473"/>
      <c r="I431" s="472"/>
      <c r="J431" s="57"/>
      <c r="L431" s="59"/>
    </row>
    <row r="432" spans="1:12" s="21" customFormat="1" ht="18.75">
      <c r="A432" s="4"/>
      <c r="B432" s="464">
        <v>5</v>
      </c>
      <c r="C432" s="466"/>
      <c r="D432" s="466" t="str">
        <f>IF(C432,VLOOKUP(C432,男子登録情報!$A$2:$H$1688,2,0),"")</f>
        <v/>
      </c>
      <c r="E432" s="468" t="str">
        <f>IF(C432&gt;0,VLOOKUP(C432,男子登録情報!$A$2:$H$1688,3,0),"")</f>
        <v/>
      </c>
      <c r="F432" s="469"/>
      <c r="G432" s="466" t="str">
        <f>IF(C432&gt;0,VLOOKUP(C432,男子登録情報!$A$2:$H$1688,4,0),"")</f>
        <v/>
      </c>
      <c r="H432" s="466" t="str">
        <f>IF(C432&gt;0,VLOOKUP(C432,男子登録情報!$A$2:$H$1688,8,0),"")</f>
        <v/>
      </c>
      <c r="I432" s="432" t="str">
        <f>IF(C432&gt;0,VLOOKUP(C432,男子登録情報!$A$2:$H$1688,5,0),"")</f>
        <v/>
      </c>
      <c r="J432" s="57"/>
      <c r="L432" s="59"/>
    </row>
    <row r="433" spans="1:12" s="21" customFormat="1" ht="18.75">
      <c r="A433" s="4"/>
      <c r="B433" s="482"/>
      <c r="C433" s="473"/>
      <c r="D433" s="473"/>
      <c r="E433" s="474"/>
      <c r="F433" s="475"/>
      <c r="G433" s="473"/>
      <c r="H433" s="473"/>
      <c r="I433" s="472"/>
      <c r="J433" s="57"/>
      <c r="L433" s="59"/>
    </row>
    <row r="434" spans="1:12" s="21" customFormat="1" ht="18.75">
      <c r="A434" s="4"/>
      <c r="B434" s="464">
        <v>6</v>
      </c>
      <c r="C434" s="466"/>
      <c r="D434" s="466" t="str">
        <f>IF(C434,VLOOKUP(C434,男子登録情報!$A$2:$H$1688,2,0),"")</f>
        <v/>
      </c>
      <c r="E434" s="468" t="str">
        <f>IF(C434&gt;0,VLOOKUP(C434,男子登録情報!$A$2:$H$1688,3,0),"")</f>
        <v/>
      </c>
      <c r="F434" s="469"/>
      <c r="G434" s="466" t="str">
        <f>IF(C434&gt;0,VLOOKUP(C434,男子登録情報!$A$2:$H$1688,4,0),"")</f>
        <v/>
      </c>
      <c r="H434" s="466" t="str">
        <f>IF(C434&gt;0,VLOOKUP(C434,男子登録情報!$A$2:$H$1688,8,0),"")</f>
        <v/>
      </c>
      <c r="I434" s="432" t="str">
        <f>IF(C434&gt;0,VLOOKUP(C434,男子登録情報!$A$2:$H$1688,5,0),"")</f>
        <v/>
      </c>
      <c r="J434" s="57"/>
      <c r="L434" s="59"/>
    </row>
    <row r="435" spans="1:12" s="21" customFormat="1" ht="19.5" thickBot="1">
      <c r="A435" s="4"/>
      <c r="B435" s="465"/>
      <c r="C435" s="467"/>
      <c r="D435" s="467"/>
      <c r="E435" s="470"/>
      <c r="F435" s="471"/>
      <c r="G435" s="467"/>
      <c r="H435" s="467"/>
      <c r="I435" s="433"/>
      <c r="J435" s="57"/>
      <c r="L435" s="59"/>
    </row>
    <row r="436" spans="1:12" s="21" customFormat="1" ht="18.75">
      <c r="A436" s="4"/>
      <c r="B436" s="434" t="s">
        <v>1237</v>
      </c>
      <c r="C436" s="435"/>
      <c r="D436" s="435"/>
      <c r="E436" s="435"/>
      <c r="F436" s="435"/>
      <c r="G436" s="435"/>
      <c r="H436" s="435"/>
      <c r="I436" s="436"/>
      <c r="J436" s="57"/>
      <c r="L436" s="59"/>
    </row>
    <row r="437" spans="1:12" s="21" customFormat="1" ht="18.75">
      <c r="A437" s="4"/>
      <c r="B437" s="437"/>
      <c r="C437" s="438"/>
      <c r="D437" s="438"/>
      <c r="E437" s="438"/>
      <c r="F437" s="438"/>
      <c r="G437" s="438"/>
      <c r="H437" s="438"/>
      <c r="I437" s="439"/>
      <c r="J437" s="57"/>
      <c r="L437" s="59"/>
    </row>
    <row r="438" spans="1:12" s="21" customFormat="1" ht="19.5" thickBot="1">
      <c r="A438" s="4"/>
      <c r="B438" s="440"/>
      <c r="C438" s="441"/>
      <c r="D438" s="441"/>
      <c r="E438" s="441"/>
      <c r="F438" s="441"/>
      <c r="G438" s="441"/>
      <c r="H438" s="441"/>
      <c r="I438" s="442"/>
      <c r="J438" s="57"/>
      <c r="L438" s="59"/>
    </row>
    <row r="439" spans="1:12" s="21" customFormat="1" ht="18.75">
      <c r="A439" s="58"/>
      <c r="B439" s="58"/>
      <c r="C439" s="58"/>
      <c r="D439" s="58"/>
      <c r="E439" s="58"/>
      <c r="F439" s="58"/>
      <c r="G439" s="58"/>
      <c r="H439" s="58"/>
      <c r="I439" s="58"/>
      <c r="J439" s="63"/>
      <c r="L439" s="59"/>
    </row>
    <row r="440" spans="1:12" s="21" customFormat="1" ht="19.5" thickBot="1">
      <c r="A440" s="4"/>
      <c r="B440" s="4"/>
      <c r="C440" s="4"/>
      <c r="D440" s="4"/>
      <c r="E440" s="4"/>
      <c r="F440" s="4"/>
      <c r="G440" s="4"/>
      <c r="H440" s="4"/>
      <c r="I440" s="4"/>
      <c r="J440" s="61" t="s">
        <v>1267</v>
      </c>
      <c r="L440" s="59"/>
    </row>
    <row r="441" spans="1:12" s="21" customFormat="1" ht="18.75">
      <c r="A441" s="4"/>
      <c r="B441" s="443" t="str">
        <f>CONCATENATE('加盟校情報&amp;大会設定'!$G$5,'加盟校情報&amp;大会設定'!$H$5,'加盟校情報&amp;大会設定'!$I$5,'加盟校情報&amp;大会設定'!$J$5,)&amp;"　男子4×400mR"</f>
        <v>第36回全日本大学女子駅伝東海地区選考会　男子4×400mR</v>
      </c>
      <c r="C441" s="444"/>
      <c r="D441" s="444"/>
      <c r="E441" s="444"/>
      <c r="F441" s="444"/>
      <c r="G441" s="444"/>
      <c r="H441" s="444"/>
      <c r="I441" s="445"/>
      <c r="J441" s="57"/>
      <c r="L441" s="59"/>
    </row>
    <row r="442" spans="1:12" s="21" customFormat="1" ht="19.5" thickBot="1">
      <c r="A442" s="4"/>
      <c r="B442" s="446"/>
      <c r="C442" s="447"/>
      <c r="D442" s="447"/>
      <c r="E442" s="447"/>
      <c r="F442" s="447"/>
      <c r="G442" s="447"/>
      <c r="H442" s="447"/>
      <c r="I442" s="448"/>
      <c r="J442" s="57"/>
      <c r="L442" s="59"/>
    </row>
    <row r="443" spans="1:12" s="21" customFormat="1" ht="18.75">
      <c r="A443" s="4"/>
      <c r="B443" s="449" t="s">
        <v>1241</v>
      </c>
      <c r="C443" s="450"/>
      <c r="D443" s="455" t="str">
        <f>IF(基本情報登録!$D$6&gt;0,基本情報登録!$D$6,"")</f>
        <v/>
      </c>
      <c r="E443" s="456"/>
      <c r="F443" s="456"/>
      <c r="G443" s="456"/>
      <c r="H443" s="457"/>
      <c r="I443" s="62" t="s">
        <v>1275</v>
      </c>
      <c r="J443" s="57"/>
      <c r="L443" s="59"/>
    </row>
    <row r="444" spans="1:12" s="21" customFormat="1" ht="18.75">
      <c r="A444" s="4"/>
      <c r="B444" s="451" t="s">
        <v>1</v>
      </c>
      <c r="C444" s="452"/>
      <c r="D444" s="458" t="str">
        <f>IF(基本情報登録!$D$8&gt;0,基本情報登録!$D$8,"")</f>
        <v/>
      </c>
      <c r="E444" s="459"/>
      <c r="F444" s="459"/>
      <c r="G444" s="459"/>
      <c r="H444" s="460"/>
      <c r="I444" s="432"/>
      <c r="J444" s="57"/>
      <c r="L444" s="59"/>
    </row>
    <row r="445" spans="1:12" s="21" customFormat="1" ht="19.5" thickBot="1">
      <c r="A445" s="4"/>
      <c r="B445" s="453"/>
      <c r="C445" s="454"/>
      <c r="D445" s="461"/>
      <c r="E445" s="462"/>
      <c r="F445" s="462"/>
      <c r="G445" s="462"/>
      <c r="H445" s="463"/>
      <c r="I445" s="433"/>
      <c r="J445" s="57"/>
      <c r="L445" s="59"/>
    </row>
    <row r="446" spans="1:12" s="21" customFormat="1" ht="18.75">
      <c r="A446" s="4"/>
      <c r="B446" s="449" t="s">
        <v>24</v>
      </c>
      <c r="C446" s="450"/>
      <c r="D446" s="487"/>
      <c r="E446" s="488"/>
      <c r="F446" s="488"/>
      <c r="G446" s="488"/>
      <c r="H446" s="488"/>
      <c r="I446" s="489"/>
      <c r="J446" s="57"/>
      <c r="L446" s="59"/>
    </row>
    <row r="447" spans="1:12" s="21" customFormat="1" ht="18.75" hidden="1">
      <c r="A447" s="4"/>
      <c r="B447" s="47"/>
      <c r="C447" s="48"/>
      <c r="D447" s="49"/>
      <c r="E447" s="490" t="str">
        <f>TEXT(D446,"00000")</f>
        <v>00000</v>
      </c>
      <c r="F447" s="490"/>
      <c r="G447" s="490"/>
      <c r="H447" s="490"/>
      <c r="I447" s="491"/>
      <c r="J447" s="57"/>
      <c r="L447" s="59"/>
    </row>
    <row r="448" spans="1:12" s="21" customFormat="1" ht="18.75">
      <c r="A448" s="4"/>
      <c r="B448" s="451" t="s">
        <v>27</v>
      </c>
      <c r="C448" s="452"/>
      <c r="D448" s="468"/>
      <c r="E448" s="494"/>
      <c r="F448" s="494"/>
      <c r="G448" s="494"/>
      <c r="H448" s="494"/>
      <c r="I448" s="495"/>
      <c r="J448" s="57"/>
      <c r="L448" s="59"/>
    </row>
    <row r="449" spans="1:12" s="21" customFormat="1" ht="18.75">
      <c r="A449" s="4"/>
      <c r="B449" s="492"/>
      <c r="C449" s="493"/>
      <c r="D449" s="474"/>
      <c r="E449" s="496"/>
      <c r="F449" s="496"/>
      <c r="G449" s="496"/>
      <c r="H449" s="496"/>
      <c r="I449" s="497"/>
      <c r="J449" s="57"/>
      <c r="L449" s="59"/>
    </row>
    <row r="450" spans="1:12" s="21" customFormat="1" ht="19.5" thickBot="1">
      <c r="A450" s="4"/>
      <c r="B450" s="498" t="s">
        <v>1233</v>
      </c>
      <c r="C450" s="499"/>
      <c r="D450" s="500"/>
      <c r="E450" s="501"/>
      <c r="F450" s="501"/>
      <c r="G450" s="501"/>
      <c r="H450" s="501"/>
      <c r="I450" s="502"/>
      <c r="J450" s="57"/>
      <c r="L450" s="59"/>
    </row>
    <row r="451" spans="1:12" s="21" customFormat="1" ht="18.75">
      <c r="A451" s="4"/>
      <c r="B451" s="476" t="s">
        <v>1234</v>
      </c>
      <c r="C451" s="477"/>
      <c r="D451" s="477"/>
      <c r="E451" s="477"/>
      <c r="F451" s="477"/>
      <c r="G451" s="477"/>
      <c r="H451" s="477"/>
      <c r="I451" s="478"/>
      <c r="J451" s="57"/>
      <c r="L451" s="59"/>
    </row>
    <row r="452" spans="1:12" s="21" customFormat="1" ht="19.5" thickBot="1">
      <c r="A452" s="4"/>
      <c r="B452" s="50" t="s">
        <v>1238</v>
      </c>
      <c r="C452" s="51" t="s">
        <v>16</v>
      </c>
      <c r="D452" s="51" t="s">
        <v>1239</v>
      </c>
      <c r="E452" s="479" t="s">
        <v>1235</v>
      </c>
      <c r="F452" s="480"/>
      <c r="G452" s="51" t="s">
        <v>1240</v>
      </c>
      <c r="H452" s="51" t="s">
        <v>48</v>
      </c>
      <c r="I452" s="52" t="s">
        <v>1236</v>
      </c>
      <c r="J452" s="57"/>
      <c r="L452" s="59"/>
    </row>
    <row r="453" spans="1:12" s="21" customFormat="1" ht="19.5" thickTop="1">
      <c r="A453" s="4"/>
      <c r="B453" s="481">
        <v>1</v>
      </c>
      <c r="C453" s="483"/>
      <c r="D453" s="483" t="str">
        <f>IF(C453&gt;0,VLOOKUP(C453,男子登録情報!$A$2:$H$1688,2,0),"")</f>
        <v/>
      </c>
      <c r="E453" s="484" t="str">
        <f>IF(C453&gt;0,VLOOKUP(C453,男子登録情報!$A$2:$H$1688,3,0),"")</f>
        <v/>
      </c>
      <c r="F453" s="485"/>
      <c r="G453" s="483" t="str">
        <f>IF(C453&gt;0,VLOOKUP(C453,男子登録情報!$A$2:$H$1688,4,0),"")</f>
        <v/>
      </c>
      <c r="H453" s="483" t="str">
        <f>IF(C453&gt;0,VLOOKUP(C453,男子登録情報!$A$2:$H$1688,8,0),"")</f>
        <v/>
      </c>
      <c r="I453" s="486" t="str">
        <f>IF(C453&gt;0,VLOOKUP(C453,男子登録情報!$A$2:$H$1688,5,0),"")</f>
        <v/>
      </c>
      <c r="J453" s="57"/>
      <c r="L453" s="59"/>
    </row>
    <row r="454" spans="1:12" s="21" customFormat="1" ht="18.75">
      <c r="A454" s="4"/>
      <c r="B454" s="482"/>
      <c r="C454" s="473"/>
      <c r="D454" s="473"/>
      <c r="E454" s="474"/>
      <c r="F454" s="475"/>
      <c r="G454" s="473"/>
      <c r="H454" s="473"/>
      <c r="I454" s="472"/>
      <c r="J454" s="57"/>
      <c r="L454" s="59"/>
    </row>
    <row r="455" spans="1:12" s="21" customFormat="1" ht="18.75">
      <c r="A455" s="4"/>
      <c r="B455" s="464">
        <v>2</v>
      </c>
      <c r="C455" s="466"/>
      <c r="D455" s="466" t="str">
        <f>IF(C455,VLOOKUP(C455,男子登録情報!$A$2:$H$1688,2,0),"")</f>
        <v/>
      </c>
      <c r="E455" s="468" t="str">
        <f>IF(C455&gt;0,VLOOKUP(C455,男子登録情報!$A$2:$H$1688,3,0),"")</f>
        <v/>
      </c>
      <c r="F455" s="469"/>
      <c r="G455" s="466" t="str">
        <f>IF(C455&gt;0,VLOOKUP(C455,男子登録情報!$A$2:$H$1688,4,0),"")</f>
        <v/>
      </c>
      <c r="H455" s="466" t="str">
        <f>IF(C455&gt;0,VLOOKUP(C455,男子登録情報!$A$2:$H$1688,8,0),"")</f>
        <v/>
      </c>
      <c r="I455" s="432" t="str">
        <f>IF(C455&gt;0,VLOOKUP(C455,男子登録情報!$A$2:$H$1688,5,0),"")</f>
        <v/>
      </c>
      <c r="J455" s="57"/>
      <c r="L455" s="59"/>
    </row>
    <row r="456" spans="1:12" s="21" customFormat="1" ht="18.75">
      <c r="A456" s="4"/>
      <c r="B456" s="482"/>
      <c r="C456" s="473"/>
      <c r="D456" s="473"/>
      <c r="E456" s="474"/>
      <c r="F456" s="475"/>
      <c r="G456" s="473"/>
      <c r="H456" s="473"/>
      <c r="I456" s="472"/>
      <c r="J456" s="57"/>
      <c r="L456" s="59"/>
    </row>
    <row r="457" spans="1:12" s="21" customFormat="1" ht="18.75">
      <c r="A457" s="4"/>
      <c r="B457" s="464">
        <v>3</v>
      </c>
      <c r="C457" s="466"/>
      <c r="D457" s="466" t="str">
        <f>IF(C457,VLOOKUP(C457,男子登録情報!$A$2:$H$1688,2,0),"")</f>
        <v/>
      </c>
      <c r="E457" s="468" t="str">
        <f>IF(C457&gt;0,VLOOKUP(C457,男子登録情報!$A$2:$H$1688,3,0),"")</f>
        <v/>
      </c>
      <c r="F457" s="469"/>
      <c r="G457" s="466" t="str">
        <f>IF(C457&gt;0,VLOOKUP(C457,男子登録情報!$A$2:$H$1688,4,0),"")</f>
        <v/>
      </c>
      <c r="H457" s="466" t="str">
        <f>IF(C457&gt;0,VLOOKUP(C457,男子登録情報!$A$2:$H$1688,8,0),"")</f>
        <v/>
      </c>
      <c r="I457" s="432" t="str">
        <f>IF(C457&gt;0,VLOOKUP(C457,男子登録情報!$A$2:$H$1688,5,0),"")</f>
        <v/>
      </c>
      <c r="J457" s="57"/>
      <c r="L457" s="59"/>
    </row>
    <row r="458" spans="1:12" s="21" customFormat="1" ht="18.75">
      <c r="A458" s="4"/>
      <c r="B458" s="482"/>
      <c r="C458" s="473"/>
      <c r="D458" s="473"/>
      <c r="E458" s="474"/>
      <c r="F458" s="475"/>
      <c r="G458" s="473"/>
      <c r="H458" s="473"/>
      <c r="I458" s="472"/>
      <c r="J458" s="57"/>
      <c r="L458" s="59"/>
    </row>
    <row r="459" spans="1:12" s="21" customFormat="1" ht="18.75">
      <c r="A459" s="4"/>
      <c r="B459" s="464">
        <v>4</v>
      </c>
      <c r="C459" s="466"/>
      <c r="D459" s="466" t="str">
        <f>IF(C459,VLOOKUP(C459,男子登録情報!$A$2:$H$1688,2,0),"")</f>
        <v/>
      </c>
      <c r="E459" s="468" t="str">
        <f>IF(C459&gt;0,VLOOKUP(C459,男子登録情報!$A$2:$H$1688,3,0),"")</f>
        <v/>
      </c>
      <c r="F459" s="469"/>
      <c r="G459" s="466" t="str">
        <f>IF(C459&gt;0,VLOOKUP(C459,男子登録情報!$A$2:$H$1688,4,0),"")</f>
        <v/>
      </c>
      <c r="H459" s="466" t="str">
        <f>IF(C459&gt;0,VLOOKUP(C459,男子登録情報!$A$2:$H$1688,8,0),"")</f>
        <v/>
      </c>
      <c r="I459" s="432" t="str">
        <f>IF(C459&gt;0,VLOOKUP(C459,男子登録情報!$A$2:$H$1688,5,0),"")</f>
        <v/>
      </c>
      <c r="J459" s="57"/>
      <c r="L459" s="59"/>
    </row>
    <row r="460" spans="1:12" s="21" customFormat="1" ht="18.75">
      <c r="A460" s="4"/>
      <c r="B460" s="482"/>
      <c r="C460" s="473"/>
      <c r="D460" s="473"/>
      <c r="E460" s="474"/>
      <c r="F460" s="475"/>
      <c r="G460" s="473"/>
      <c r="H460" s="473"/>
      <c r="I460" s="472"/>
      <c r="J460" s="57"/>
      <c r="L460" s="59"/>
    </row>
    <row r="461" spans="1:12" s="21" customFormat="1" ht="18.75">
      <c r="A461" s="4"/>
      <c r="B461" s="464">
        <v>5</v>
      </c>
      <c r="C461" s="466"/>
      <c r="D461" s="466" t="str">
        <f>IF(C461,VLOOKUP(C461,男子登録情報!$A$2:$H$1688,2,0),"")</f>
        <v/>
      </c>
      <c r="E461" s="468" t="str">
        <f>IF(C461&gt;0,VLOOKUP(C461,男子登録情報!$A$2:$H$1688,3,0),"")</f>
        <v/>
      </c>
      <c r="F461" s="469"/>
      <c r="G461" s="466" t="str">
        <f>IF(C461&gt;0,VLOOKUP(C461,男子登録情報!$A$2:$H$1688,4,0),"")</f>
        <v/>
      </c>
      <c r="H461" s="466" t="str">
        <f>IF(C461&gt;0,VLOOKUP(C461,男子登録情報!$A$2:$H$1688,8,0),"")</f>
        <v/>
      </c>
      <c r="I461" s="432" t="str">
        <f>IF(C461&gt;0,VLOOKUP(C461,男子登録情報!$A$2:$H$1688,5,0),"")</f>
        <v/>
      </c>
      <c r="J461" s="57"/>
      <c r="L461" s="59"/>
    </row>
    <row r="462" spans="1:12" s="21" customFormat="1" ht="18.75">
      <c r="A462" s="4"/>
      <c r="B462" s="482"/>
      <c r="C462" s="473"/>
      <c r="D462" s="473"/>
      <c r="E462" s="474"/>
      <c r="F462" s="475"/>
      <c r="G462" s="473"/>
      <c r="H462" s="473"/>
      <c r="I462" s="472"/>
      <c r="J462" s="57"/>
      <c r="L462" s="59"/>
    </row>
    <row r="463" spans="1:12" s="21" customFormat="1" ht="18.75">
      <c r="A463" s="4"/>
      <c r="B463" s="464">
        <v>6</v>
      </c>
      <c r="C463" s="466"/>
      <c r="D463" s="466" t="str">
        <f>IF(C463,VLOOKUP(C463,男子登録情報!$A$2:$H$1688,2,0),"")</f>
        <v/>
      </c>
      <c r="E463" s="468" t="str">
        <f>IF(C463&gt;0,VLOOKUP(C463,男子登録情報!$A$2:$H$1688,3,0),"")</f>
        <v/>
      </c>
      <c r="F463" s="469"/>
      <c r="G463" s="466" t="str">
        <f>IF(C463&gt;0,VLOOKUP(C463,男子登録情報!$A$2:$H$1688,4,0),"")</f>
        <v/>
      </c>
      <c r="H463" s="466" t="str">
        <f>IF(C463&gt;0,VLOOKUP(C463,男子登録情報!$A$2:$H$1688,8,0),"")</f>
        <v/>
      </c>
      <c r="I463" s="432" t="str">
        <f>IF(C463&gt;0,VLOOKUP(C463,男子登録情報!$A$2:$H$1688,5,0),"")</f>
        <v/>
      </c>
      <c r="J463" s="57"/>
      <c r="L463" s="59"/>
    </row>
    <row r="464" spans="1:12" s="21" customFormat="1" ht="19.5" thickBot="1">
      <c r="A464" s="4"/>
      <c r="B464" s="465"/>
      <c r="C464" s="467"/>
      <c r="D464" s="467"/>
      <c r="E464" s="470"/>
      <c r="F464" s="471"/>
      <c r="G464" s="467"/>
      <c r="H464" s="467"/>
      <c r="I464" s="433"/>
      <c r="J464" s="57"/>
      <c r="L464" s="59"/>
    </row>
    <row r="465" spans="1:12" s="21" customFormat="1" ht="18.75">
      <c r="A465" s="4"/>
      <c r="B465" s="434" t="s">
        <v>1237</v>
      </c>
      <c r="C465" s="435"/>
      <c r="D465" s="435"/>
      <c r="E465" s="435"/>
      <c r="F465" s="435"/>
      <c r="G465" s="435"/>
      <c r="H465" s="435"/>
      <c r="I465" s="436"/>
      <c r="J465" s="57"/>
      <c r="L465" s="59"/>
    </row>
    <row r="466" spans="1:12" s="21" customFormat="1" ht="18.75">
      <c r="A466" s="4"/>
      <c r="B466" s="437"/>
      <c r="C466" s="438"/>
      <c r="D466" s="438"/>
      <c r="E466" s="438"/>
      <c r="F466" s="438"/>
      <c r="G466" s="438"/>
      <c r="H466" s="438"/>
      <c r="I466" s="439"/>
      <c r="J466" s="57"/>
      <c r="L466" s="59"/>
    </row>
    <row r="467" spans="1:12" s="21" customFormat="1" ht="19.5" thickBot="1">
      <c r="A467" s="4"/>
      <c r="B467" s="440"/>
      <c r="C467" s="441"/>
      <c r="D467" s="441"/>
      <c r="E467" s="441"/>
      <c r="F467" s="441"/>
      <c r="G467" s="441"/>
      <c r="H467" s="441"/>
      <c r="I467" s="442"/>
      <c r="J467" s="57"/>
      <c r="L467" s="59"/>
    </row>
    <row r="468" spans="1:12" s="21" customFormat="1" ht="18.75">
      <c r="A468" s="58"/>
      <c r="B468" s="58"/>
      <c r="C468" s="58"/>
      <c r="D468" s="58"/>
      <c r="E468" s="58"/>
      <c r="F468" s="58"/>
      <c r="G468" s="58"/>
      <c r="H468" s="58"/>
      <c r="I468" s="58"/>
      <c r="J468" s="63"/>
      <c r="L468" s="59"/>
    </row>
    <row r="469" spans="1:12" s="21" customFormat="1" ht="19.5" thickBot="1">
      <c r="A469" s="4"/>
      <c r="B469" s="4"/>
      <c r="C469" s="4"/>
      <c r="D469" s="4"/>
      <c r="E469" s="4"/>
      <c r="F469" s="4"/>
      <c r="G469" s="4"/>
      <c r="H469" s="4"/>
      <c r="I469" s="4"/>
      <c r="J469" s="61" t="s">
        <v>1268</v>
      </c>
      <c r="L469" s="59"/>
    </row>
    <row r="470" spans="1:12" s="21" customFormat="1" ht="18.75">
      <c r="A470" s="4"/>
      <c r="B470" s="443" t="str">
        <f>CONCATENATE('加盟校情報&amp;大会設定'!$G$5,'加盟校情報&amp;大会設定'!$H$5,'加盟校情報&amp;大会設定'!$I$5,'加盟校情報&amp;大会設定'!$J$5,)&amp;"　男子4×400mR"</f>
        <v>第36回全日本大学女子駅伝東海地区選考会　男子4×400mR</v>
      </c>
      <c r="C470" s="444"/>
      <c r="D470" s="444"/>
      <c r="E470" s="444"/>
      <c r="F470" s="444"/>
      <c r="G470" s="444"/>
      <c r="H470" s="444"/>
      <c r="I470" s="445"/>
      <c r="J470" s="57"/>
      <c r="L470" s="59"/>
    </row>
    <row r="471" spans="1:12" s="21" customFormat="1" ht="19.5" thickBot="1">
      <c r="A471" s="4"/>
      <c r="B471" s="446"/>
      <c r="C471" s="447"/>
      <c r="D471" s="447"/>
      <c r="E471" s="447"/>
      <c r="F471" s="447"/>
      <c r="G471" s="447"/>
      <c r="H471" s="447"/>
      <c r="I471" s="448"/>
      <c r="J471" s="57"/>
      <c r="L471" s="59"/>
    </row>
    <row r="472" spans="1:12" s="21" customFormat="1" ht="18.75">
      <c r="A472" s="4"/>
      <c r="B472" s="449" t="s">
        <v>1241</v>
      </c>
      <c r="C472" s="450"/>
      <c r="D472" s="455" t="str">
        <f>IF(基本情報登録!$D$6&gt;0,基本情報登録!$D$6,"")</f>
        <v/>
      </c>
      <c r="E472" s="456"/>
      <c r="F472" s="456"/>
      <c r="G472" s="456"/>
      <c r="H472" s="457"/>
      <c r="I472" s="62" t="s">
        <v>1275</v>
      </c>
      <c r="J472" s="57"/>
      <c r="L472" s="59"/>
    </row>
    <row r="473" spans="1:12" s="21" customFormat="1" ht="18.75">
      <c r="A473" s="4"/>
      <c r="B473" s="451" t="s">
        <v>1</v>
      </c>
      <c r="C473" s="452"/>
      <c r="D473" s="458" t="str">
        <f>IF(基本情報登録!$D$8&gt;0,基本情報登録!$D$8,"")</f>
        <v/>
      </c>
      <c r="E473" s="459"/>
      <c r="F473" s="459"/>
      <c r="G473" s="459"/>
      <c r="H473" s="460"/>
      <c r="I473" s="432"/>
      <c r="J473" s="57"/>
      <c r="L473" s="59"/>
    </row>
    <row r="474" spans="1:12" s="21" customFormat="1" ht="19.5" thickBot="1">
      <c r="A474" s="4"/>
      <c r="B474" s="453"/>
      <c r="C474" s="454"/>
      <c r="D474" s="461"/>
      <c r="E474" s="462"/>
      <c r="F474" s="462"/>
      <c r="G474" s="462"/>
      <c r="H474" s="463"/>
      <c r="I474" s="433"/>
      <c r="J474" s="57"/>
      <c r="L474" s="59"/>
    </row>
    <row r="475" spans="1:12" s="21" customFormat="1" ht="18.75">
      <c r="A475" s="4"/>
      <c r="B475" s="449" t="s">
        <v>24</v>
      </c>
      <c r="C475" s="450"/>
      <c r="D475" s="487"/>
      <c r="E475" s="488"/>
      <c r="F475" s="488"/>
      <c r="G475" s="488"/>
      <c r="H475" s="488"/>
      <c r="I475" s="489"/>
      <c r="J475" s="57"/>
      <c r="L475" s="59"/>
    </row>
    <row r="476" spans="1:12" s="21" customFormat="1" ht="18.75" hidden="1">
      <c r="A476" s="4"/>
      <c r="B476" s="47"/>
      <c r="C476" s="48"/>
      <c r="D476" s="49"/>
      <c r="E476" s="490" t="str">
        <f>TEXT(D475,"00000")</f>
        <v>00000</v>
      </c>
      <c r="F476" s="490"/>
      <c r="G476" s="490"/>
      <c r="H476" s="490"/>
      <c r="I476" s="491"/>
      <c r="J476" s="57"/>
      <c r="L476" s="59"/>
    </row>
    <row r="477" spans="1:12" s="21" customFormat="1" ht="18.75">
      <c r="A477" s="4"/>
      <c r="B477" s="451" t="s">
        <v>27</v>
      </c>
      <c r="C477" s="452"/>
      <c r="D477" s="468"/>
      <c r="E477" s="494"/>
      <c r="F477" s="494"/>
      <c r="G477" s="494"/>
      <c r="H477" s="494"/>
      <c r="I477" s="495"/>
      <c r="J477" s="57"/>
      <c r="L477" s="59"/>
    </row>
    <row r="478" spans="1:12" s="21" customFormat="1" ht="18.75">
      <c r="A478" s="4"/>
      <c r="B478" s="492"/>
      <c r="C478" s="493"/>
      <c r="D478" s="474"/>
      <c r="E478" s="496"/>
      <c r="F478" s="496"/>
      <c r="G478" s="496"/>
      <c r="H478" s="496"/>
      <c r="I478" s="497"/>
      <c r="J478" s="57"/>
      <c r="L478" s="59"/>
    </row>
    <row r="479" spans="1:12" s="21" customFormat="1" ht="19.5" thickBot="1">
      <c r="A479" s="4"/>
      <c r="B479" s="498" t="s">
        <v>1233</v>
      </c>
      <c r="C479" s="499"/>
      <c r="D479" s="500"/>
      <c r="E479" s="501"/>
      <c r="F479" s="501"/>
      <c r="G479" s="501"/>
      <c r="H479" s="501"/>
      <c r="I479" s="502"/>
      <c r="J479" s="57"/>
      <c r="L479" s="59"/>
    </row>
    <row r="480" spans="1:12" s="21" customFormat="1" ht="18.75">
      <c r="A480" s="4"/>
      <c r="B480" s="476" t="s">
        <v>1234</v>
      </c>
      <c r="C480" s="477"/>
      <c r="D480" s="477"/>
      <c r="E480" s="477"/>
      <c r="F480" s="477"/>
      <c r="G480" s="477"/>
      <c r="H480" s="477"/>
      <c r="I480" s="478"/>
      <c r="J480" s="57"/>
      <c r="L480" s="59"/>
    </row>
    <row r="481" spans="1:12" s="21" customFormat="1" ht="19.5" thickBot="1">
      <c r="A481" s="4"/>
      <c r="B481" s="50" t="s">
        <v>1238</v>
      </c>
      <c r="C481" s="51" t="s">
        <v>16</v>
      </c>
      <c r="D481" s="51" t="s">
        <v>1239</v>
      </c>
      <c r="E481" s="479" t="s">
        <v>1235</v>
      </c>
      <c r="F481" s="480"/>
      <c r="G481" s="51" t="s">
        <v>1240</v>
      </c>
      <c r="H481" s="51" t="s">
        <v>48</v>
      </c>
      <c r="I481" s="52" t="s">
        <v>1236</v>
      </c>
      <c r="J481" s="57"/>
      <c r="L481" s="59"/>
    </row>
    <row r="482" spans="1:12" s="21" customFormat="1" ht="19.5" thickTop="1">
      <c r="A482" s="4"/>
      <c r="B482" s="481">
        <v>1</v>
      </c>
      <c r="C482" s="483"/>
      <c r="D482" s="483" t="str">
        <f>IF(C482&gt;0,VLOOKUP(C482,男子登録情報!$A$2:$H$1688,2,0),"")</f>
        <v/>
      </c>
      <c r="E482" s="484" t="str">
        <f>IF(C482&gt;0,VLOOKUP(C482,男子登録情報!$A$2:$H$1688,3,0),"")</f>
        <v/>
      </c>
      <c r="F482" s="485"/>
      <c r="G482" s="483" t="str">
        <f>IF(C482&gt;0,VLOOKUP(C482,男子登録情報!$A$2:$H$1688,4,0),"")</f>
        <v/>
      </c>
      <c r="H482" s="483" t="str">
        <f>IF(C482&gt;0,VLOOKUP(C482,男子登録情報!$A$2:$H$1688,8,0),"")</f>
        <v/>
      </c>
      <c r="I482" s="486" t="str">
        <f>IF(C482&gt;0,VLOOKUP(C482,男子登録情報!$A$2:$H$1688,5,0),"")</f>
        <v/>
      </c>
      <c r="J482" s="57"/>
      <c r="L482" s="59"/>
    </row>
    <row r="483" spans="1:12" s="21" customFormat="1" ht="18.75">
      <c r="A483" s="4"/>
      <c r="B483" s="482"/>
      <c r="C483" s="473"/>
      <c r="D483" s="473"/>
      <c r="E483" s="474"/>
      <c r="F483" s="475"/>
      <c r="G483" s="473"/>
      <c r="H483" s="473"/>
      <c r="I483" s="472"/>
      <c r="J483" s="57"/>
      <c r="L483" s="59"/>
    </row>
    <row r="484" spans="1:12" s="21" customFormat="1" ht="18.75">
      <c r="A484" s="4"/>
      <c r="B484" s="464">
        <v>2</v>
      </c>
      <c r="C484" s="466"/>
      <c r="D484" s="466" t="str">
        <f>IF(C484,VLOOKUP(C484,男子登録情報!$A$2:$H$1688,2,0),"")</f>
        <v/>
      </c>
      <c r="E484" s="468" t="str">
        <f>IF(C484&gt;0,VLOOKUP(C484,男子登録情報!$A$2:$H$1688,3,0),"")</f>
        <v/>
      </c>
      <c r="F484" s="469"/>
      <c r="G484" s="466" t="str">
        <f>IF(C484&gt;0,VLOOKUP(C484,男子登録情報!$A$2:$H$1688,4,0),"")</f>
        <v/>
      </c>
      <c r="H484" s="466" t="str">
        <f>IF(C484&gt;0,VLOOKUP(C484,男子登録情報!$A$2:$H$1688,8,0),"")</f>
        <v/>
      </c>
      <c r="I484" s="432" t="str">
        <f>IF(C484&gt;0,VLOOKUP(C484,男子登録情報!$A$2:$H$1688,5,0),"")</f>
        <v/>
      </c>
      <c r="J484" s="57"/>
      <c r="L484" s="59"/>
    </row>
    <row r="485" spans="1:12" s="21" customFormat="1" ht="18.75">
      <c r="A485" s="4"/>
      <c r="B485" s="482"/>
      <c r="C485" s="473"/>
      <c r="D485" s="473"/>
      <c r="E485" s="474"/>
      <c r="F485" s="475"/>
      <c r="G485" s="473"/>
      <c r="H485" s="473"/>
      <c r="I485" s="472"/>
      <c r="J485" s="57"/>
      <c r="L485" s="59"/>
    </row>
    <row r="486" spans="1:12" s="21" customFormat="1" ht="18.75">
      <c r="A486" s="4"/>
      <c r="B486" s="464">
        <v>3</v>
      </c>
      <c r="C486" s="466"/>
      <c r="D486" s="466" t="str">
        <f>IF(C486,VLOOKUP(C486,男子登録情報!$A$2:$H$1688,2,0),"")</f>
        <v/>
      </c>
      <c r="E486" s="468" t="str">
        <f>IF(C486&gt;0,VLOOKUP(C486,男子登録情報!$A$2:$H$1688,3,0),"")</f>
        <v/>
      </c>
      <c r="F486" s="469"/>
      <c r="G486" s="466" t="str">
        <f>IF(C486&gt;0,VLOOKUP(C486,男子登録情報!$A$2:$H$1688,4,0),"")</f>
        <v/>
      </c>
      <c r="H486" s="466" t="str">
        <f>IF(C486&gt;0,VLOOKUP(C486,男子登録情報!$A$2:$H$1688,8,0),"")</f>
        <v/>
      </c>
      <c r="I486" s="432" t="str">
        <f>IF(C486&gt;0,VLOOKUP(C486,男子登録情報!$A$2:$H$1688,5,0),"")</f>
        <v/>
      </c>
      <c r="J486" s="57"/>
      <c r="L486" s="59"/>
    </row>
    <row r="487" spans="1:12" s="21" customFormat="1" ht="18.75">
      <c r="A487" s="4"/>
      <c r="B487" s="482"/>
      <c r="C487" s="473"/>
      <c r="D487" s="473"/>
      <c r="E487" s="474"/>
      <c r="F487" s="475"/>
      <c r="G487" s="473"/>
      <c r="H487" s="473"/>
      <c r="I487" s="472"/>
      <c r="J487" s="57"/>
      <c r="L487" s="59"/>
    </row>
    <row r="488" spans="1:12" s="21" customFormat="1" ht="18.75">
      <c r="A488" s="4"/>
      <c r="B488" s="464">
        <v>4</v>
      </c>
      <c r="C488" s="466"/>
      <c r="D488" s="466" t="str">
        <f>IF(C488,VLOOKUP(C488,男子登録情報!$A$2:$H$1688,2,0),"")</f>
        <v/>
      </c>
      <c r="E488" s="468" t="str">
        <f>IF(C488&gt;0,VLOOKUP(C488,男子登録情報!$A$2:$H$1688,3,0),"")</f>
        <v/>
      </c>
      <c r="F488" s="469"/>
      <c r="G488" s="466" t="str">
        <f>IF(C488&gt;0,VLOOKUP(C488,男子登録情報!$A$2:$H$1688,4,0),"")</f>
        <v/>
      </c>
      <c r="H488" s="466" t="str">
        <f>IF(C488&gt;0,VLOOKUP(C488,男子登録情報!$A$2:$H$1688,8,0),"")</f>
        <v/>
      </c>
      <c r="I488" s="432" t="str">
        <f>IF(C488&gt;0,VLOOKUP(C488,男子登録情報!$A$2:$H$1688,5,0),"")</f>
        <v/>
      </c>
      <c r="J488" s="57"/>
      <c r="L488" s="59"/>
    </row>
    <row r="489" spans="1:12" s="21" customFormat="1" ht="18.75">
      <c r="A489" s="4"/>
      <c r="B489" s="482"/>
      <c r="C489" s="473"/>
      <c r="D489" s="473"/>
      <c r="E489" s="474"/>
      <c r="F489" s="475"/>
      <c r="G489" s="473"/>
      <c r="H489" s="473"/>
      <c r="I489" s="472"/>
      <c r="J489" s="57"/>
      <c r="L489" s="59"/>
    </row>
    <row r="490" spans="1:12" s="21" customFormat="1" ht="18.75">
      <c r="A490" s="4"/>
      <c r="B490" s="464">
        <v>5</v>
      </c>
      <c r="C490" s="466"/>
      <c r="D490" s="466" t="str">
        <f>IF(C490,VLOOKUP(C490,男子登録情報!$A$2:$H$1688,2,0),"")</f>
        <v/>
      </c>
      <c r="E490" s="468" t="str">
        <f>IF(C490&gt;0,VLOOKUP(C490,男子登録情報!$A$2:$H$1688,3,0),"")</f>
        <v/>
      </c>
      <c r="F490" s="469"/>
      <c r="G490" s="466" t="str">
        <f>IF(C490&gt;0,VLOOKUP(C490,男子登録情報!$A$2:$H$1688,4,0),"")</f>
        <v/>
      </c>
      <c r="H490" s="466" t="str">
        <f>IF(C490&gt;0,VLOOKUP(C490,男子登録情報!$A$2:$H$1688,8,0),"")</f>
        <v/>
      </c>
      <c r="I490" s="432" t="str">
        <f>IF(C490&gt;0,VLOOKUP(C490,男子登録情報!$A$2:$H$1688,5,0),"")</f>
        <v/>
      </c>
      <c r="J490" s="57"/>
      <c r="L490" s="59"/>
    </row>
    <row r="491" spans="1:12" s="21" customFormat="1" ht="18.75">
      <c r="A491" s="4"/>
      <c r="B491" s="482"/>
      <c r="C491" s="473"/>
      <c r="D491" s="473"/>
      <c r="E491" s="474"/>
      <c r="F491" s="475"/>
      <c r="G491" s="473"/>
      <c r="H491" s="473"/>
      <c r="I491" s="472"/>
      <c r="J491" s="57"/>
      <c r="L491" s="59"/>
    </row>
    <row r="492" spans="1:12" s="21" customFormat="1" ht="18.75">
      <c r="A492" s="4"/>
      <c r="B492" s="464">
        <v>6</v>
      </c>
      <c r="C492" s="466"/>
      <c r="D492" s="466" t="str">
        <f>IF(C492,VLOOKUP(C492,男子登録情報!$A$2:$H$1688,2,0),"")</f>
        <v/>
      </c>
      <c r="E492" s="468" t="str">
        <f>IF(C492&gt;0,VLOOKUP(C492,男子登録情報!$A$2:$H$1688,3,0),"")</f>
        <v/>
      </c>
      <c r="F492" s="469"/>
      <c r="G492" s="466" t="str">
        <f>IF(C492&gt;0,VLOOKUP(C492,男子登録情報!$A$2:$H$1688,4,0),"")</f>
        <v/>
      </c>
      <c r="H492" s="466" t="str">
        <f>IF(C492&gt;0,VLOOKUP(C492,男子登録情報!$A$2:$H$1688,8,0),"")</f>
        <v/>
      </c>
      <c r="I492" s="432" t="str">
        <f>IF(C492&gt;0,VLOOKUP(C492,男子登録情報!$A$2:$H$1688,5,0),"")</f>
        <v/>
      </c>
      <c r="J492" s="57"/>
      <c r="L492" s="59"/>
    </row>
    <row r="493" spans="1:12" s="21" customFormat="1" ht="19.5" thickBot="1">
      <c r="A493" s="4"/>
      <c r="B493" s="465"/>
      <c r="C493" s="467"/>
      <c r="D493" s="467"/>
      <c r="E493" s="470"/>
      <c r="F493" s="471"/>
      <c r="G493" s="467"/>
      <c r="H493" s="467"/>
      <c r="I493" s="433"/>
      <c r="J493" s="57"/>
      <c r="L493" s="59"/>
    </row>
    <row r="494" spans="1:12" s="21" customFormat="1" ht="18.75">
      <c r="A494" s="4"/>
      <c r="B494" s="434" t="s">
        <v>1237</v>
      </c>
      <c r="C494" s="435"/>
      <c r="D494" s="435"/>
      <c r="E494" s="435"/>
      <c r="F494" s="435"/>
      <c r="G494" s="435"/>
      <c r="H494" s="435"/>
      <c r="I494" s="436"/>
      <c r="J494" s="57"/>
      <c r="L494" s="59"/>
    </row>
    <row r="495" spans="1:12" s="21" customFormat="1" ht="18.75">
      <c r="A495" s="4"/>
      <c r="B495" s="437"/>
      <c r="C495" s="438"/>
      <c r="D495" s="438"/>
      <c r="E495" s="438"/>
      <c r="F495" s="438"/>
      <c r="G495" s="438"/>
      <c r="H495" s="438"/>
      <c r="I495" s="439"/>
      <c r="J495" s="57"/>
      <c r="L495" s="59"/>
    </row>
    <row r="496" spans="1:12" s="21" customFormat="1" ht="19.5" thickBot="1">
      <c r="A496" s="4"/>
      <c r="B496" s="440"/>
      <c r="C496" s="441"/>
      <c r="D496" s="441"/>
      <c r="E496" s="441"/>
      <c r="F496" s="441"/>
      <c r="G496" s="441"/>
      <c r="H496" s="441"/>
      <c r="I496" s="442"/>
      <c r="J496" s="57"/>
      <c r="L496" s="59"/>
    </row>
    <row r="497" spans="1:12" s="21" customFormat="1" ht="18.75">
      <c r="A497" s="58"/>
      <c r="B497" s="58"/>
      <c r="C497" s="58"/>
      <c r="D497" s="58"/>
      <c r="E497" s="58"/>
      <c r="F497" s="58"/>
      <c r="G497" s="58"/>
      <c r="H497" s="58"/>
      <c r="I497" s="58"/>
      <c r="J497" s="63"/>
      <c r="L497" s="59"/>
    </row>
    <row r="498" spans="1:12" s="21" customFormat="1" ht="19.5" thickBot="1">
      <c r="A498" s="4"/>
      <c r="B498" s="4"/>
      <c r="C498" s="4"/>
      <c r="D498" s="4"/>
      <c r="E498" s="4"/>
      <c r="F498" s="4"/>
      <c r="G498" s="4"/>
      <c r="H498" s="4"/>
      <c r="I498" s="4"/>
      <c r="J498" s="61" t="s">
        <v>1269</v>
      </c>
      <c r="L498" s="59"/>
    </row>
    <row r="499" spans="1:12" s="21" customFormat="1" ht="18.75">
      <c r="A499" s="4"/>
      <c r="B499" s="443" t="str">
        <f>CONCATENATE('加盟校情報&amp;大会設定'!$G$5,'加盟校情報&amp;大会設定'!$H$5,'加盟校情報&amp;大会設定'!$I$5,'加盟校情報&amp;大会設定'!$J$5,)&amp;"　男子4×400mR"</f>
        <v>第36回全日本大学女子駅伝東海地区選考会　男子4×400mR</v>
      </c>
      <c r="C499" s="444"/>
      <c r="D499" s="444"/>
      <c r="E499" s="444"/>
      <c r="F499" s="444"/>
      <c r="G499" s="444"/>
      <c r="H499" s="444"/>
      <c r="I499" s="445"/>
      <c r="J499" s="57"/>
      <c r="L499" s="59"/>
    </row>
    <row r="500" spans="1:12" s="21" customFormat="1" ht="19.5" thickBot="1">
      <c r="A500" s="4"/>
      <c r="B500" s="446"/>
      <c r="C500" s="447"/>
      <c r="D500" s="447"/>
      <c r="E500" s="447"/>
      <c r="F500" s="447"/>
      <c r="G500" s="447"/>
      <c r="H500" s="447"/>
      <c r="I500" s="448"/>
      <c r="J500" s="57"/>
      <c r="L500" s="59"/>
    </row>
    <row r="501" spans="1:12" s="21" customFormat="1" ht="18.75">
      <c r="A501" s="4"/>
      <c r="B501" s="449" t="s">
        <v>1241</v>
      </c>
      <c r="C501" s="450"/>
      <c r="D501" s="455" t="str">
        <f>IF(基本情報登録!$D$6&gt;0,基本情報登録!$D$6,"")</f>
        <v/>
      </c>
      <c r="E501" s="456"/>
      <c r="F501" s="456"/>
      <c r="G501" s="456"/>
      <c r="H501" s="457"/>
      <c r="I501" s="62" t="s">
        <v>1275</v>
      </c>
      <c r="J501" s="57"/>
      <c r="L501" s="59"/>
    </row>
    <row r="502" spans="1:12" s="21" customFormat="1" ht="18.75">
      <c r="A502" s="4"/>
      <c r="B502" s="451" t="s">
        <v>1</v>
      </c>
      <c r="C502" s="452"/>
      <c r="D502" s="458" t="str">
        <f>IF(基本情報登録!$D$8&gt;0,基本情報登録!$D$8,"")</f>
        <v/>
      </c>
      <c r="E502" s="459"/>
      <c r="F502" s="459"/>
      <c r="G502" s="459"/>
      <c r="H502" s="460"/>
      <c r="I502" s="432"/>
      <c r="J502" s="57"/>
      <c r="L502" s="59"/>
    </row>
    <row r="503" spans="1:12" s="21" customFormat="1" ht="19.5" thickBot="1">
      <c r="A503" s="4"/>
      <c r="B503" s="453"/>
      <c r="C503" s="454"/>
      <c r="D503" s="461"/>
      <c r="E503" s="462"/>
      <c r="F503" s="462"/>
      <c r="G503" s="462"/>
      <c r="H503" s="463"/>
      <c r="I503" s="433"/>
      <c r="J503" s="57"/>
      <c r="L503" s="59"/>
    </row>
    <row r="504" spans="1:12" s="21" customFormat="1" ht="18.75">
      <c r="A504" s="4"/>
      <c r="B504" s="449" t="s">
        <v>24</v>
      </c>
      <c r="C504" s="450"/>
      <c r="D504" s="487"/>
      <c r="E504" s="488"/>
      <c r="F504" s="488"/>
      <c r="G504" s="488"/>
      <c r="H504" s="488"/>
      <c r="I504" s="489"/>
      <c r="J504" s="57"/>
      <c r="L504" s="59"/>
    </row>
    <row r="505" spans="1:12" s="21" customFormat="1" ht="18.75" hidden="1">
      <c r="A505" s="4"/>
      <c r="B505" s="47"/>
      <c r="C505" s="48"/>
      <c r="D505" s="49"/>
      <c r="E505" s="490" t="str">
        <f>TEXT(D504,"00000")</f>
        <v>00000</v>
      </c>
      <c r="F505" s="490"/>
      <c r="G505" s="490"/>
      <c r="H505" s="490"/>
      <c r="I505" s="491"/>
      <c r="J505" s="57"/>
      <c r="L505" s="59"/>
    </row>
    <row r="506" spans="1:12" s="21" customFormat="1" ht="18.75">
      <c r="A506" s="4"/>
      <c r="B506" s="451" t="s">
        <v>27</v>
      </c>
      <c r="C506" s="452"/>
      <c r="D506" s="468"/>
      <c r="E506" s="494"/>
      <c r="F506" s="494"/>
      <c r="G506" s="494"/>
      <c r="H506" s="494"/>
      <c r="I506" s="495"/>
      <c r="J506" s="57"/>
      <c r="L506" s="59"/>
    </row>
    <row r="507" spans="1:12" s="21" customFormat="1" ht="18.75">
      <c r="A507" s="4"/>
      <c r="B507" s="492"/>
      <c r="C507" s="493"/>
      <c r="D507" s="474"/>
      <c r="E507" s="496"/>
      <c r="F507" s="496"/>
      <c r="G507" s="496"/>
      <c r="H507" s="496"/>
      <c r="I507" s="497"/>
      <c r="J507" s="57"/>
      <c r="L507" s="59"/>
    </row>
    <row r="508" spans="1:12" s="21" customFormat="1" ht="19.5" thickBot="1">
      <c r="A508" s="4"/>
      <c r="B508" s="498" t="s">
        <v>1233</v>
      </c>
      <c r="C508" s="499"/>
      <c r="D508" s="500"/>
      <c r="E508" s="501"/>
      <c r="F508" s="501"/>
      <c r="G508" s="501"/>
      <c r="H508" s="501"/>
      <c r="I508" s="502"/>
      <c r="J508" s="57"/>
      <c r="L508" s="59"/>
    </row>
    <row r="509" spans="1:12" s="21" customFormat="1" ht="18.75">
      <c r="A509" s="4"/>
      <c r="B509" s="476" t="s">
        <v>1234</v>
      </c>
      <c r="C509" s="477"/>
      <c r="D509" s="477"/>
      <c r="E509" s="477"/>
      <c r="F509" s="477"/>
      <c r="G509" s="477"/>
      <c r="H509" s="477"/>
      <c r="I509" s="478"/>
      <c r="J509" s="57"/>
      <c r="L509" s="59"/>
    </row>
    <row r="510" spans="1:12" s="21" customFormat="1" ht="19.5" thickBot="1">
      <c r="A510" s="4"/>
      <c r="B510" s="50" t="s">
        <v>1238</v>
      </c>
      <c r="C510" s="51" t="s">
        <v>16</v>
      </c>
      <c r="D510" s="51" t="s">
        <v>1239</v>
      </c>
      <c r="E510" s="479" t="s">
        <v>1235</v>
      </c>
      <c r="F510" s="480"/>
      <c r="G510" s="51" t="s">
        <v>1240</v>
      </c>
      <c r="H510" s="51" t="s">
        <v>48</v>
      </c>
      <c r="I510" s="52" t="s">
        <v>1236</v>
      </c>
      <c r="J510" s="57"/>
      <c r="L510" s="59"/>
    </row>
    <row r="511" spans="1:12" s="21" customFormat="1" ht="19.5" thickTop="1">
      <c r="A511" s="4"/>
      <c r="B511" s="481">
        <v>1</v>
      </c>
      <c r="C511" s="483"/>
      <c r="D511" s="483" t="str">
        <f>IF(C511&gt;0,VLOOKUP(C511,男子登録情報!$A$2:$H$1688,2,0),"")</f>
        <v/>
      </c>
      <c r="E511" s="484" t="str">
        <f>IF(C511&gt;0,VLOOKUP(C511,男子登録情報!$A$2:$H$1688,3,0),"")</f>
        <v/>
      </c>
      <c r="F511" s="485"/>
      <c r="G511" s="483" t="str">
        <f>IF(C511&gt;0,VLOOKUP(C511,男子登録情報!$A$2:$H$1688,4,0),"")</f>
        <v/>
      </c>
      <c r="H511" s="483" t="str">
        <f>IF(C511&gt;0,VLOOKUP(C511,男子登録情報!$A$2:$H$1688,8,0),"")</f>
        <v/>
      </c>
      <c r="I511" s="486" t="str">
        <f>IF(C511&gt;0,VLOOKUP(C511,男子登録情報!$A$2:$H$1688,5,0),"")</f>
        <v/>
      </c>
      <c r="J511" s="57"/>
      <c r="L511" s="59"/>
    </row>
    <row r="512" spans="1:12" s="21" customFormat="1" ht="18.75">
      <c r="A512" s="4"/>
      <c r="B512" s="482"/>
      <c r="C512" s="473"/>
      <c r="D512" s="473"/>
      <c r="E512" s="474"/>
      <c r="F512" s="475"/>
      <c r="G512" s="473"/>
      <c r="H512" s="473"/>
      <c r="I512" s="472"/>
      <c r="J512" s="57"/>
      <c r="L512" s="59"/>
    </row>
    <row r="513" spans="1:12" s="21" customFormat="1" ht="18.75">
      <c r="A513" s="4"/>
      <c r="B513" s="464">
        <v>2</v>
      </c>
      <c r="C513" s="466"/>
      <c r="D513" s="466" t="str">
        <f>IF(C513,VLOOKUP(C513,男子登録情報!$A$2:$H$1688,2,0),"")</f>
        <v/>
      </c>
      <c r="E513" s="468" t="str">
        <f>IF(C513&gt;0,VLOOKUP(C513,男子登録情報!$A$2:$H$1688,3,0),"")</f>
        <v/>
      </c>
      <c r="F513" s="469"/>
      <c r="G513" s="466" t="str">
        <f>IF(C513&gt;0,VLOOKUP(C513,男子登録情報!$A$2:$H$1688,4,0),"")</f>
        <v/>
      </c>
      <c r="H513" s="466" t="str">
        <f>IF(C513&gt;0,VLOOKUP(C513,男子登録情報!$A$2:$H$1688,8,0),"")</f>
        <v/>
      </c>
      <c r="I513" s="432" t="str">
        <f>IF(C513&gt;0,VLOOKUP(C513,男子登録情報!$A$2:$H$1688,5,0),"")</f>
        <v/>
      </c>
      <c r="J513" s="57"/>
      <c r="L513" s="59"/>
    </row>
    <row r="514" spans="1:12" s="21" customFormat="1" ht="18.75">
      <c r="A514" s="4"/>
      <c r="B514" s="482"/>
      <c r="C514" s="473"/>
      <c r="D514" s="473"/>
      <c r="E514" s="474"/>
      <c r="F514" s="475"/>
      <c r="G514" s="473"/>
      <c r="H514" s="473"/>
      <c r="I514" s="472"/>
      <c r="J514" s="57"/>
      <c r="L514" s="59"/>
    </row>
    <row r="515" spans="1:12" s="21" customFormat="1" ht="18.75">
      <c r="A515" s="4"/>
      <c r="B515" s="464">
        <v>3</v>
      </c>
      <c r="C515" s="466"/>
      <c r="D515" s="466" t="str">
        <f>IF(C515,VLOOKUP(C515,男子登録情報!$A$2:$H$1688,2,0),"")</f>
        <v/>
      </c>
      <c r="E515" s="468" t="str">
        <f>IF(C515&gt;0,VLOOKUP(C515,男子登録情報!$A$2:$H$1688,3,0),"")</f>
        <v/>
      </c>
      <c r="F515" s="469"/>
      <c r="G515" s="466" t="str">
        <f>IF(C515&gt;0,VLOOKUP(C515,男子登録情報!$A$2:$H$1688,4,0),"")</f>
        <v/>
      </c>
      <c r="H515" s="466" t="str">
        <f>IF(C515&gt;0,VLOOKUP(C515,男子登録情報!$A$2:$H$1688,8,0),"")</f>
        <v/>
      </c>
      <c r="I515" s="432" t="str">
        <f>IF(C515&gt;0,VLOOKUP(C515,男子登録情報!$A$2:$H$1688,5,0),"")</f>
        <v/>
      </c>
      <c r="J515" s="57"/>
      <c r="L515" s="59"/>
    </row>
    <row r="516" spans="1:12" s="21" customFormat="1" ht="18.75">
      <c r="A516" s="4"/>
      <c r="B516" s="482"/>
      <c r="C516" s="473"/>
      <c r="D516" s="473"/>
      <c r="E516" s="474"/>
      <c r="F516" s="475"/>
      <c r="G516" s="473"/>
      <c r="H516" s="473"/>
      <c r="I516" s="472"/>
      <c r="J516" s="57"/>
      <c r="L516" s="59"/>
    </row>
    <row r="517" spans="1:12" s="21" customFormat="1" ht="18.75">
      <c r="A517" s="4"/>
      <c r="B517" s="464">
        <v>4</v>
      </c>
      <c r="C517" s="466"/>
      <c r="D517" s="466" t="str">
        <f>IF(C517,VLOOKUP(C517,男子登録情報!$A$2:$H$1688,2,0),"")</f>
        <v/>
      </c>
      <c r="E517" s="468" t="str">
        <f>IF(C517&gt;0,VLOOKUP(C517,男子登録情報!$A$2:$H$1688,3,0),"")</f>
        <v/>
      </c>
      <c r="F517" s="469"/>
      <c r="G517" s="466" t="str">
        <f>IF(C517&gt;0,VLOOKUP(C517,男子登録情報!$A$2:$H$1688,4,0),"")</f>
        <v/>
      </c>
      <c r="H517" s="466" t="str">
        <f>IF(C517&gt;0,VLOOKUP(C517,男子登録情報!$A$2:$H$1688,8,0),"")</f>
        <v/>
      </c>
      <c r="I517" s="432" t="str">
        <f>IF(C517&gt;0,VLOOKUP(C517,男子登録情報!$A$2:$H$1688,5,0),"")</f>
        <v/>
      </c>
      <c r="J517" s="57"/>
      <c r="L517" s="59"/>
    </row>
    <row r="518" spans="1:12" s="21" customFormat="1" ht="18.75">
      <c r="A518" s="4"/>
      <c r="B518" s="482"/>
      <c r="C518" s="473"/>
      <c r="D518" s="473"/>
      <c r="E518" s="474"/>
      <c r="F518" s="475"/>
      <c r="G518" s="473"/>
      <c r="H518" s="473"/>
      <c r="I518" s="472"/>
      <c r="J518" s="57"/>
      <c r="L518" s="59"/>
    </row>
    <row r="519" spans="1:12" s="21" customFormat="1" ht="18.75">
      <c r="A519" s="4"/>
      <c r="B519" s="464">
        <v>5</v>
      </c>
      <c r="C519" s="466"/>
      <c r="D519" s="466" t="str">
        <f>IF(C519,VLOOKUP(C519,男子登録情報!$A$2:$H$1688,2,0),"")</f>
        <v/>
      </c>
      <c r="E519" s="468" t="str">
        <f>IF(C519&gt;0,VLOOKUP(C519,男子登録情報!$A$2:$H$1688,3,0),"")</f>
        <v/>
      </c>
      <c r="F519" s="469"/>
      <c r="G519" s="466" t="str">
        <f>IF(C519&gt;0,VLOOKUP(C519,男子登録情報!$A$2:$H$1688,4,0),"")</f>
        <v/>
      </c>
      <c r="H519" s="466" t="str">
        <f>IF(C519&gt;0,VLOOKUP(C519,男子登録情報!$A$2:$H$1688,8,0),"")</f>
        <v/>
      </c>
      <c r="I519" s="432" t="str">
        <f>IF(C519&gt;0,VLOOKUP(C519,男子登録情報!$A$2:$H$1688,5,0),"")</f>
        <v/>
      </c>
      <c r="J519" s="57"/>
      <c r="L519" s="59"/>
    </row>
    <row r="520" spans="1:12" s="21" customFormat="1" ht="18.75">
      <c r="A520" s="4"/>
      <c r="B520" s="482"/>
      <c r="C520" s="473"/>
      <c r="D520" s="473"/>
      <c r="E520" s="474"/>
      <c r="F520" s="475"/>
      <c r="G520" s="473"/>
      <c r="H520" s="473"/>
      <c r="I520" s="472"/>
      <c r="J520" s="57"/>
      <c r="L520" s="59"/>
    </row>
    <row r="521" spans="1:12" s="21" customFormat="1" ht="18.75">
      <c r="A521" s="4"/>
      <c r="B521" s="464">
        <v>6</v>
      </c>
      <c r="C521" s="466"/>
      <c r="D521" s="466" t="str">
        <f>IF(C521,VLOOKUP(C521,男子登録情報!$A$2:$H$1688,2,0),"")</f>
        <v/>
      </c>
      <c r="E521" s="468" t="str">
        <f>IF(C521&gt;0,VLOOKUP(C521,男子登録情報!$A$2:$H$1688,3,0),"")</f>
        <v/>
      </c>
      <c r="F521" s="469"/>
      <c r="G521" s="466" t="str">
        <f>IF(C521&gt;0,VLOOKUP(C521,男子登録情報!$A$2:$H$1688,4,0),"")</f>
        <v/>
      </c>
      <c r="H521" s="466" t="str">
        <f>IF(C521&gt;0,VLOOKUP(C521,男子登録情報!$A$2:$H$1688,8,0),"")</f>
        <v/>
      </c>
      <c r="I521" s="432" t="str">
        <f>IF(C521&gt;0,VLOOKUP(C521,男子登録情報!$A$2:$H$1688,5,0),"")</f>
        <v/>
      </c>
      <c r="J521" s="57"/>
      <c r="L521" s="59"/>
    </row>
    <row r="522" spans="1:12" s="21" customFormat="1" ht="19.5" thickBot="1">
      <c r="A522" s="4"/>
      <c r="B522" s="465"/>
      <c r="C522" s="467"/>
      <c r="D522" s="467"/>
      <c r="E522" s="470"/>
      <c r="F522" s="471"/>
      <c r="G522" s="467"/>
      <c r="H522" s="467"/>
      <c r="I522" s="433"/>
      <c r="J522" s="57"/>
      <c r="L522" s="59"/>
    </row>
    <row r="523" spans="1:12" s="21" customFormat="1" ht="18.75">
      <c r="A523" s="4"/>
      <c r="B523" s="434" t="s">
        <v>1237</v>
      </c>
      <c r="C523" s="435"/>
      <c r="D523" s="435"/>
      <c r="E523" s="435"/>
      <c r="F523" s="435"/>
      <c r="G523" s="435"/>
      <c r="H523" s="435"/>
      <c r="I523" s="436"/>
      <c r="J523" s="57"/>
      <c r="L523" s="59"/>
    </row>
    <row r="524" spans="1:12" s="21" customFormat="1" ht="18.75">
      <c r="A524" s="4"/>
      <c r="B524" s="437"/>
      <c r="C524" s="438"/>
      <c r="D524" s="438"/>
      <c r="E524" s="438"/>
      <c r="F524" s="438"/>
      <c r="G524" s="438"/>
      <c r="H524" s="438"/>
      <c r="I524" s="439"/>
      <c r="J524" s="57"/>
      <c r="L524" s="59"/>
    </row>
    <row r="525" spans="1:12" s="21" customFormat="1" ht="19.5" thickBot="1">
      <c r="A525" s="4"/>
      <c r="B525" s="440"/>
      <c r="C525" s="441"/>
      <c r="D525" s="441"/>
      <c r="E525" s="441"/>
      <c r="F525" s="441"/>
      <c r="G525" s="441"/>
      <c r="H525" s="441"/>
      <c r="I525" s="442"/>
      <c r="J525" s="57"/>
      <c r="L525" s="59"/>
    </row>
    <row r="526" spans="1:12" s="21" customFormat="1" ht="18.75">
      <c r="A526" s="58"/>
      <c r="B526" s="58"/>
      <c r="C526" s="58"/>
      <c r="D526" s="58"/>
      <c r="E526" s="58"/>
      <c r="F526" s="58"/>
      <c r="G526" s="58"/>
      <c r="H526" s="58"/>
      <c r="I526" s="58"/>
      <c r="J526" s="63"/>
      <c r="L526" s="59"/>
    </row>
    <row r="527" spans="1:12" s="21" customFormat="1" ht="19.5" thickBot="1">
      <c r="A527" s="4"/>
      <c r="B527" s="4"/>
      <c r="C527" s="4"/>
      <c r="D527" s="4"/>
      <c r="E527" s="4"/>
      <c r="F527" s="4"/>
      <c r="G527" s="4"/>
      <c r="H527" s="4"/>
      <c r="I527" s="4"/>
      <c r="J527" s="61" t="s">
        <v>1270</v>
      </c>
      <c r="L527" s="59"/>
    </row>
    <row r="528" spans="1:12" s="21" customFormat="1" ht="18.75">
      <c r="A528" s="4"/>
      <c r="B528" s="443" t="str">
        <f>CONCATENATE('加盟校情報&amp;大会設定'!$G$5,'加盟校情報&amp;大会設定'!$H$5,'加盟校情報&amp;大会設定'!$I$5,'加盟校情報&amp;大会設定'!$J$5,)&amp;"　男子4×400mR"</f>
        <v>第36回全日本大学女子駅伝東海地区選考会　男子4×400mR</v>
      </c>
      <c r="C528" s="444"/>
      <c r="D528" s="444"/>
      <c r="E528" s="444"/>
      <c r="F528" s="444"/>
      <c r="G528" s="444"/>
      <c r="H528" s="444"/>
      <c r="I528" s="445"/>
      <c r="J528" s="57"/>
      <c r="L528" s="59"/>
    </row>
    <row r="529" spans="1:12" s="21" customFormat="1" ht="19.5" thickBot="1">
      <c r="A529" s="4"/>
      <c r="B529" s="446"/>
      <c r="C529" s="447"/>
      <c r="D529" s="447"/>
      <c r="E529" s="447"/>
      <c r="F529" s="447"/>
      <c r="G529" s="447"/>
      <c r="H529" s="447"/>
      <c r="I529" s="448"/>
      <c r="J529" s="57"/>
      <c r="L529" s="59"/>
    </row>
    <row r="530" spans="1:12" s="21" customFormat="1" ht="18.75">
      <c r="A530" s="4"/>
      <c r="B530" s="449" t="s">
        <v>1241</v>
      </c>
      <c r="C530" s="450"/>
      <c r="D530" s="455" t="str">
        <f>IF(基本情報登録!$D$6&gt;0,基本情報登録!$D$6,"")</f>
        <v/>
      </c>
      <c r="E530" s="456"/>
      <c r="F530" s="456"/>
      <c r="G530" s="456"/>
      <c r="H530" s="457"/>
      <c r="I530" s="62" t="s">
        <v>1275</v>
      </c>
      <c r="J530" s="57"/>
      <c r="L530" s="59"/>
    </row>
    <row r="531" spans="1:12" s="21" customFormat="1" ht="18.75">
      <c r="A531" s="4"/>
      <c r="B531" s="451" t="s">
        <v>1</v>
      </c>
      <c r="C531" s="452"/>
      <c r="D531" s="458" t="str">
        <f>IF(基本情報登録!$D$8&gt;0,基本情報登録!$D$8,"")</f>
        <v/>
      </c>
      <c r="E531" s="459"/>
      <c r="F531" s="459"/>
      <c r="G531" s="459"/>
      <c r="H531" s="460"/>
      <c r="I531" s="432"/>
      <c r="J531" s="57"/>
      <c r="L531" s="59"/>
    </row>
    <row r="532" spans="1:12" s="21" customFormat="1" ht="19.5" thickBot="1">
      <c r="A532" s="4"/>
      <c r="B532" s="453"/>
      <c r="C532" s="454"/>
      <c r="D532" s="461"/>
      <c r="E532" s="462"/>
      <c r="F532" s="462"/>
      <c r="G532" s="462"/>
      <c r="H532" s="463"/>
      <c r="I532" s="433"/>
      <c r="J532" s="57"/>
      <c r="L532" s="59"/>
    </row>
    <row r="533" spans="1:12" s="21" customFormat="1" ht="18.75">
      <c r="A533" s="4"/>
      <c r="B533" s="449" t="s">
        <v>24</v>
      </c>
      <c r="C533" s="450"/>
      <c r="D533" s="487"/>
      <c r="E533" s="488"/>
      <c r="F533" s="488"/>
      <c r="G533" s="488"/>
      <c r="H533" s="488"/>
      <c r="I533" s="489"/>
      <c r="J533" s="57"/>
      <c r="L533" s="59"/>
    </row>
    <row r="534" spans="1:12" s="21" customFormat="1" ht="18.75" hidden="1">
      <c r="A534" s="4"/>
      <c r="B534" s="47"/>
      <c r="C534" s="48"/>
      <c r="D534" s="49"/>
      <c r="E534" s="490" t="str">
        <f>TEXT(D533,"00000")</f>
        <v>00000</v>
      </c>
      <c r="F534" s="490"/>
      <c r="G534" s="490"/>
      <c r="H534" s="490"/>
      <c r="I534" s="491"/>
      <c r="J534" s="57"/>
      <c r="L534" s="59"/>
    </row>
    <row r="535" spans="1:12" s="21" customFormat="1" ht="18.75">
      <c r="A535" s="4"/>
      <c r="B535" s="451" t="s">
        <v>27</v>
      </c>
      <c r="C535" s="452"/>
      <c r="D535" s="468"/>
      <c r="E535" s="494"/>
      <c r="F535" s="494"/>
      <c r="G535" s="494"/>
      <c r="H535" s="494"/>
      <c r="I535" s="495"/>
      <c r="J535" s="57"/>
      <c r="L535" s="59"/>
    </row>
    <row r="536" spans="1:12" s="21" customFormat="1" ht="18.75">
      <c r="A536" s="4"/>
      <c r="B536" s="492"/>
      <c r="C536" s="493"/>
      <c r="D536" s="474"/>
      <c r="E536" s="496"/>
      <c r="F536" s="496"/>
      <c r="G536" s="496"/>
      <c r="H536" s="496"/>
      <c r="I536" s="497"/>
      <c r="J536" s="57"/>
      <c r="L536" s="59"/>
    </row>
    <row r="537" spans="1:12" s="21" customFormat="1" ht="19.5" thickBot="1">
      <c r="A537" s="4"/>
      <c r="B537" s="498" t="s">
        <v>1233</v>
      </c>
      <c r="C537" s="499"/>
      <c r="D537" s="500"/>
      <c r="E537" s="501"/>
      <c r="F537" s="501"/>
      <c r="G537" s="501"/>
      <c r="H537" s="501"/>
      <c r="I537" s="502"/>
      <c r="J537" s="57"/>
      <c r="L537" s="59"/>
    </row>
    <row r="538" spans="1:12" s="21" customFormat="1" ht="18.75">
      <c r="A538" s="4"/>
      <c r="B538" s="476" t="s">
        <v>1234</v>
      </c>
      <c r="C538" s="477"/>
      <c r="D538" s="477"/>
      <c r="E538" s="477"/>
      <c r="F538" s="477"/>
      <c r="G538" s="477"/>
      <c r="H538" s="477"/>
      <c r="I538" s="478"/>
      <c r="J538" s="57"/>
      <c r="L538" s="59"/>
    </row>
    <row r="539" spans="1:12" s="21" customFormat="1" ht="19.5" thickBot="1">
      <c r="A539" s="4"/>
      <c r="B539" s="50" t="s">
        <v>1238</v>
      </c>
      <c r="C539" s="51" t="s">
        <v>16</v>
      </c>
      <c r="D539" s="51" t="s">
        <v>1239</v>
      </c>
      <c r="E539" s="479" t="s">
        <v>1235</v>
      </c>
      <c r="F539" s="480"/>
      <c r="G539" s="51" t="s">
        <v>1240</v>
      </c>
      <c r="H539" s="51" t="s">
        <v>48</v>
      </c>
      <c r="I539" s="52" t="s">
        <v>1236</v>
      </c>
      <c r="J539" s="57"/>
      <c r="L539" s="59"/>
    </row>
    <row r="540" spans="1:12" s="21" customFormat="1" ht="19.5" thickTop="1">
      <c r="A540" s="4"/>
      <c r="B540" s="481">
        <v>1</v>
      </c>
      <c r="C540" s="483"/>
      <c r="D540" s="483" t="str">
        <f>IF(C540&gt;0,VLOOKUP(C540,男子登録情報!$A$2:$H$1688,2,0),"")</f>
        <v/>
      </c>
      <c r="E540" s="484" t="str">
        <f>IF(C540&gt;0,VLOOKUP(C540,男子登録情報!$A$2:$H$1688,3,0),"")</f>
        <v/>
      </c>
      <c r="F540" s="485"/>
      <c r="G540" s="483" t="str">
        <f>IF(C540&gt;0,VLOOKUP(C540,男子登録情報!$A$2:$H$1688,4,0),"")</f>
        <v/>
      </c>
      <c r="H540" s="483" t="str">
        <f>IF(C540&gt;0,VLOOKUP(C540,男子登録情報!$A$2:$H$1688,8,0),"")</f>
        <v/>
      </c>
      <c r="I540" s="486" t="str">
        <f>IF(C540&gt;0,VLOOKUP(C540,男子登録情報!$A$2:$H$1688,5,0),"")</f>
        <v/>
      </c>
      <c r="J540" s="57"/>
      <c r="L540" s="59"/>
    </row>
    <row r="541" spans="1:12" s="21" customFormat="1" ht="18.75">
      <c r="A541" s="4"/>
      <c r="B541" s="482"/>
      <c r="C541" s="473"/>
      <c r="D541" s="473"/>
      <c r="E541" s="474"/>
      <c r="F541" s="475"/>
      <c r="G541" s="473"/>
      <c r="H541" s="473"/>
      <c r="I541" s="472"/>
      <c r="J541" s="57"/>
      <c r="L541" s="59"/>
    </row>
    <row r="542" spans="1:12" s="21" customFormat="1" ht="18.75">
      <c r="A542" s="4"/>
      <c r="B542" s="464">
        <v>2</v>
      </c>
      <c r="C542" s="466"/>
      <c r="D542" s="466" t="str">
        <f>IF(C542,VLOOKUP(C542,男子登録情報!$A$2:$H$1688,2,0),"")</f>
        <v/>
      </c>
      <c r="E542" s="468" t="str">
        <f>IF(C542&gt;0,VLOOKUP(C542,男子登録情報!$A$2:$H$1688,3,0),"")</f>
        <v/>
      </c>
      <c r="F542" s="469"/>
      <c r="G542" s="466" t="str">
        <f>IF(C542&gt;0,VLOOKUP(C542,男子登録情報!$A$2:$H$1688,4,0),"")</f>
        <v/>
      </c>
      <c r="H542" s="466" t="str">
        <f>IF(C542&gt;0,VLOOKUP(C542,男子登録情報!$A$2:$H$1688,8,0),"")</f>
        <v/>
      </c>
      <c r="I542" s="432" t="str">
        <f>IF(C542&gt;0,VLOOKUP(C542,男子登録情報!$A$2:$H$1688,5,0),"")</f>
        <v/>
      </c>
      <c r="J542" s="57"/>
      <c r="L542" s="59"/>
    </row>
    <row r="543" spans="1:12" s="21" customFormat="1" ht="18.75">
      <c r="A543" s="4"/>
      <c r="B543" s="482"/>
      <c r="C543" s="473"/>
      <c r="D543" s="473"/>
      <c r="E543" s="474"/>
      <c r="F543" s="475"/>
      <c r="G543" s="473"/>
      <c r="H543" s="473"/>
      <c r="I543" s="472"/>
      <c r="J543" s="57"/>
      <c r="L543" s="59"/>
    </row>
    <row r="544" spans="1:12" s="21" customFormat="1" ht="18.75">
      <c r="A544" s="4"/>
      <c r="B544" s="464">
        <v>3</v>
      </c>
      <c r="C544" s="466"/>
      <c r="D544" s="466" t="str">
        <f>IF(C544,VLOOKUP(C544,男子登録情報!$A$2:$H$1688,2,0),"")</f>
        <v/>
      </c>
      <c r="E544" s="468" t="str">
        <f>IF(C544&gt;0,VLOOKUP(C544,男子登録情報!$A$2:$H$1688,3,0),"")</f>
        <v/>
      </c>
      <c r="F544" s="469"/>
      <c r="G544" s="466" t="str">
        <f>IF(C544&gt;0,VLOOKUP(C544,男子登録情報!$A$2:$H$1688,4,0),"")</f>
        <v/>
      </c>
      <c r="H544" s="466" t="str">
        <f>IF(C544&gt;0,VLOOKUP(C544,男子登録情報!$A$2:$H$1688,8,0),"")</f>
        <v/>
      </c>
      <c r="I544" s="432" t="str">
        <f>IF(C544&gt;0,VLOOKUP(C544,男子登録情報!$A$2:$H$1688,5,0),"")</f>
        <v/>
      </c>
      <c r="J544" s="57"/>
      <c r="L544" s="59"/>
    </row>
    <row r="545" spans="1:12" s="21" customFormat="1" ht="18.75">
      <c r="A545" s="4"/>
      <c r="B545" s="482"/>
      <c r="C545" s="473"/>
      <c r="D545" s="473"/>
      <c r="E545" s="474"/>
      <c r="F545" s="475"/>
      <c r="G545" s="473"/>
      <c r="H545" s="473"/>
      <c r="I545" s="472"/>
      <c r="J545" s="57"/>
      <c r="L545" s="59"/>
    </row>
    <row r="546" spans="1:12" s="21" customFormat="1" ht="18.75">
      <c r="A546" s="4"/>
      <c r="B546" s="464">
        <v>4</v>
      </c>
      <c r="C546" s="466"/>
      <c r="D546" s="466" t="str">
        <f>IF(C546,VLOOKUP(C546,男子登録情報!$A$2:$H$1688,2,0),"")</f>
        <v/>
      </c>
      <c r="E546" s="468" t="str">
        <f>IF(C546&gt;0,VLOOKUP(C546,男子登録情報!$A$2:$H$1688,3,0),"")</f>
        <v/>
      </c>
      <c r="F546" s="469"/>
      <c r="G546" s="466" t="str">
        <f>IF(C546&gt;0,VLOOKUP(C546,男子登録情報!$A$2:$H$1688,4,0),"")</f>
        <v/>
      </c>
      <c r="H546" s="466" t="str">
        <f>IF(C546&gt;0,VLOOKUP(C546,男子登録情報!$A$2:$H$1688,8,0),"")</f>
        <v/>
      </c>
      <c r="I546" s="432" t="str">
        <f>IF(C546&gt;0,VLOOKUP(C546,男子登録情報!$A$2:$H$1688,5,0),"")</f>
        <v/>
      </c>
      <c r="J546" s="57"/>
      <c r="L546" s="59"/>
    </row>
    <row r="547" spans="1:12" s="21" customFormat="1" ht="18.75">
      <c r="A547" s="4"/>
      <c r="B547" s="482"/>
      <c r="C547" s="473"/>
      <c r="D547" s="473"/>
      <c r="E547" s="474"/>
      <c r="F547" s="475"/>
      <c r="G547" s="473"/>
      <c r="H547" s="473"/>
      <c r="I547" s="472"/>
      <c r="J547" s="57"/>
      <c r="L547" s="59"/>
    </row>
    <row r="548" spans="1:12" s="21" customFormat="1" ht="18.75">
      <c r="A548" s="4"/>
      <c r="B548" s="464">
        <v>5</v>
      </c>
      <c r="C548" s="466"/>
      <c r="D548" s="466" t="str">
        <f>IF(C548,VLOOKUP(C548,男子登録情報!$A$2:$H$1688,2,0),"")</f>
        <v/>
      </c>
      <c r="E548" s="468" t="str">
        <f>IF(C548&gt;0,VLOOKUP(C548,男子登録情報!$A$2:$H$1688,3,0),"")</f>
        <v/>
      </c>
      <c r="F548" s="469"/>
      <c r="G548" s="466" t="str">
        <f>IF(C548&gt;0,VLOOKUP(C548,男子登録情報!$A$2:$H$1688,4,0),"")</f>
        <v/>
      </c>
      <c r="H548" s="466" t="str">
        <f>IF(C548&gt;0,VLOOKUP(C548,男子登録情報!$A$2:$H$1688,8,0),"")</f>
        <v/>
      </c>
      <c r="I548" s="432" t="str">
        <f>IF(C548&gt;0,VLOOKUP(C548,男子登録情報!$A$2:$H$1688,5,0),"")</f>
        <v/>
      </c>
      <c r="J548" s="57"/>
      <c r="L548" s="59"/>
    </row>
    <row r="549" spans="1:12" s="21" customFormat="1" ht="18.75">
      <c r="A549" s="4"/>
      <c r="B549" s="482"/>
      <c r="C549" s="473"/>
      <c r="D549" s="473"/>
      <c r="E549" s="474"/>
      <c r="F549" s="475"/>
      <c r="G549" s="473"/>
      <c r="H549" s="473"/>
      <c r="I549" s="472"/>
      <c r="J549" s="57"/>
      <c r="L549" s="59"/>
    </row>
    <row r="550" spans="1:12" s="21" customFormat="1" ht="18.75">
      <c r="A550" s="4"/>
      <c r="B550" s="464">
        <v>6</v>
      </c>
      <c r="C550" s="466"/>
      <c r="D550" s="466" t="str">
        <f>IF(C550,VLOOKUP(C550,男子登録情報!$A$2:$H$1688,2,0),"")</f>
        <v/>
      </c>
      <c r="E550" s="468" t="str">
        <f>IF(C550&gt;0,VLOOKUP(C550,男子登録情報!$A$2:$H$1688,3,0),"")</f>
        <v/>
      </c>
      <c r="F550" s="469"/>
      <c r="G550" s="466" t="str">
        <f>IF(C550&gt;0,VLOOKUP(C550,男子登録情報!$A$2:$H$1688,4,0),"")</f>
        <v/>
      </c>
      <c r="H550" s="466" t="str">
        <f>IF(C550&gt;0,VLOOKUP(C550,男子登録情報!$A$2:$H$1688,8,0),"")</f>
        <v/>
      </c>
      <c r="I550" s="432" t="str">
        <f>IF(C550&gt;0,VLOOKUP(C550,男子登録情報!$A$2:$H$1688,5,0),"")</f>
        <v/>
      </c>
      <c r="J550" s="57"/>
      <c r="L550" s="59"/>
    </row>
    <row r="551" spans="1:12" s="21" customFormat="1" ht="19.5" thickBot="1">
      <c r="A551" s="4"/>
      <c r="B551" s="465"/>
      <c r="C551" s="467"/>
      <c r="D551" s="467"/>
      <c r="E551" s="470"/>
      <c r="F551" s="471"/>
      <c r="G551" s="467"/>
      <c r="H551" s="467"/>
      <c r="I551" s="433"/>
      <c r="J551" s="57"/>
      <c r="L551" s="59"/>
    </row>
    <row r="552" spans="1:12" s="21" customFormat="1" ht="18.75">
      <c r="A552" s="4"/>
      <c r="B552" s="434" t="s">
        <v>1237</v>
      </c>
      <c r="C552" s="435"/>
      <c r="D552" s="435"/>
      <c r="E552" s="435"/>
      <c r="F552" s="435"/>
      <c r="G552" s="435"/>
      <c r="H552" s="435"/>
      <c r="I552" s="436"/>
      <c r="J552" s="57"/>
      <c r="L552" s="59"/>
    </row>
    <row r="553" spans="1:12" s="21" customFormat="1" ht="18.75">
      <c r="A553" s="4"/>
      <c r="B553" s="437"/>
      <c r="C553" s="438"/>
      <c r="D553" s="438"/>
      <c r="E553" s="438"/>
      <c r="F553" s="438"/>
      <c r="G553" s="438"/>
      <c r="H553" s="438"/>
      <c r="I553" s="439"/>
      <c r="J553" s="57"/>
      <c r="L553" s="59"/>
    </row>
    <row r="554" spans="1:12" s="21" customFormat="1" ht="19.5" thickBot="1">
      <c r="A554" s="4"/>
      <c r="B554" s="440"/>
      <c r="C554" s="441"/>
      <c r="D554" s="441"/>
      <c r="E554" s="441"/>
      <c r="F554" s="441"/>
      <c r="G554" s="441"/>
      <c r="H554" s="441"/>
      <c r="I554" s="442"/>
      <c r="J554" s="57"/>
      <c r="L554" s="59"/>
    </row>
    <row r="555" spans="1:12" s="21" customFormat="1" ht="18.75">
      <c r="A555" s="58"/>
      <c r="B555" s="58"/>
      <c r="C555" s="58"/>
      <c r="D555" s="58"/>
      <c r="E555" s="58"/>
      <c r="F555" s="58"/>
      <c r="G555" s="58"/>
      <c r="H555" s="58"/>
      <c r="I555" s="58"/>
      <c r="J555" s="63"/>
      <c r="L555" s="59"/>
    </row>
    <row r="556" spans="1:12" s="21" customFormat="1" ht="19.5" thickBot="1">
      <c r="A556" s="4"/>
      <c r="B556" s="4"/>
      <c r="C556" s="4"/>
      <c r="D556" s="4"/>
      <c r="E556" s="4"/>
      <c r="F556" s="4"/>
      <c r="G556" s="4"/>
      <c r="H556" s="4"/>
      <c r="I556" s="4"/>
      <c r="J556" s="61" t="s">
        <v>1271</v>
      </c>
      <c r="L556" s="59"/>
    </row>
    <row r="557" spans="1:12" s="21" customFormat="1" ht="18.75">
      <c r="A557" s="4"/>
      <c r="B557" s="443" t="str">
        <f>CONCATENATE('加盟校情報&amp;大会設定'!$G$5,'加盟校情報&amp;大会設定'!$H$5,'加盟校情報&amp;大会設定'!$I$5,'加盟校情報&amp;大会設定'!$J$5,)&amp;"　男子4×400mR"</f>
        <v>第36回全日本大学女子駅伝東海地区選考会　男子4×400mR</v>
      </c>
      <c r="C557" s="444"/>
      <c r="D557" s="444"/>
      <c r="E557" s="444"/>
      <c r="F557" s="444"/>
      <c r="G557" s="444"/>
      <c r="H557" s="444"/>
      <c r="I557" s="445"/>
      <c r="J557" s="57"/>
      <c r="L557" s="59"/>
    </row>
    <row r="558" spans="1:12" s="21" customFormat="1" ht="19.5" thickBot="1">
      <c r="A558" s="4"/>
      <c r="B558" s="446"/>
      <c r="C558" s="447"/>
      <c r="D558" s="447"/>
      <c r="E558" s="447"/>
      <c r="F558" s="447"/>
      <c r="G558" s="447"/>
      <c r="H558" s="447"/>
      <c r="I558" s="448"/>
      <c r="J558" s="57"/>
      <c r="L558" s="59"/>
    </row>
    <row r="559" spans="1:12" s="21" customFormat="1" ht="18.75">
      <c r="A559" s="4"/>
      <c r="B559" s="449" t="s">
        <v>1241</v>
      </c>
      <c r="C559" s="450"/>
      <c r="D559" s="455" t="str">
        <f>IF(基本情報登録!$D$6&gt;0,基本情報登録!$D$6,"")</f>
        <v/>
      </c>
      <c r="E559" s="456"/>
      <c r="F559" s="456"/>
      <c r="G559" s="456"/>
      <c r="H559" s="457"/>
      <c r="I559" s="62" t="s">
        <v>1275</v>
      </c>
      <c r="J559" s="57"/>
      <c r="L559" s="59"/>
    </row>
    <row r="560" spans="1:12" s="21" customFormat="1" ht="18.75">
      <c r="A560" s="4"/>
      <c r="B560" s="451" t="s">
        <v>1</v>
      </c>
      <c r="C560" s="452"/>
      <c r="D560" s="458" t="str">
        <f>IF(基本情報登録!$D$8&gt;0,基本情報登録!$D$8,"")</f>
        <v/>
      </c>
      <c r="E560" s="459"/>
      <c r="F560" s="459"/>
      <c r="G560" s="459"/>
      <c r="H560" s="460"/>
      <c r="I560" s="432"/>
      <c r="J560" s="57"/>
      <c r="L560" s="59"/>
    </row>
    <row r="561" spans="1:12" s="21" customFormat="1" ht="19.5" thickBot="1">
      <c r="A561" s="4"/>
      <c r="B561" s="453"/>
      <c r="C561" s="454"/>
      <c r="D561" s="461"/>
      <c r="E561" s="462"/>
      <c r="F561" s="462"/>
      <c r="G561" s="462"/>
      <c r="H561" s="463"/>
      <c r="I561" s="433"/>
      <c r="J561" s="57"/>
      <c r="L561" s="59"/>
    </row>
    <row r="562" spans="1:12" s="21" customFormat="1" ht="18.75">
      <c r="A562" s="4"/>
      <c r="B562" s="449" t="s">
        <v>24</v>
      </c>
      <c r="C562" s="450"/>
      <c r="D562" s="487"/>
      <c r="E562" s="488"/>
      <c r="F562" s="488"/>
      <c r="G562" s="488"/>
      <c r="H562" s="488"/>
      <c r="I562" s="489"/>
      <c r="J562" s="57"/>
      <c r="L562" s="59"/>
    </row>
    <row r="563" spans="1:12" s="21" customFormat="1" ht="18.75" hidden="1">
      <c r="A563" s="4"/>
      <c r="B563" s="47"/>
      <c r="C563" s="48"/>
      <c r="D563" s="49"/>
      <c r="E563" s="490" t="str">
        <f>TEXT(D562,"00000")</f>
        <v>00000</v>
      </c>
      <c r="F563" s="490"/>
      <c r="G563" s="490"/>
      <c r="H563" s="490"/>
      <c r="I563" s="491"/>
      <c r="J563" s="57"/>
      <c r="L563" s="59"/>
    </row>
    <row r="564" spans="1:12" s="21" customFormat="1" ht="18.75">
      <c r="A564" s="4"/>
      <c r="B564" s="451" t="s">
        <v>27</v>
      </c>
      <c r="C564" s="452"/>
      <c r="D564" s="468"/>
      <c r="E564" s="494"/>
      <c r="F564" s="494"/>
      <c r="G564" s="494"/>
      <c r="H564" s="494"/>
      <c r="I564" s="495"/>
      <c r="J564" s="57"/>
      <c r="L564" s="59"/>
    </row>
    <row r="565" spans="1:12" s="21" customFormat="1" ht="18.75">
      <c r="A565" s="4"/>
      <c r="B565" s="492"/>
      <c r="C565" s="493"/>
      <c r="D565" s="474"/>
      <c r="E565" s="496"/>
      <c r="F565" s="496"/>
      <c r="G565" s="496"/>
      <c r="H565" s="496"/>
      <c r="I565" s="497"/>
      <c r="J565" s="57"/>
      <c r="L565" s="59"/>
    </row>
    <row r="566" spans="1:12" s="21" customFormat="1" ht="19.5" thickBot="1">
      <c r="A566" s="4"/>
      <c r="B566" s="498" t="s">
        <v>1233</v>
      </c>
      <c r="C566" s="499"/>
      <c r="D566" s="500"/>
      <c r="E566" s="501"/>
      <c r="F566" s="501"/>
      <c r="G566" s="501"/>
      <c r="H566" s="501"/>
      <c r="I566" s="502"/>
      <c r="J566" s="57"/>
      <c r="L566" s="59"/>
    </row>
    <row r="567" spans="1:12" s="21" customFormat="1" ht="18.75">
      <c r="A567" s="4"/>
      <c r="B567" s="476" t="s">
        <v>1234</v>
      </c>
      <c r="C567" s="477"/>
      <c r="D567" s="477"/>
      <c r="E567" s="477"/>
      <c r="F567" s="477"/>
      <c r="G567" s="477"/>
      <c r="H567" s="477"/>
      <c r="I567" s="478"/>
      <c r="J567" s="57"/>
      <c r="L567" s="59"/>
    </row>
    <row r="568" spans="1:12" s="21" customFormat="1" ht="19.5" thickBot="1">
      <c r="A568" s="4"/>
      <c r="B568" s="50" t="s">
        <v>1238</v>
      </c>
      <c r="C568" s="51" t="s">
        <v>16</v>
      </c>
      <c r="D568" s="51" t="s">
        <v>1239</v>
      </c>
      <c r="E568" s="479" t="s">
        <v>1235</v>
      </c>
      <c r="F568" s="480"/>
      <c r="G568" s="51" t="s">
        <v>1240</v>
      </c>
      <c r="H568" s="51" t="s">
        <v>48</v>
      </c>
      <c r="I568" s="52" t="s">
        <v>1236</v>
      </c>
      <c r="J568" s="57"/>
      <c r="L568" s="59"/>
    </row>
    <row r="569" spans="1:12" s="21" customFormat="1" ht="19.5" thickTop="1">
      <c r="A569" s="4"/>
      <c r="B569" s="481">
        <v>1</v>
      </c>
      <c r="C569" s="483"/>
      <c r="D569" s="483" t="str">
        <f>IF(C569&gt;0,VLOOKUP(C569,男子登録情報!$A$2:$H$1688,2,0),"")</f>
        <v/>
      </c>
      <c r="E569" s="484" t="str">
        <f>IF(C569&gt;0,VLOOKUP(C569,男子登録情報!$A$2:$H$1688,3,0),"")</f>
        <v/>
      </c>
      <c r="F569" s="485"/>
      <c r="G569" s="483" t="str">
        <f>IF(C569&gt;0,VLOOKUP(C569,男子登録情報!$A$2:$H$1688,4,0),"")</f>
        <v/>
      </c>
      <c r="H569" s="483" t="str">
        <f>IF(C569&gt;0,VLOOKUP(C569,男子登録情報!$A$2:$H$1688,8,0),"")</f>
        <v/>
      </c>
      <c r="I569" s="486" t="str">
        <f>IF(C569&gt;0,VLOOKUP(C569,男子登録情報!$A$2:$H$1688,5,0),"")</f>
        <v/>
      </c>
      <c r="J569" s="57"/>
      <c r="L569" s="59"/>
    </row>
    <row r="570" spans="1:12" s="21" customFormat="1" ht="18.75">
      <c r="A570" s="4"/>
      <c r="B570" s="482"/>
      <c r="C570" s="473"/>
      <c r="D570" s="473"/>
      <c r="E570" s="474"/>
      <c r="F570" s="475"/>
      <c r="G570" s="473"/>
      <c r="H570" s="473"/>
      <c r="I570" s="472"/>
      <c r="J570" s="57"/>
      <c r="L570" s="59"/>
    </row>
    <row r="571" spans="1:12" s="21" customFormat="1" ht="18.75">
      <c r="A571" s="4"/>
      <c r="B571" s="464">
        <v>2</v>
      </c>
      <c r="C571" s="466"/>
      <c r="D571" s="466" t="str">
        <f>IF(C571,VLOOKUP(C571,男子登録情報!$A$2:$H$1688,2,0),"")</f>
        <v/>
      </c>
      <c r="E571" s="468" t="str">
        <f>IF(C571&gt;0,VLOOKUP(C571,男子登録情報!$A$2:$H$1688,3,0),"")</f>
        <v/>
      </c>
      <c r="F571" s="469"/>
      <c r="G571" s="466" t="str">
        <f>IF(C571&gt;0,VLOOKUP(C571,男子登録情報!$A$2:$H$1688,4,0),"")</f>
        <v/>
      </c>
      <c r="H571" s="466" t="str">
        <f>IF(C571&gt;0,VLOOKUP(C571,男子登録情報!$A$2:$H$1688,8,0),"")</f>
        <v/>
      </c>
      <c r="I571" s="432" t="str">
        <f>IF(C571&gt;0,VLOOKUP(C571,男子登録情報!$A$2:$H$1688,5,0),"")</f>
        <v/>
      </c>
      <c r="J571" s="57"/>
      <c r="L571" s="59"/>
    </row>
    <row r="572" spans="1:12" s="21" customFormat="1" ht="18.75">
      <c r="A572" s="4"/>
      <c r="B572" s="482"/>
      <c r="C572" s="473"/>
      <c r="D572" s="473"/>
      <c r="E572" s="474"/>
      <c r="F572" s="475"/>
      <c r="G572" s="473"/>
      <c r="H572" s="473"/>
      <c r="I572" s="472"/>
      <c r="J572" s="57"/>
      <c r="L572" s="59"/>
    </row>
    <row r="573" spans="1:12" s="21" customFormat="1" ht="18.75">
      <c r="A573" s="4"/>
      <c r="B573" s="464">
        <v>3</v>
      </c>
      <c r="C573" s="466"/>
      <c r="D573" s="466" t="str">
        <f>IF(C573,VLOOKUP(C573,男子登録情報!$A$2:$H$1688,2,0),"")</f>
        <v/>
      </c>
      <c r="E573" s="468" t="str">
        <f>IF(C573&gt;0,VLOOKUP(C573,男子登録情報!$A$2:$H$1688,3,0),"")</f>
        <v/>
      </c>
      <c r="F573" s="469"/>
      <c r="G573" s="466" t="str">
        <f>IF(C573&gt;0,VLOOKUP(C573,男子登録情報!$A$2:$H$1688,4,0),"")</f>
        <v/>
      </c>
      <c r="H573" s="466" t="str">
        <f>IF(C573&gt;0,VLOOKUP(C573,男子登録情報!$A$2:$H$1688,8,0),"")</f>
        <v/>
      </c>
      <c r="I573" s="432" t="str">
        <f>IF(C573&gt;0,VLOOKUP(C573,男子登録情報!$A$2:$H$1688,5,0),"")</f>
        <v/>
      </c>
      <c r="J573" s="57"/>
      <c r="L573" s="59"/>
    </row>
    <row r="574" spans="1:12" s="21" customFormat="1" ht="18.75">
      <c r="A574" s="4"/>
      <c r="B574" s="482"/>
      <c r="C574" s="473"/>
      <c r="D574" s="473"/>
      <c r="E574" s="474"/>
      <c r="F574" s="475"/>
      <c r="G574" s="473"/>
      <c r="H574" s="473"/>
      <c r="I574" s="472"/>
      <c r="J574" s="57"/>
      <c r="L574" s="59"/>
    </row>
    <row r="575" spans="1:12" s="21" customFormat="1" ht="18.75">
      <c r="A575" s="4"/>
      <c r="B575" s="464">
        <v>4</v>
      </c>
      <c r="C575" s="466"/>
      <c r="D575" s="466" t="str">
        <f>IF(C575,VLOOKUP(C575,男子登録情報!$A$2:$H$1688,2,0),"")</f>
        <v/>
      </c>
      <c r="E575" s="468" t="str">
        <f>IF(C575&gt;0,VLOOKUP(C575,男子登録情報!$A$2:$H$1688,3,0),"")</f>
        <v/>
      </c>
      <c r="F575" s="469"/>
      <c r="G575" s="466" t="str">
        <f>IF(C575&gt;0,VLOOKUP(C575,男子登録情報!$A$2:$H$1688,4,0),"")</f>
        <v/>
      </c>
      <c r="H575" s="466" t="str">
        <f>IF(C575&gt;0,VLOOKUP(C575,男子登録情報!$A$2:$H$1688,8,0),"")</f>
        <v/>
      </c>
      <c r="I575" s="432" t="str">
        <f>IF(C575&gt;0,VLOOKUP(C575,男子登録情報!$A$2:$H$1688,5,0),"")</f>
        <v/>
      </c>
      <c r="J575" s="57"/>
      <c r="L575" s="59"/>
    </row>
    <row r="576" spans="1:12" s="21" customFormat="1" ht="18.75">
      <c r="A576" s="4"/>
      <c r="B576" s="482"/>
      <c r="C576" s="473"/>
      <c r="D576" s="473"/>
      <c r="E576" s="474"/>
      <c r="F576" s="475"/>
      <c r="G576" s="473"/>
      <c r="H576" s="473"/>
      <c r="I576" s="472"/>
      <c r="J576" s="57"/>
      <c r="L576" s="59"/>
    </row>
    <row r="577" spans="1:12" s="21" customFormat="1" ht="18.75">
      <c r="A577" s="4"/>
      <c r="B577" s="464">
        <v>5</v>
      </c>
      <c r="C577" s="466"/>
      <c r="D577" s="466" t="str">
        <f>IF(C577,VLOOKUP(C577,男子登録情報!$A$2:$H$1688,2,0),"")</f>
        <v/>
      </c>
      <c r="E577" s="468" t="str">
        <f>IF(C577&gt;0,VLOOKUP(C577,男子登録情報!$A$2:$H$1688,3,0),"")</f>
        <v/>
      </c>
      <c r="F577" s="469"/>
      <c r="G577" s="466" t="str">
        <f>IF(C577&gt;0,VLOOKUP(C577,男子登録情報!$A$2:$H$1688,4,0),"")</f>
        <v/>
      </c>
      <c r="H577" s="466" t="str">
        <f>IF(C577&gt;0,VLOOKUP(C577,男子登録情報!$A$2:$H$1688,8,0),"")</f>
        <v/>
      </c>
      <c r="I577" s="432" t="str">
        <f>IF(C577&gt;0,VLOOKUP(C577,男子登録情報!$A$2:$H$1688,5,0),"")</f>
        <v/>
      </c>
      <c r="J577" s="57"/>
      <c r="L577" s="59"/>
    </row>
    <row r="578" spans="1:12" s="21" customFormat="1" ht="18.75">
      <c r="A578" s="4"/>
      <c r="B578" s="482"/>
      <c r="C578" s="473"/>
      <c r="D578" s="473"/>
      <c r="E578" s="474"/>
      <c r="F578" s="475"/>
      <c r="G578" s="473"/>
      <c r="H578" s="473"/>
      <c r="I578" s="472"/>
      <c r="J578" s="57"/>
      <c r="L578" s="59"/>
    </row>
    <row r="579" spans="1:12" s="21" customFormat="1" ht="18.75">
      <c r="A579" s="4"/>
      <c r="B579" s="464">
        <v>6</v>
      </c>
      <c r="C579" s="466"/>
      <c r="D579" s="466" t="str">
        <f>IF(C579,VLOOKUP(C579,男子登録情報!$A$2:$H$1688,2,0),"")</f>
        <v/>
      </c>
      <c r="E579" s="468" t="str">
        <f>IF(C579&gt;0,VLOOKUP(C579,男子登録情報!$A$2:$H$1688,3,0),"")</f>
        <v/>
      </c>
      <c r="F579" s="469"/>
      <c r="G579" s="466" t="str">
        <f>IF(C579&gt;0,VLOOKUP(C579,男子登録情報!$A$2:$H$1688,4,0),"")</f>
        <v/>
      </c>
      <c r="H579" s="466" t="str">
        <f>IF(C579&gt;0,VLOOKUP(C579,男子登録情報!$A$2:$H$1688,8,0),"")</f>
        <v/>
      </c>
      <c r="I579" s="432" t="str">
        <f>IF(C579&gt;0,VLOOKUP(C579,男子登録情報!$A$2:$H$1688,5,0),"")</f>
        <v/>
      </c>
      <c r="J579" s="57"/>
      <c r="L579" s="59"/>
    </row>
    <row r="580" spans="1:12" s="21" customFormat="1" ht="19.5" thickBot="1">
      <c r="A580" s="4"/>
      <c r="B580" s="465"/>
      <c r="C580" s="467"/>
      <c r="D580" s="467"/>
      <c r="E580" s="470"/>
      <c r="F580" s="471"/>
      <c r="G580" s="467"/>
      <c r="H580" s="467"/>
      <c r="I580" s="433"/>
      <c r="J580" s="57"/>
      <c r="L580" s="59"/>
    </row>
    <row r="581" spans="1:12" s="21" customFormat="1" ht="18.75">
      <c r="A581" s="4"/>
      <c r="B581" s="434" t="s">
        <v>1237</v>
      </c>
      <c r="C581" s="435"/>
      <c r="D581" s="435"/>
      <c r="E581" s="435"/>
      <c r="F581" s="435"/>
      <c r="G581" s="435"/>
      <c r="H581" s="435"/>
      <c r="I581" s="436"/>
      <c r="J581" s="57"/>
      <c r="L581" s="59"/>
    </row>
    <row r="582" spans="1:12" s="21" customFormat="1" ht="18.75">
      <c r="A582" s="4"/>
      <c r="B582" s="437"/>
      <c r="C582" s="438"/>
      <c r="D582" s="438"/>
      <c r="E582" s="438"/>
      <c r="F582" s="438"/>
      <c r="G582" s="438"/>
      <c r="H582" s="438"/>
      <c r="I582" s="439"/>
      <c r="J582" s="57"/>
      <c r="L582" s="59"/>
    </row>
    <row r="583" spans="1:12" s="21" customFormat="1" ht="19.5" thickBot="1">
      <c r="A583" s="4"/>
      <c r="B583" s="440"/>
      <c r="C583" s="441"/>
      <c r="D583" s="441"/>
      <c r="E583" s="441"/>
      <c r="F583" s="441"/>
      <c r="G583" s="441"/>
      <c r="H583" s="441"/>
      <c r="I583" s="442"/>
      <c r="J583" s="57"/>
      <c r="L583" s="59"/>
    </row>
    <row r="584" spans="1:12" s="21" customFormat="1" ht="18.75">
      <c r="A584" s="58"/>
      <c r="B584" s="58"/>
      <c r="C584" s="58"/>
      <c r="D584" s="58"/>
      <c r="E584" s="58"/>
      <c r="F584" s="58"/>
      <c r="G584" s="58"/>
      <c r="H584" s="58"/>
      <c r="I584" s="58"/>
      <c r="J584" s="63"/>
      <c r="L584" s="59"/>
    </row>
    <row r="585" spans="1:12" s="21" customFormat="1">
      <c r="A585" s="59"/>
      <c r="B585" s="59"/>
      <c r="C585" s="59"/>
      <c r="D585" s="59"/>
      <c r="E585" s="59"/>
      <c r="F585" s="59"/>
      <c r="G585" s="59"/>
      <c r="H585" s="59"/>
      <c r="I585" s="59"/>
      <c r="J585" s="64"/>
      <c r="L585" s="59"/>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14:formula1>
            <xm:f>男子登録情報!$M$1:$M$22</xm:f>
          </x14:formula1>
          <xm:sqref>I9:I10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33CC"/>
  </sheetPr>
  <dimension ref="A1:AA585"/>
  <sheetViews>
    <sheetView zoomScaleNormal="100" zoomScaleSheetLayoutView="100" workbookViewId="0">
      <selection activeCell="D9" sqref="D9:H10"/>
    </sheetView>
  </sheetViews>
  <sheetFormatPr defaultRowHeight="13.5"/>
  <cols>
    <col min="1" max="1" width="10.625" style="59" customWidth="1"/>
    <col min="2" max="2" width="5.125" style="59" bestFit="1" customWidth="1"/>
    <col min="3" max="3" width="11" style="59" customWidth="1"/>
    <col min="4" max="4" width="14.125" style="59" hidden="1" customWidth="1"/>
    <col min="5" max="6" width="15.625" style="59" customWidth="1"/>
    <col min="7" max="7" width="30.625" style="59" customWidth="1"/>
    <col min="8" max="8" width="9" style="59"/>
    <col min="9" max="9" width="12.125" style="59" customWidth="1"/>
    <col min="10" max="10" width="10.625" style="64" customWidth="1"/>
    <col min="11" max="11" width="9" style="21"/>
    <col min="12" max="12" width="9" style="59" hidden="1" customWidth="1"/>
    <col min="13" max="27" width="9" style="21"/>
  </cols>
  <sheetData>
    <row r="1" spans="1:12" s="21" customFormat="1" ht="13.5" customHeight="1">
      <c r="A1" s="521" t="str">
        <f>CONCATENATE('加盟校情報&amp;大会設定'!G5,'加盟校情報&amp;大会設定'!H5,'加盟校情報&amp;大会設定'!I5,'加盟校情報&amp;大会設定'!J5)&amp;"　様式Ⅱ(女子4×100mR)個票"</f>
        <v>第36回全日本大学女子駅伝東海地区選考会　様式Ⅱ(女子4×100mR)個票</v>
      </c>
      <c r="B1" s="521"/>
      <c r="C1" s="521"/>
      <c r="D1" s="521"/>
      <c r="E1" s="521"/>
      <c r="F1" s="521"/>
      <c r="G1" s="521"/>
      <c r="H1" s="521"/>
      <c r="I1" s="521"/>
      <c r="J1" s="521"/>
      <c r="L1" s="59"/>
    </row>
    <row r="2" spans="1:12" s="21" customFormat="1" ht="13.5" customHeight="1">
      <c r="A2" s="521"/>
      <c r="B2" s="521"/>
      <c r="C2" s="521"/>
      <c r="D2" s="521"/>
      <c r="E2" s="521"/>
      <c r="F2" s="521"/>
      <c r="G2" s="521"/>
      <c r="H2" s="521"/>
      <c r="I2" s="521"/>
      <c r="J2" s="521"/>
      <c r="L2" s="59"/>
    </row>
    <row r="3" spans="1:12" s="21" customFormat="1" ht="13.5" customHeight="1">
      <c r="A3" s="521"/>
      <c r="B3" s="521"/>
      <c r="C3" s="521"/>
      <c r="D3" s="521"/>
      <c r="E3" s="521"/>
      <c r="F3" s="521"/>
      <c r="G3" s="521"/>
      <c r="H3" s="521"/>
      <c r="I3" s="521"/>
      <c r="J3" s="521"/>
      <c r="L3" s="59"/>
    </row>
    <row r="4" spans="1:12" s="21" customFormat="1" ht="18.75">
      <c r="A4" s="4"/>
      <c r="B4" s="4"/>
      <c r="C4" s="4"/>
      <c r="D4" s="4"/>
      <c r="E4" s="4"/>
      <c r="F4" s="4"/>
      <c r="G4" s="4"/>
      <c r="H4" s="4"/>
      <c r="I4" s="4"/>
      <c r="J4" s="56"/>
      <c r="L4" s="59"/>
    </row>
    <row r="5" spans="1:12" s="21" customFormat="1" ht="19.5" thickBot="1">
      <c r="A5" s="4"/>
      <c r="B5" s="4"/>
      <c r="C5" s="4"/>
      <c r="D5" s="4"/>
      <c r="E5" s="4"/>
      <c r="F5" s="4"/>
      <c r="G5" s="4"/>
      <c r="H5" s="4"/>
      <c r="I5" s="4"/>
      <c r="J5" s="61" t="s">
        <v>1253</v>
      </c>
      <c r="L5" s="59"/>
    </row>
    <row r="6" spans="1:12" s="21" customFormat="1" ht="18.75" customHeight="1">
      <c r="A6" s="4"/>
      <c r="B6" s="515" t="str">
        <f>CONCATENATE('加盟校情報&amp;大会設定'!$G$5,'加盟校情報&amp;大会設定'!$H$5,'加盟校情報&amp;大会設定'!$I$5,'加盟校情報&amp;大会設定'!$J$5,)&amp;"　女子4×100mR"</f>
        <v>第36回全日本大学女子駅伝東海地区選考会　女子4×100mR</v>
      </c>
      <c r="C6" s="516"/>
      <c r="D6" s="516"/>
      <c r="E6" s="516"/>
      <c r="F6" s="516"/>
      <c r="G6" s="516"/>
      <c r="H6" s="516"/>
      <c r="I6" s="517"/>
      <c r="J6" s="57"/>
      <c r="L6" s="59"/>
    </row>
    <row r="7" spans="1:12" s="21" customFormat="1" ht="19.5" customHeight="1" thickBot="1">
      <c r="A7" s="4"/>
      <c r="B7" s="518"/>
      <c r="C7" s="519"/>
      <c r="D7" s="519"/>
      <c r="E7" s="519"/>
      <c r="F7" s="519"/>
      <c r="G7" s="519"/>
      <c r="H7" s="519"/>
      <c r="I7" s="520"/>
      <c r="J7" s="57"/>
      <c r="L7" s="59">
        <f>COUNTA(C18,C47,C76,C105,C134,C163,C192,C221,C250,C279,C308,C337,C366,C395,C424,C453,C482,C511,C540,C569)</f>
        <v>0</v>
      </c>
    </row>
    <row r="8" spans="1:12" s="21" customFormat="1" ht="18.75">
      <c r="A8" s="4"/>
      <c r="B8" s="449" t="s">
        <v>1241</v>
      </c>
      <c r="C8" s="450"/>
      <c r="D8" s="455" t="str">
        <f>IF(基本情報登録!$D$6&gt;0,基本情報登録!$D$6,"")</f>
        <v/>
      </c>
      <c r="E8" s="456"/>
      <c r="F8" s="456"/>
      <c r="G8" s="456"/>
      <c r="H8" s="457"/>
      <c r="I8" s="54" t="s">
        <v>1275</v>
      </c>
      <c r="J8" s="57"/>
      <c r="L8" s="59"/>
    </row>
    <row r="9" spans="1:12" s="21" customFormat="1" ht="18.75" customHeight="1">
      <c r="A9" s="4"/>
      <c r="B9" s="509" t="s">
        <v>1</v>
      </c>
      <c r="C9" s="510"/>
      <c r="D9" s="458" t="str">
        <f>IF(基本情報登録!$D$8&gt;0,基本情報登録!$D$8,"")</f>
        <v/>
      </c>
      <c r="E9" s="459"/>
      <c r="F9" s="459"/>
      <c r="G9" s="459"/>
      <c r="H9" s="460"/>
      <c r="I9" s="432"/>
      <c r="J9" s="57"/>
      <c r="L9" s="59"/>
    </row>
    <row r="10" spans="1:12" s="21" customFormat="1" ht="19.5" customHeight="1" thickBot="1">
      <c r="A10" s="4"/>
      <c r="B10" s="453"/>
      <c r="C10" s="454"/>
      <c r="D10" s="461"/>
      <c r="E10" s="462"/>
      <c r="F10" s="462"/>
      <c r="G10" s="462"/>
      <c r="H10" s="463"/>
      <c r="I10" s="433"/>
      <c r="J10" s="57"/>
      <c r="L10" s="59"/>
    </row>
    <row r="11" spans="1:12" s="21" customFormat="1" ht="18.75">
      <c r="A11" s="4"/>
      <c r="B11" s="449" t="s">
        <v>24</v>
      </c>
      <c r="C11" s="450"/>
      <c r="D11" s="487"/>
      <c r="E11" s="488"/>
      <c r="F11" s="488"/>
      <c r="G11" s="488"/>
      <c r="H11" s="488"/>
      <c r="I11" s="489"/>
      <c r="J11" s="57"/>
      <c r="L11" s="59"/>
    </row>
    <row r="12" spans="1:12" s="21" customFormat="1" ht="18.75" hidden="1">
      <c r="A12" s="4"/>
      <c r="B12" s="47"/>
      <c r="C12" s="48"/>
      <c r="D12" s="49"/>
      <c r="E12" s="490" t="str">
        <f>TEXT(D11,"00000")</f>
        <v>00000</v>
      </c>
      <c r="F12" s="490"/>
      <c r="G12" s="490"/>
      <c r="H12" s="490"/>
      <c r="I12" s="491"/>
      <c r="J12" s="57"/>
      <c r="L12" s="59"/>
    </row>
    <row r="13" spans="1:12" s="21" customFormat="1" ht="18.75" customHeight="1">
      <c r="A13" s="4"/>
      <c r="B13" s="451" t="s">
        <v>27</v>
      </c>
      <c r="C13" s="452"/>
      <c r="D13" s="468"/>
      <c r="E13" s="494"/>
      <c r="F13" s="494"/>
      <c r="G13" s="494"/>
      <c r="H13" s="494"/>
      <c r="I13" s="495"/>
      <c r="J13" s="57"/>
      <c r="L13" s="59"/>
    </row>
    <row r="14" spans="1:12" s="21" customFormat="1" ht="18.75" customHeight="1">
      <c r="A14" s="4"/>
      <c r="B14" s="492"/>
      <c r="C14" s="493"/>
      <c r="D14" s="474"/>
      <c r="E14" s="496"/>
      <c r="F14" s="496"/>
      <c r="G14" s="496"/>
      <c r="H14" s="496"/>
      <c r="I14" s="497"/>
      <c r="J14" s="57"/>
      <c r="L14" s="59"/>
    </row>
    <row r="15" spans="1:12" s="21" customFormat="1" ht="19.5" thickBot="1">
      <c r="A15" s="4"/>
      <c r="B15" s="453" t="s">
        <v>1233</v>
      </c>
      <c r="C15" s="454"/>
      <c r="D15" s="470"/>
      <c r="E15" s="352"/>
      <c r="F15" s="352"/>
      <c r="G15" s="352"/>
      <c r="H15" s="352"/>
      <c r="I15" s="507"/>
      <c r="J15" s="57"/>
      <c r="L15" s="59"/>
    </row>
    <row r="16" spans="1:12" s="21" customFormat="1" ht="18.75">
      <c r="A16" s="4"/>
      <c r="B16" s="511" t="s">
        <v>1234</v>
      </c>
      <c r="C16" s="512"/>
      <c r="D16" s="512"/>
      <c r="E16" s="512"/>
      <c r="F16" s="512"/>
      <c r="G16" s="512"/>
      <c r="H16" s="512"/>
      <c r="I16" s="513"/>
      <c r="J16" s="57"/>
      <c r="L16" s="59"/>
    </row>
    <row r="17" spans="1:12" s="21" customFormat="1" ht="19.5" thickBot="1">
      <c r="A17" s="4"/>
      <c r="B17" s="50" t="s">
        <v>1238</v>
      </c>
      <c r="C17" s="51" t="s">
        <v>16</v>
      </c>
      <c r="D17" s="51" t="s">
        <v>1239</v>
      </c>
      <c r="E17" s="514" t="s">
        <v>1235</v>
      </c>
      <c r="F17" s="514"/>
      <c r="G17" s="51" t="s">
        <v>1240</v>
      </c>
      <c r="H17" s="51" t="s">
        <v>48</v>
      </c>
      <c r="I17" s="52" t="s">
        <v>1236</v>
      </c>
      <c r="J17" s="57"/>
      <c r="L17" s="59"/>
    </row>
    <row r="18" spans="1:12" s="21" customFormat="1" ht="19.5" customHeight="1" thickTop="1">
      <c r="A18" s="4"/>
      <c r="B18" s="482">
        <v>1</v>
      </c>
      <c r="C18" s="473"/>
      <c r="D18" s="473" t="str">
        <f>IF(C18&gt;0,VLOOKUP(C18,女子登録情報!$A$2:$H$2000,2,0),"")</f>
        <v/>
      </c>
      <c r="E18" s="473" t="str">
        <f>IF(C18&gt;0,VLOOKUP(C18,女子登録情報!$A$2:$H$2000,3,0),"")</f>
        <v/>
      </c>
      <c r="F18" s="473"/>
      <c r="G18" s="506" t="str">
        <f>IF(C18&gt;0,VLOOKUP(C18,女子登録情報!$A$2:$H$2000,4,0),"")</f>
        <v/>
      </c>
      <c r="H18" s="473" t="str">
        <f>IF(C18&gt;0,VLOOKUP(C18,女子登録情報!$A$2:$H$2000,8,0),"")</f>
        <v/>
      </c>
      <c r="I18" s="472" t="str">
        <f>IF(C18&gt;0,VLOOKUP(C18,女子登録情報!$A$2:$H$2000,5,0),"")</f>
        <v/>
      </c>
      <c r="J18" s="57"/>
      <c r="L18" s="59"/>
    </row>
    <row r="19" spans="1:12" s="21" customFormat="1" ht="18.75" customHeight="1">
      <c r="A19" s="4"/>
      <c r="B19" s="504"/>
      <c r="C19" s="188"/>
      <c r="D19" s="188"/>
      <c r="E19" s="188"/>
      <c r="F19" s="188"/>
      <c r="G19" s="506"/>
      <c r="H19" s="188"/>
      <c r="I19" s="217"/>
      <c r="J19" s="57"/>
      <c r="L19" s="59"/>
    </row>
    <row r="20" spans="1:12" s="21" customFormat="1" ht="18.75" customHeight="1">
      <c r="A20" s="4"/>
      <c r="B20" s="504">
        <v>2</v>
      </c>
      <c r="C20" s="188"/>
      <c r="D20" s="473" t="str">
        <f>IF(C20,VLOOKUP(C20,女子登録情報!$A$2:$H$2000,2,0),"")</f>
        <v/>
      </c>
      <c r="E20" s="473" t="str">
        <f>IF(C20&gt;0,VLOOKUP(C20,女子登録情報!$A$2:$H$2000,3,0),"")</f>
        <v/>
      </c>
      <c r="F20" s="473"/>
      <c r="G20" s="188" t="str">
        <f>IF(C20&gt;0,VLOOKUP(C20,女子登録情報!$A$2:$H$2000,4,0),"")</f>
        <v/>
      </c>
      <c r="H20" s="188" t="str">
        <f>IF(C20&gt;0,VLOOKUP(C20,女子登録情報!$A$2:$H$2000,8,0),"")</f>
        <v/>
      </c>
      <c r="I20" s="217" t="str">
        <f>IF(C20&gt;0,VLOOKUP(C20,女子登録情報!$A$2:$H$2000,5,0),"")</f>
        <v/>
      </c>
      <c r="J20" s="57"/>
      <c r="L20" s="59"/>
    </row>
    <row r="21" spans="1:12" s="21" customFormat="1" ht="18.75" customHeight="1">
      <c r="A21" s="4"/>
      <c r="B21" s="504"/>
      <c r="C21" s="188"/>
      <c r="D21" s="188"/>
      <c r="E21" s="188"/>
      <c r="F21" s="188"/>
      <c r="G21" s="188"/>
      <c r="H21" s="188"/>
      <c r="I21" s="217"/>
      <c r="J21" s="57"/>
      <c r="L21" s="59"/>
    </row>
    <row r="22" spans="1:12" s="21" customFormat="1" ht="18.75" customHeight="1">
      <c r="A22" s="4"/>
      <c r="B22" s="504">
        <v>3</v>
      </c>
      <c r="C22" s="188"/>
      <c r="D22" s="473" t="str">
        <f>IF(C22,VLOOKUP(C22,女子登録情報!$A$2:$H$2000,2,0),"")</f>
        <v/>
      </c>
      <c r="E22" s="473" t="str">
        <f>IF(C22&gt;0,VLOOKUP(C22,女子登録情報!$A$2:$H$2000,3,0),"")</f>
        <v/>
      </c>
      <c r="F22" s="473"/>
      <c r="G22" s="188" t="str">
        <f>IF(C22&gt;0,VLOOKUP(C22,女子登録情報!$A$2:$H$2000,4,0),"")</f>
        <v/>
      </c>
      <c r="H22" s="188" t="str">
        <f>IF(C22&gt;0,VLOOKUP(C22,女子登録情報!$A$2:$H$2000,8,0),"")</f>
        <v/>
      </c>
      <c r="I22" s="217" t="str">
        <f>IF(C22&gt;0,VLOOKUP(C22,女子登録情報!$A$2:$H$2000,5,0),"")</f>
        <v/>
      </c>
      <c r="J22" s="57"/>
      <c r="L22" s="59"/>
    </row>
    <row r="23" spans="1:12" s="21" customFormat="1" ht="18.75" customHeight="1">
      <c r="A23" s="4"/>
      <c r="B23" s="504"/>
      <c r="C23" s="188"/>
      <c r="D23" s="188"/>
      <c r="E23" s="188"/>
      <c r="F23" s="188"/>
      <c r="G23" s="188"/>
      <c r="H23" s="188"/>
      <c r="I23" s="217"/>
      <c r="J23" s="57"/>
      <c r="L23" s="59"/>
    </row>
    <row r="24" spans="1:12" s="21" customFormat="1" ht="18.75" customHeight="1">
      <c r="A24" s="4"/>
      <c r="B24" s="504">
        <v>4</v>
      </c>
      <c r="C24" s="188"/>
      <c r="D24" s="473" t="str">
        <f>IF(C24,VLOOKUP(C24,女子登録情報!$A$2:$H$2000,2,0),"")</f>
        <v/>
      </c>
      <c r="E24" s="473" t="str">
        <f>IF(C24&gt;0,VLOOKUP(C24,女子登録情報!$A$2:$H$2000,3,0),"")</f>
        <v/>
      </c>
      <c r="F24" s="473"/>
      <c r="G24" s="188" t="str">
        <f>IF(C24&gt;0,VLOOKUP(C24,女子登録情報!$A$2:$H$2000,4,0),"")</f>
        <v/>
      </c>
      <c r="H24" s="188" t="str">
        <f>IF(C24&gt;0,VLOOKUP(C24,女子登録情報!$A$2:$H$2000,8,0),"")</f>
        <v/>
      </c>
      <c r="I24" s="217" t="str">
        <f>IF(C24&gt;0,VLOOKUP(C24,女子登録情報!$A$2:$H$2000,5,0),"")</f>
        <v/>
      </c>
      <c r="J24" s="57"/>
      <c r="L24" s="59"/>
    </row>
    <row r="25" spans="1:12" s="21" customFormat="1" ht="18.75" customHeight="1">
      <c r="A25" s="4"/>
      <c r="B25" s="504"/>
      <c r="C25" s="188"/>
      <c r="D25" s="188"/>
      <c r="E25" s="188"/>
      <c r="F25" s="188"/>
      <c r="G25" s="188"/>
      <c r="H25" s="188"/>
      <c r="I25" s="217"/>
      <c r="J25" s="57"/>
      <c r="L25" s="59"/>
    </row>
    <row r="26" spans="1:12" s="21" customFormat="1" ht="18.75" customHeight="1">
      <c r="A26" s="4"/>
      <c r="B26" s="504">
        <v>5</v>
      </c>
      <c r="C26" s="188"/>
      <c r="D26" s="473" t="str">
        <f>IF(C26,VLOOKUP(C26,女子登録情報!$A$2:$H$2000,2,0),"")</f>
        <v/>
      </c>
      <c r="E26" s="473" t="str">
        <f>IF(C26&gt;0,VLOOKUP(C26,女子登録情報!$A$2:$H$2000,3,0),"")</f>
        <v/>
      </c>
      <c r="F26" s="473"/>
      <c r="G26" s="188" t="str">
        <f>IF(C26&gt;0,VLOOKUP(C26,女子登録情報!$A$2:$H$2000,4,0),"")</f>
        <v/>
      </c>
      <c r="H26" s="188" t="str">
        <f>IF(C26&gt;0,VLOOKUP(C26,女子登録情報!$A$2:$H$2000,8,0),"")</f>
        <v/>
      </c>
      <c r="I26" s="217" t="str">
        <f>IF(C26&gt;0,VLOOKUP(C26,女子登録情報!$A$2:$H$2000,5,0),"")</f>
        <v/>
      </c>
      <c r="J26" s="57"/>
      <c r="L26" s="59"/>
    </row>
    <row r="27" spans="1:12" s="21" customFormat="1" ht="18.75" customHeight="1">
      <c r="A27" s="4"/>
      <c r="B27" s="504"/>
      <c r="C27" s="188"/>
      <c r="D27" s="188"/>
      <c r="E27" s="188"/>
      <c r="F27" s="188"/>
      <c r="G27" s="188"/>
      <c r="H27" s="188"/>
      <c r="I27" s="217"/>
      <c r="J27" s="57"/>
      <c r="L27" s="59"/>
    </row>
    <row r="28" spans="1:12" s="21" customFormat="1" ht="18.75" customHeight="1">
      <c r="A28" s="4"/>
      <c r="B28" s="504">
        <v>6</v>
      </c>
      <c r="C28" s="188"/>
      <c r="D28" s="473" t="str">
        <f>IF(C28,VLOOKUP(C28,女子登録情報!$A$2:$H$2000,2,0),"")</f>
        <v/>
      </c>
      <c r="E28" s="473" t="str">
        <f>IF(C28&gt;0,VLOOKUP(C28,女子登録情報!$A$2:$H$2000,3,0),"")</f>
        <v/>
      </c>
      <c r="F28" s="473"/>
      <c r="G28" s="506" t="str">
        <f>IF(C28&gt;0,VLOOKUP(C28,女子登録情報!$A$2:$H$2000,4,0),"")</f>
        <v/>
      </c>
      <c r="H28" s="506" t="str">
        <f>IF(C28&gt;0,VLOOKUP(C28,女子登録情報!$A$2:$H$2000,8,0),"")</f>
        <v/>
      </c>
      <c r="I28" s="472" t="str">
        <f>IF(C28&gt;0,VLOOKUP(C28,女子登録情報!$A$2:$H$2000,5,0),"")</f>
        <v/>
      </c>
      <c r="J28" s="57"/>
      <c r="L28" s="59"/>
    </row>
    <row r="29" spans="1:12" s="21" customFormat="1" ht="19.5" customHeight="1" thickBot="1">
      <c r="A29" s="4"/>
      <c r="B29" s="505"/>
      <c r="C29" s="213"/>
      <c r="D29" s="213"/>
      <c r="E29" s="213"/>
      <c r="F29" s="213"/>
      <c r="G29" s="467"/>
      <c r="H29" s="467"/>
      <c r="I29" s="503"/>
      <c r="J29" s="57"/>
      <c r="L29" s="59"/>
    </row>
    <row r="30" spans="1:12" s="21" customFormat="1" ht="18.75">
      <c r="A30" s="4"/>
      <c r="B30" s="434" t="s">
        <v>1237</v>
      </c>
      <c r="C30" s="435"/>
      <c r="D30" s="435"/>
      <c r="E30" s="435"/>
      <c r="F30" s="435"/>
      <c r="G30" s="435"/>
      <c r="H30" s="435"/>
      <c r="I30" s="436"/>
      <c r="J30" s="57"/>
      <c r="L30" s="59"/>
    </row>
    <row r="31" spans="1:12" s="21" customFormat="1" ht="18.75">
      <c r="A31" s="4"/>
      <c r="B31" s="437"/>
      <c r="C31" s="438"/>
      <c r="D31" s="438"/>
      <c r="E31" s="438"/>
      <c r="F31" s="438"/>
      <c r="G31" s="438"/>
      <c r="H31" s="438"/>
      <c r="I31" s="439"/>
      <c r="J31" s="57"/>
      <c r="L31" s="59"/>
    </row>
    <row r="32" spans="1:12" s="21" customFormat="1" ht="19.5" thickBot="1">
      <c r="A32" s="4"/>
      <c r="B32" s="440"/>
      <c r="C32" s="441"/>
      <c r="D32" s="441"/>
      <c r="E32" s="441"/>
      <c r="F32" s="441"/>
      <c r="G32" s="441"/>
      <c r="H32" s="441"/>
      <c r="I32" s="442"/>
      <c r="J32" s="57"/>
      <c r="L32" s="59"/>
    </row>
    <row r="33" spans="1:12" s="21" customFormat="1" ht="18.75">
      <c r="A33" s="58"/>
      <c r="B33" s="58"/>
      <c r="C33" s="58"/>
      <c r="D33" s="58"/>
      <c r="E33" s="58"/>
      <c r="F33" s="58"/>
      <c r="G33" s="58"/>
      <c r="H33" s="58"/>
      <c r="I33" s="58"/>
      <c r="J33" s="63"/>
      <c r="L33" s="59"/>
    </row>
    <row r="34" spans="1:12" s="21" customFormat="1" ht="19.5" thickBot="1">
      <c r="A34" s="4"/>
      <c r="B34" s="4"/>
      <c r="C34" s="4"/>
      <c r="D34" s="4"/>
      <c r="E34" s="4"/>
      <c r="F34" s="4"/>
      <c r="G34" s="4"/>
      <c r="H34" s="4"/>
      <c r="I34" s="4"/>
      <c r="J34" s="61" t="s">
        <v>1254</v>
      </c>
      <c r="L34" s="59"/>
    </row>
    <row r="35" spans="1:12" s="21" customFormat="1" ht="18.75" customHeight="1">
      <c r="A35" s="4"/>
      <c r="B35" s="515" t="str">
        <f>CONCATENATE('加盟校情報&amp;大会設定'!$G$5,'加盟校情報&amp;大会設定'!$H$5,'加盟校情報&amp;大会設定'!$I$5,'加盟校情報&amp;大会設定'!$J$5,)&amp;"　女子4×100mR"</f>
        <v>第36回全日本大学女子駅伝東海地区選考会　女子4×100mR</v>
      </c>
      <c r="C35" s="516"/>
      <c r="D35" s="516"/>
      <c r="E35" s="516"/>
      <c r="F35" s="516"/>
      <c r="G35" s="516"/>
      <c r="H35" s="516"/>
      <c r="I35" s="517"/>
      <c r="J35" s="57"/>
      <c r="L35" s="59"/>
    </row>
    <row r="36" spans="1:12" s="21" customFormat="1" ht="19.5" customHeight="1" thickBot="1">
      <c r="A36" s="4"/>
      <c r="B36" s="518"/>
      <c r="C36" s="519"/>
      <c r="D36" s="519"/>
      <c r="E36" s="519"/>
      <c r="F36" s="519"/>
      <c r="G36" s="519"/>
      <c r="H36" s="519"/>
      <c r="I36" s="520"/>
      <c r="J36" s="57"/>
      <c r="L36" s="59"/>
    </row>
    <row r="37" spans="1:12" s="21" customFormat="1" ht="18.75">
      <c r="A37" s="4"/>
      <c r="B37" s="449" t="s">
        <v>1241</v>
      </c>
      <c r="C37" s="450"/>
      <c r="D37" s="455" t="str">
        <f>IF(基本情報登録!$D$6&gt;0,基本情報登録!$D$6,"")</f>
        <v/>
      </c>
      <c r="E37" s="456"/>
      <c r="F37" s="456"/>
      <c r="G37" s="456"/>
      <c r="H37" s="457"/>
      <c r="I37" s="62" t="s">
        <v>1275</v>
      </c>
      <c r="J37" s="57"/>
      <c r="L37" s="59"/>
    </row>
    <row r="38" spans="1:12" s="21" customFormat="1" ht="18.75" customHeight="1">
      <c r="A38" s="4"/>
      <c r="B38" s="451" t="s">
        <v>1</v>
      </c>
      <c r="C38" s="452"/>
      <c r="D38" s="458" t="str">
        <f>IF(基本情報登録!$D$8&gt;0,基本情報登録!$D$8,"")</f>
        <v/>
      </c>
      <c r="E38" s="459"/>
      <c r="F38" s="459"/>
      <c r="G38" s="459"/>
      <c r="H38" s="460"/>
      <c r="I38" s="432"/>
      <c r="J38" s="57"/>
      <c r="L38" s="59"/>
    </row>
    <row r="39" spans="1:12" s="21" customFormat="1" ht="19.5" customHeight="1" thickBot="1">
      <c r="A39" s="4"/>
      <c r="B39" s="453"/>
      <c r="C39" s="454"/>
      <c r="D39" s="461"/>
      <c r="E39" s="462"/>
      <c r="F39" s="462"/>
      <c r="G39" s="462"/>
      <c r="H39" s="463"/>
      <c r="I39" s="433"/>
      <c r="J39" s="57"/>
      <c r="L39" s="59"/>
    </row>
    <row r="40" spans="1:12" s="21" customFormat="1" ht="18.75">
      <c r="A40" s="4"/>
      <c r="B40" s="449" t="s">
        <v>24</v>
      </c>
      <c r="C40" s="450"/>
      <c r="D40" s="487"/>
      <c r="E40" s="488"/>
      <c r="F40" s="488"/>
      <c r="G40" s="488"/>
      <c r="H40" s="488"/>
      <c r="I40" s="489"/>
      <c r="J40" s="57"/>
      <c r="L40" s="59"/>
    </row>
    <row r="41" spans="1:12" s="21" customFormat="1" ht="18.75" hidden="1" customHeight="1">
      <c r="A41" s="4"/>
      <c r="B41" s="47"/>
      <c r="C41" s="48"/>
      <c r="D41" s="49"/>
      <c r="E41" s="490" t="str">
        <f>TEXT(D40,"00000")</f>
        <v>00000</v>
      </c>
      <c r="F41" s="490"/>
      <c r="G41" s="490"/>
      <c r="H41" s="490"/>
      <c r="I41" s="491"/>
      <c r="J41" s="57"/>
      <c r="L41" s="59"/>
    </row>
    <row r="42" spans="1:12" s="21" customFormat="1" ht="18.75" customHeight="1">
      <c r="A42" s="4"/>
      <c r="B42" s="451" t="s">
        <v>27</v>
      </c>
      <c r="C42" s="452"/>
      <c r="D42" s="468"/>
      <c r="E42" s="494"/>
      <c r="F42" s="494"/>
      <c r="G42" s="494"/>
      <c r="H42" s="494"/>
      <c r="I42" s="495"/>
      <c r="J42" s="57"/>
      <c r="L42" s="59"/>
    </row>
    <row r="43" spans="1:12" s="21" customFormat="1" ht="18.75" customHeight="1">
      <c r="A43" s="4"/>
      <c r="B43" s="492"/>
      <c r="C43" s="493"/>
      <c r="D43" s="474"/>
      <c r="E43" s="496"/>
      <c r="F43" s="496"/>
      <c r="G43" s="496"/>
      <c r="H43" s="496"/>
      <c r="I43" s="497"/>
      <c r="J43" s="57"/>
      <c r="L43" s="59"/>
    </row>
    <row r="44" spans="1:12" s="21" customFormat="1" ht="19.5" thickBot="1">
      <c r="A44" s="4"/>
      <c r="B44" s="498" t="s">
        <v>1233</v>
      </c>
      <c r="C44" s="499"/>
      <c r="D44" s="500"/>
      <c r="E44" s="501"/>
      <c r="F44" s="501"/>
      <c r="G44" s="501"/>
      <c r="H44" s="501"/>
      <c r="I44" s="502"/>
      <c r="J44" s="57"/>
      <c r="L44" s="59"/>
    </row>
    <row r="45" spans="1:12" s="21" customFormat="1" ht="18.75">
      <c r="A45" s="4"/>
      <c r="B45" s="476" t="s">
        <v>1234</v>
      </c>
      <c r="C45" s="477"/>
      <c r="D45" s="477"/>
      <c r="E45" s="477"/>
      <c r="F45" s="477"/>
      <c r="G45" s="477"/>
      <c r="H45" s="477"/>
      <c r="I45" s="478"/>
      <c r="J45" s="57"/>
      <c r="L45" s="59"/>
    </row>
    <row r="46" spans="1:12" s="21" customFormat="1" ht="19.5" thickBot="1">
      <c r="A46" s="4"/>
      <c r="B46" s="50" t="s">
        <v>1238</v>
      </c>
      <c r="C46" s="51" t="s">
        <v>16</v>
      </c>
      <c r="D46" s="51" t="s">
        <v>1239</v>
      </c>
      <c r="E46" s="479" t="s">
        <v>1235</v>
      </c>
      <c r="F46" s="480"/>
      <c r="G46" s="51" t="s">
        <v>1240</v>
      </c>
      <c r="H46" s="51" t="s">
        <v>48</v>
      </c>
      <c r="I46" s="52" t="s">
        <v>1236</v>
      </c>
      <c r="J46" s="57"/>
      <c r="L46" s="59"/>
    </row>
    <row r="47" spans="1:12" s="21" customFormat="1" ht="19.5" customHeight="1" thickTop="1">
      <c r="A47" s="4"/>
      <c r="B47" s="481">
        <v>1</v>
      </c>
      <c r="C47" s="483"/>
      <c r="D47" s="483" t="str">
        <f>IF(C47&gt;0,VLOOKUP(C47,女子登録情報!$A$2:$H$2000,2,0),"")</f>
        <v/>
      </c>
      <c r="E47" s="484" t="str">
        <f>IF(C47&gt;0,VLOOKUP(C47,女子登録情報!$A$2:$H$2000,3,0),"")</f>
        <v/>
      </c>
      <c r="F47" s="485"/>
      <c r="G47" s="483" t="str">
        <f>IF(C47&gt;0,VLOOKUP(C47,女子登録情報!$A$2:$H$2000,4,0),"")</f>
        <v/>
      </c>
      <c r="H47" s="483" t="str">
        <f>IF(C47&gt;0,VLOOKUP(C47,女子登録情報!$A$2:$H$2000,8,0),"")</f>
        <v/>
      </c>
      <c r="I47" s="486" t="str">
        <f>IF(C47&gt;0,VLOOKUP(C47,女子登録情報!$A$2:$H$2000,5,0),"")</f>
        <v/>
      </c>
      <c r="J47" s="57"/>
      <c r="L47" s="59"/>
    </row>
    <row r="48" spans="1:12" s="21" customFormat="1" ht="18.75" customHeight="1">
      <c r="A48" s="4"/>
      <c r="B48" s="482"/>
      <c r="C48" s="473"/>
      <c r="D48" s="473"/>
      <c r="E48" s="474"/>
      <c r="F48" s="475"/>
      <c r="G48" s="473"/>
      <c r="H48" s="473"/>
      <c r="I48" s="472"/>
      <c r="J48" s="57"/>
      <c r="L48" s="59"/>
    </row>
    <row r="49" spans="1:12" s="21" customFormat="1" ht="18.75" customHeight="1">
      <c r="A49" s="4"/>
      <c r="B49" s="464">
        <v>2</v>
      </c>
      <c r="C49" s="466"/>
      <c r="D49" s="466" t="str">
        <f>IF(C49,VLOOKUP(C49,女子登録情報!$A$2:$H$2000,2,0),"")</f>
        <v/>
      </c>
      <c r="E49" s="468" t="str">
        <f>IF(C49&gt;0,VLOOKUP(C49,女子登録情報!$A$2:$H$2000,3,0),"")</f>
        <v/>
      </c>
      <c r="F49" s="469"/>
      <c r="G49" s="466" t="str">
        <f>IF(C49&gt;0,VLOOKUP(C49,女子登録情報!$A$2:$H$2000,4,0),"")</f>
        <v/>
      </c>
      <c r="H49" s="466" t="str">
        <f>IF(C49&gt;0,VLOOKUP(C49,女子登録情報!$A$2:$H$2000,8,0),"")</f>
        <v/>
      </c>
      <c r="I49" s="432" t="str">
        <f>IF(C49&gt;0,VLOOKUP(C49,女子登録情報!$A$2:$H$2000,5,0),"")</f>
        <v/>
      </c>
      <c r="J49" s="57"/>
      <c r="L49" s="59"/>
    </row>
    <row r="50" spans="1:12" s="21" customFormat="1" ht="18.75" customHeight="1">
      <c r="A50" s="4"/>
      <c r="B50" s="482"/>
      <c r="C50" s="473"/>
      <c r="D50" s="473"/>
      <c r="E50" s="474"/>
      <c r="F50" s="475"/>
      <c r="G50" s="473"/>
      <c r="H50" s="473"/>
      <c r="I50" s="472"/>
      <c r="J50" s="57"/>
      <c r="L50" s="59"/>
    </row>
    <row r="51" spans="1:12" s="21" customFormat="1" ht="18.75" customHeight="1">
      <c r="A51" s="4"/>
      <c r="B51" s="464">
        <v>3</v>
      </c>
      <c r="C51" s="466"/>
      <c r="D51" s="466" t="str">
        <f>IF(C51,VLOOKUP(C51,女子登録情報!$A$2:$H$2000,2,0),"")</f>
        <v/>
      </c>
      <c r="E51" s="468" t="str">
        <f>IF(C51&gt;0,VLOOKUP(C51,女子登録情報!$A$2:$H$2000,3,0),"")</f>
        <v/>
      </c>
      <c r="F51" s="469"/>
      <c r="G51" s="466" t="str">
        <f>IF(C51&gt;0,VLOOKUP(C51,女子登録情報!$A$2:$H$2000,4,0),"")</f>
        <v/>
      </c>
      <c r="H51" s="466" t="str">
        <f>IF(C51&gt;0,VLOOKUP(C51,女子登録情報!$A$2:$H$2000,8,0),"")</f>
        <v/>
      </c>
      <c r="I51" s="432" t="str">
        <f>IF(C51&gt;0,VLOOKUP(C51,女子登録情報!$A$2:$H$2000,5,0),"")</f>
        <v/>
      </c>
      <c r="J51" s="57"/>
      <c r="L51" s="59"/>
    </row>
    <row r="52" spans="1:12" s="21" customFormat="1" ht="18.75" customHeight="1">
      <c r="A52" s="4"/>
      <c r="B52" s="482"/>
      <c r="C52" s="473"/>
      <c r="D52" s="473"/>
      <c r="E52" s="474"/>
      <c r="F52" s="475"/>
      <c r="G52" s="473"/>
      <c r="H52" s="473"/>
      <c r="I52" s="472"/>
      <c r="J52" s="57"/>
      <c r="L52" s="59"/>
    </row>
    <row r="53" spans="1:12" s="21" customFormat="1" ht="18.75" customHeight="1">
      <c r="A53" s="4"/>
      <c r="B53" s="464">
        <v>4</v>
      </c>
      <c r="C53" s="466"/>
      <c r="D53" s="466" t="str">
        <f>IF(C53,VLOOKUP(C53,女子登録情報!$A$2:$H$2000,2,0),"")</f>
        <v/>
      </c>
      <c r="E53" s="468" t="str">
        <f>IF(C53&gt;0,VLOOKUP(C53,女子登録情報!$A$2:$H$2000,3,0),"")</f>
        <v/>
      </c>
      <c r="F53" s="469"/>
      <c r="G53" s="466" t="str">
        <f>IF(C53&gt;0,VLOOKUP(C53,女子登録情報!$A$2:$H$2000,4,0),"")</f>
        <v/>
      </c>
      <c r="H53" s="466" t="str">
        <f>IF(C53&gt;0,VLOOKUP(C53,女子登録情報!$A$2:$H$2000,8,0),"")</f>
        <v/>
      </c>
      <c r="I53" s="432" t="str">
        <f>IF(C53&gt;0,VLOOKUP(C53,女子登録情報!$A$2:$H$2000,5,0),"")</f>
        <v/>
      </c>
      <c r="J53" s="57"/>
      <c r="L53" s="59"/>
    </row>
    <row r="54" spans="1:12" s="21" customFormat="1" ht="18.75" customHeight="1">
      <c r="A54" s="4"/>
      <c r="B54" s="482"/>
      <c r="C54" s="473"/>
      <c r="D54" s="473"/>
      <c r="E54" s="474"/>
      <c r="F54" s="475"/>
      <c r="G54" s="473"/>
      <c r="H54" s="473"/>
      <c r="I54" s="472"/>
      <c r="J54" s="57"/>
      <c r="L54" s="59"/>
    </row>
    <row r="55" spans="1:12" s="21" customFormat="1" ht="18.75" customHeight="1">
      <c r="A55" s="4"/>
      <c r="B55" s="464">
        <v>5</v>
      </c>
      <c r="C55" s="466"/>
      <c r="D55" s="466" t="str">
        <f>IF(C55,VLOOKUP(C55,女子登録情報!$A$2:$H$2000,2,0),"")</f>
        <v/>
      </c>
      <c r="E55" s="468" t="str">
        <f>IF(C55&gt;0,VLOOKUP(C55,女子登録情報!$A$2:$H$2000,3,0),"")</f>
        <v/>
      </c>
      <c r="F55" s="469"/>
      <c r="G55" s="466" t="str">
        <f>IF(C55&gt;0,VLOOKUP(C55,女子登録情報!$A$2:$H$2000,4,0),"")</f>
        <v/>
      </c>
      <c r="H55" s="466" t="str">
        <f>IF(C55&gt;0,VLOOKUP(C55,女子登録情報!$A$2:$H$2000,8,0),"")</f>
        <v/>
      </c>
      <c r="I55" s="432" t="str">
        <f>IF(C55&gt;0,VLOOKUP(C55,女子登録情報!$A$2:$H$2000,5,0),"")</f>
        <v/>
      </c>
      <c r="J55" s="57"/>
      <c r="L55" s="59"/>
    </row>
    <row r="56" spans="1:12" s="21" customFormat="1" ht="18.75" customHeight="1">
      <c r="A56" s="4"/>
      <c r="B56" s="482"/>
      <c r="C56" s="473"/>
      <c r="D56" s="473"/>
      <c r="E56" s="474"/>
      <c r="F56" s="475"/>
      <c r="G56" s="473"/>
      <c r="H56" s="473"/>
      <c r="I56" s="472"/>
      <c r="J56" s="57"/>
      <c r="L56" s="59"/>
    </row>
    <row r="57" spans="1:12" s="21" customFormat="1" ht="18.75" customHeight="1">
      <c r="A57" s="4"/>
      <c r="B57" s="464">
        <v>6</v>
      </c>
      <c r="C57" s="466"/>
      <c r="D57" s="466" t="str">
        <f>IF(C57,VLOOKUP(C57,女子登録情報!$A$2:$H$2000,2,0),"")</f>
        <v/>
      </c>
      <c r="E57" s="468" t="str">
        <f>IF(C57&gt;0,VLOOKUP(C57,女子登録情報!$A$2:$H$2000,3,0),"")</f>
        <v/>
      </c>
      <c r="F57" s="469"/>
      <c r="G57" s="466" t="str">
        <f>IF(C57&gt;0,VLOOKUP(C57,女子登録情報!$A$2:$H$2000,4,0),"")</f>
        <v/>
      </c>
      <c r="H57" s="466" t="str">
        <f>IF(C57&gt;0,VLOOKUP(C57,女子登録情報!$A$2:$H$2000,8,0),"")</f>
        <v/>
      </c>
      <c r="I57" s="432" t="str">
        <f>IF(C57&gt;0,VLOOKUP(C57,女子登録情報!$A$2:$H$2000,5,0),"")</f>
        <v/>
      </c>
      <c r="J57" s="57"/>
      <c r="L57" s="59"/>
    </row>
    <row r="58" spans="1:12" s="21" customFormat="1" ht="19.5" customHeight="1" thickBot="1">
      <c r="A58" s="4"/>
      <c r="B58" s="465"/>
      <c r="C58" s="467"/>
      <c r="D58" s="467"/>
      <c r="E58" s="470"/>
      <c r="F58" s="471"/>
      <c r="G58" s="467"/>
      <c r="H58" s="467"/>
      <c r="I58" s="433"/>
      <c r="J58" s="57"/>
      <c r="L58" s="59"/>
    </row>
    <row r="59" spans="1:12" s="21" customFormat="1" ht="18.75">
      <c r="A59" s="4"/>
      <c r="B59" s="434" t="s">
        <v>1237</v>
      </c>
      <c r="C59" s="435"/>
      <c r="D59" s="435"/>
      <c r="E59" s="435"/>
      <c r="F59" s="435"/>
      <c r="G59" s="435"/>
      <c r="H59" s="435"/>
      <c r="I59" s="436"/>
      <c r="J59" s="57"/>
      <c r="L59" s="59"/>
    </row>
    <row r="60" spans="1:12" s="21" customFormat="1" ht="18.75">
      <c r="A60" s="4"/>
      <c r="B60" s="437"/>
      <c r="C60" s="438"/>
      <c r="D60" s="438"/>
      <c r="E60" s="438"/>
      <c r="F60" s="438"/>
      <c r="G60" s="438"/>
      <c r="H60" s="438"/>
      <c r="I60" s="439"/>
      <c r="J60" s="57"/>
      <c r="L60" s="59"/>
    </row>
    <row r="61" spans="1:12" s="21" customFormat="1" ht="19.5" thickBot="1">
      <c r="A61" s="4"/>
      <c r="B61" s="440"/>
      <c r="C61" s="441"/>
      <c r="D61" s="441"/>
      <c r="E61" s="441"/>
      <c r="F61" s="441"/>
      <c r="G61" s="441"/>
      <c r="H61" s="441"/>
      <c r="I61" s="442"/>
      <c r="J61" s="57"/>
      <c r="L61" s="59"/>
    </row>
    <row r="62" spans="1:12" s="21" customFormat="1" ht="18.75">
      <c r="A62" s="58"/>
      <c r="B62" s="58"/>
      <c r="C62" s="58"/>
      <c r="D62" s="58"/>
      <c r="E62" s="58"/>
      <c r="F62" s="58"/>
      <c r="G62" s="58"/>
      <c r="H62" s="58"/>
      <c r="I62" s="58"/>
      <c r="J62" s="63"/>
      <c r="L62" s="59"/>
    </row>
    <row r="63" spans="1:12" s="21" customFormat="1" ht="19.5" thickBot="1">
      <c r="A63" s="4"/>
      <c r="B63" s="4"/>
      <c r="C63" s="4"/>
      <c r="D63" s="4"/>
      <c r="E63" s="4"/>
      <c r="F63" s="4"/>
      <c r="G63" s="4"/>
      <c r="H63" s="4"/>
      <c r="I63" s="4"/>
      <c r="J63" s="61" t="s">
        <v>1255</v>
      </c>
      <c r="L63" s="59"/>
    </row>
    <row r="64" spans="1:12" s="21" customFormat="1" ht="18.75" customHeight="1">
      <c r="A64" s="4"/>
      <c r="B64" s="515" t="str">
        <f>CONCATENATE('加盟校情報&amp;大会設定'!$G$5,'加盟校情報&amp;大会設定'!$H$5,'加盟校情報&amp;大会設定'!$I$5,'加盟校情報&amp;大会設定'!$J$5,)&amp;"　女子4×100mR"</f>
        <v>第36回全日本大学女子駅伝東海地区選考会　女子4×100mR</v>
      </c>
      <c r="C64" s="516"/>
      <c r="D64" s="516"/>
      <c r="E64" s="516"/>
      <c r="F64" s="516"/>
      <c r="G64" s="516"/>
      <c r="H64" s="516"/>
      <c r="I64" s="517"/>
      <c r="J64" s="57"/>
      <c r="L64" s="59"/>
    </row>
    <row r="65" spans="1:12" s="21" customFormat="1" ht="19.5" customHeight="1" thickBot="1">
      <c r="A65" s="4"/>
      <c r="B65" s="518"/>
      <c r="C65" s="519"/>
      <c r="D65" s="519"/>
      <c r="E65" s="519"/>
      <c r="F65" s="519"/>
      <c r="G65" s="519"/>
      <c r="H65" s="519"/>
      <c r="I65" s="520"/>
      <c r="J65" s="57"/>
      <c r="L65" s="59"/>
    </row>
    <row r="66" spans="1:12" s="21" customFormat="1" ht="18.75">
      <c r="A66" s="4"/>
      <c r="B66" s="449" t="s">
        <v>1241</v>
      </c>
      <c r="C66" s="450"/>
      <c r="D66" s="455" t="str">
        <f>IF(基本情報登録!$D$6&gt;0,基本情報登録!$D$6,"")</f>
        <v/>
      </c>
      <c r="E66" s="456"/>
      <c r="F66" s="456"/>
      <c r="G66" s="456"/>
      <c r="H66" s="457"/>
      <c r="I66" s="62" t="s">
        <v>1275</v>
      </c>
      <c r="J66" s="57"/>
      <c r="L66" s="59"/>
    </row>
    <row r="67" spans="1:12" s="21" customFormat="1" ht="18.75" customHeight="1">
      <c r="A67" s="4"/>
      <c r="B67" s="451" t="s">
        <v>1</v>
      </c>
      <c r="C67" s="452"/>
      <c r="D67" s="458" t="str">
        <f>IF(基本情報登録!$D$8&gt;0,基本情報登録!$D$8,"")</f>
        <v/>
      </c>
      <c r="E67" s="459"/>
      <c r="F67" s="459"/>
      <c r="G67" s="459"/>
      <c r="H67" s="460"/>
      <c r="I67" s="432"/>
      <c r="J67" s="57"/>
      <c r="L67" s="59"/>
    </row>
    <row r="68" spans="1:12" s="21" customFormat="1" ht="19.5" customHeight="1" thickBot="1">
      <c r="A68" s="4"/>
      <c r="B68" s="453"/>
      <c r="C68" s="454"/>
      <c r="D68" s="461"/>
      <c r="E68" s="462"/>
      <c r="F68" s="462"/>
      <c r="G68" s="462"/>
      <c r="H68" s="463"/>
      <c r="I68" s="433"/>
      <c r="J68" s="57"/>
      <c r="L68" s="59"/>
    </row>
    <row r="69" spans="1:12" s="21" customFormat="1" ht="18.75">
      <c r="A69" s="4"/>
      <c r="B69" s="449" t="s">
        <v>24</v>
      </c>
      <c r="C69" s="450"/>
      <c r="D69" s="487"/>
      <c r="E69" s="488"/>
      <c r="F69" s="488"/>
      <c r="G69" s="488"/>
      <c r="H69" s="488"/>
      <c r="I69" s="489"/>
      <c r="J69" s="57"/>
      <c r="L69" s="59"/>
    </row>
    <row r="70" spans="1:12" s="21" customFormat="1" ht="18.75" hidden="1">
      <c r="A70" s="4"/>
      <c r="B70" s="47"/>
      <c r="C70" s="48"/>
      <c r="D70" s="49"/>
      <c r="E70" s="490" t="str">
        <f>TEXT(D69,"00000")</f>
        <v>00000</v>
      </c>
      <c r="F70" s="490"/>
      <c r="G70" s="490"/>
      <c r="H70" s="490"/>
      <c r="I70" s="491"/>
      <c r="J70" s="57"/>
      <c r="L70" s="59"/>
    </row>
    <row r="71" spans="1:12" s="21" customFormat="1" ht="18.75" customHeight="1">
      <c r="A71" s="4"/>
      <c r="B71" s="451" t="s">
        <v>27</v>
      </c>
      <c r="C71" s="452"/>
      <c r="D71" s="468"/>
      <c r="E71" s="494"/>
      <c r="F71" s="494"/>
      <c r="G71" s="494"/>
      <c r="H71" s="494"/>
      <c r="I71" s="495"/>
      <c r="J71" s="57"/>
      <c r="L71" s="59"/>
    </row>
    <row r="72" spans="1:12" s="21" customFormat="1" ht="18.75" customHeight="1">
      <c r="A72" s="4"/>
      <c r="B72" s="492"/>
      <c r="C72" s="493"/>
      <c r="D72" s="474"/>
      <c r="E72" s="496"/>
      <c r="F72" s="496"/>
      <c r="G72" s="496"/>
      <c r="H72" s="496"/>
      <c r="I72" s="497"/>
      <c r="J72" s="57"/>
      <c r="L72" s="59"/>
    </row>
    <row r="73" spans="1:12" s="21" customFormat="1" ht="19.5" thickBot="1">
      <c r="A73" s="4"/>
      <c r="B73" s="498" t="s">
        <v>1233</v>
      </c>
      <c r="C73" s="499"/>
      <c r="D73" s="500"/>
      <c r="E73" s="501"/>
      <c r="F73" s="501"/>
      <c r="G73" s="501"/>
      <c r="H73" s="501"/>
      <c r="I73" s="502"/>
      <c r="J73" s="57"/>
      <c r="L73" s="59"/>
    </row>
    <row r="74" spans="1:12" s="21" customFormat="1" ht="18.75">
      <c r="A74" s="4"/>
      <c r="B74" s="476" t="s">
        <v>1234</v>
      </c>
      <c r="C74" s="477"/>
      <c r="D74" s="477"/>
      <c r="E74" s="477"/>
      <c r="F74" s="477"/>
      <c r="G74" s="477"/>
      <c r="H74" s="477"/>
      <c r="I74" s="478"/>
      <c r="J74" s="57"/>
      <c r="L74" s="59"/>
    </row>
    <row r="75" spans="1:12" s="21" customFormat="1" ht="19.5" thickBot="1">
      <c r="A75" s="4"/>
      <c r="B75" s="50" t="s">
        <v>1238</v>
      </c>
      <c r="C75" s="51" t="s">
        <v>16</v>
      </c>
      <c r="D75" s="51" t="s">
        <v>1239</v>
      </c>
      <c r="E75" s="479" t="s">
        <v>1235</v>
      </c>
      <c r="F75" s="480"/>
      <c r="G75" s="51" t="s">
        <v>1240</v>
      </c>
      <c r="H75" s="51" t="s">
        <v>48</v>
      </c>
      <c r="I75" s="52" t="s">
        <v>1236</v>
      </c>
      <c r="J75" s="57"/>
      <c r="L75" s="59"/>
    </row>
    <row r="76" spans="1:12" s="21" customFormat="1" ht="19.5" customHeight="1" thickTop="1">
      <c r="A76" s="4"/>
      <c r="B76" s="481">
        <v>1</v>
      </c>
      <c r="C76" s="483"/>
      <c r="D76" s="483" t="str">
        <f>IF(C76&gt;0,VLOOKUP(C76,女子登録情報!$A$2:$H$2000,2,0),"")</f>
        <v/>
      </c>
      <c r="E76" s="484" t="str">
        <f>IF(C76&gt;0,VLOOKUP(C76,女子登録情報!$A$2:$H$2000,3,0),"")</f>
        <v/>
      </c>
      <c r="F76" s="485"/>
      <c r="G76" s="483" t="str">
        <f>IF(C76&gt;0,VLOOKUP(C76,女子登録情報!$A$2:$H$2000,4,0),"")</f>
        <v/>
      </c>
      <c r="H76" s="483" t="str">
        <f>IF(C76&gt;0,VLOOKUP(C76,女子登録情報!$A$2:$H$2000,8,0),"")</f>
        <v/>
      </c>
      <c r="I76" s="486" t="str">
        <f>IF(C76&gt;0,VLOOKUP(C76,女子登録情報!$A$2:$H$2000,5,0),"")</f>
        <v/>
      </c>
      <c r="J76" s="57"/>
      <c r="L76" s="59"/>
    </row>
    <row r="77" spans="1:12" s="21" customFormat="1" ht="18.75" customHeight="1">
      <c r="A77" s="4"/>
      <c r="B77" s="482"/>
      <c r="C77" s="473"/>
      <c r="D77" s="473"/>
      <c r="E77" s="474"/>
      <c r="F77" s="475"/>
      <c r="G77" s="473"/>
      <c r="H77" s="473"/>
      <c r="I77" s="472"/>
      <c r="J77" s="57"/>
      <c r="L77" s="59"/>
    </row>
    <row r="78" spans="1:12" s="21" customFormat="1" ht="18.75" customHeight="1">
      <c r="A78" s="4"/>
      <c r="B78" s="464">
        <v>2</v>
      </c>
      <c r="C78" s="466"/>
      <c r="D78" s="466" t="str">
        <f>IF(C78,VLOOKUP(C78,女子登録情報!$A$2:$H$2000,2,0),"")</f>
        <v/>
      </c>
      <c r="E78" s="468" t="str">
        <f>IF(C78&gt;0,VLOOKUP(C78,女子登録情報!$A$2:$H$2000,3,0),"")</f>
        <v/>
      </c>
      <c r="F78" s="469"/>
      <c r="G78" s="466" t="str">
        <f>IF(C78&gt;0,VLOOKUP(C78,女子登録情報!$A$2:$H$2000,4,0),"")</f>
        <v/>
      </c>
      <c r="H78" s="466" t="str">
        <f>IF(C78&gt;0,VLOOKUP(C78,女子登録情報!$A$2:$H$2000,8,0),"")</f>
        <v/>
      </c>
      <c r="I78" s="432" t="str">
        <f>IF(C78&gt;0,VLOOKUP(C78,女子登録情報!$A$2:$H$2000,5,0),"")</f>
        <v/>
      </c>
      <c r="J78" s="57"/>
      <c r="L78" s="59"/>
    </row>
    <row r="79" spans="1:12" s="21" customFormat="1" ht="18.75" customHeight="1">
      <c r="A79" s="4"/>
      <c r="B79" s="482"/>
      <c r="C79" s="473"/>
      <c r="D79" s="473"/>
      <c r="E79" s="474"/>
      <c r="F79" s="475"/>
      <c r="G79" s="473"/>
      <c r="H79" s="473"/>
      <c r="I79" s="472"/>
      <c r="J79" s="57"/>
      <c r="L79" s="59"/>
    </row>
    <row r="80" spans="1:12" s="21" customFormat="1" ht="18.75" customHeight="1">
      <c r="A80" s="4"/>
      <c r="B80" s="464">
        <v>3</v>
      </c>
      <c r="C80" s="466"/>
      <c r="D80" s="466" t="str">
        <f>IF(C80,VLOOKUP(C80,女子登録情報!$A$2:$H$2000,2,0),"")</f>
        <v/>
      </c>
      <c r="E80" s="468" t="str">
        <f>IF(C80&gt;0,VLOOKUP(C80,女子登録情報!$A$2:$H$2000,3,0),"")</f>
        <v/>
      </c>
      <c r="F80" s="469"/>
      <c r="G80" s="466" t="str">
        <f>IF(C80&gt;0,VLOOKUP(C80,女子登録情報!$A$2:$H$2000,4,0),"")</f>
        <v/>
      </c>
      <c r="H80" s="466" t="str">
        <f>IF(C80&gt;0,VLOOKUP(C80,女子登録情報!$A$2:$H$2000,8,0),"")</f>
        <v/>
      </c>
      <c r="I80" s="432" t="str">
        <f>IF(C80&gt;0,VLOOKUP(C80,女子登録情報!$A$2:$H$2000,5,0),"")</f>
        <v/>
      </c>
      <c r="J80" s="57"/>
      <c r="L80" s="59"/>
    </row>
    <row r="81" spans="1:12" s="21" customFormat="1" ht="18.75" customHeight="1">
      <c r="A81" s="4"/>
      <c r="B81" s="482"/>
      <c r="C81" s="473"/>
      <c r="D81" s="473"/>
      <c r="E81" s="474"/>
      <c r="F81" s="475"/>
      <c r="G81" s="473"/>
      <c r="H81" s="473"/>
      <c r="I81" s="472"/>
      <c r="J81" s="57"/>
      <c r="L81" s="59"/>
    </row>
    <row r="82" spans="1:12" s="21" customFormat="1" ht="18.75" customHeight="1">
      <c r="A82" s="4"/>
      <c r="B82" s="464">
        <v>4</v>
      </c>
      <c r="C82" s="466"/>
      <c r="D82" s="466" t="str">
        <f>IF(C82,VLOOKUP(C82,女子登録情報!$A$2:$H$2000,2,0),"")</f>
        <v/>
      </c>
      <c r="E82" s="468" t="str">
        <f>IF(C82&gt;0,VLOOKUP(C82,女子登録情報!$A$2:$H$2000,3,0),"")</f>
        <v/>
      </c>
      <c r="F82" s="469"/>
      <c r="G82" s="466" t="str">
        <f>IF(C82&gt;0,VLOOKUP(C82,女子登録情報!$A$2:$H$2000,4,0),"")</f>
        <v/>
      </c>
      <c r="H82" s="466" t="str">
        <f>IF(C82&gt;0,VLOOKUP(C82,女子登録情報!$A$2:$H$2000,8,0),"")</f>
        <v/>
      </c>
      <c r="I82" s="432" t="str">
        <f>IF(C82&gt;0,VLOOKUP(C82,女子登録情報!$A$2:$H$2000,5,0),"")</f>
        <v/>
      </c>
      <c r="J82" s="57"/>
      <c r="L82" s="59"/>
    </row>
    <row r="83" spans="1:12" s="21" customFormat="1" ht="18.75" customHeight="1">
      <c r="A83" s="4"/>
      <c r="B83" s="482"/>
      <c r="C83" s="473"/>
      <c r="D83" s="473"/>
      <c r="E83" s="474"/>
      <c r="F83" s="475"/>
      <c r="G83" s="473"/>
      <c r="H83" s="473"/>
      <c r="I83" s="472"/>
      <c r="J83" s="57"/>
      <c r="L83" s="59"/>
    </row>
    <row r="84" spans="1:12" s="21" customFormat="1" ht="18.75" customHeight="1">
      <c r="A84" s="4"/>
      <c r="B84" s="464">
        <v>5</v>
      </c>
      <c r="C84" s="466"/>
      <c r="D84" s="466" t="str">
        <f>IF(C84,VLOOKUP(C84,女子登録情報!$A$2:$H$2000,2,0),"")</f>
        <v/>
      </c>
      <c r="E84" s="468" t="str">
        <f>IF(C84&gt;0,VLOOKUP(C84,女子登録情報!$A$2:$H$2000,3,0),"")</f>
        <v/>
      </c>
      <c r="F84" s="469"/>
      <c r="G84" s="466" t="str">
        <f>IF(C84&gt;0,VLOOKUP(C84,女子登録情報!$A$2:$H$2000,4,0),"")</f>
        <v/>
      </c>
      <c r="H84" s="466" t="str">
        <f>IF(C84&gt;0,VLOOKUP(C84,女子登録情報!$A$2:$H$2000,8,0),"")</f>
        <v/>
      </c>
      <c r="I84" s="432" t="str">
        <f>IF(C84&gt;0,VLOOKUP(C84,女子登録情報!$A$2:$H$2000,5,0),"")</f>
        <v/>
      </c>
      <c r="J84" s="57"/>
      <c r="L84" s="59"/>
    </row>
    <row r="85" spans="1:12" s="21" customFormat="1" ht="18.75" customHeight="1">
      <c r="A85" s="4"/>
      <c r="B85" s="482"/>
      <c r="C85" s="473"/>
      <c r="D85" s="473"/>
      <c r="E85" s="474"/>
      <c r="F85" s="475"/>
      <c r="G85" s="473"/>
      <c r="H85" s="473"/>
      <c r="I85" s="472"/>
      <c r="J85" s="57"/>
      <c r="L85" s="59"/>
    </row>
    <row r="86" spans="1:12" s="21" customFormat="1" ht="18.75" customHeight="1">
      <c r="A86" s="4"/>
      <c r="B86" s="464">
        <v>6</v>
      </c>
      <c r="C86" s="466"/>
      <c r="D86" s="466" t="str">
        <f>IF(C86,VLOOKUP(C86,女子登録情報!$A$2:$H$2000,2,0),"")</f>
        <v/>
      </c>
      <c r="E86" s="468" t="str">
        <f>IF(C86&gt;0,VLOOKUP(C86,女子登録情報!$A$2:$H$2000,3,0),"")</f>
        <v/>
      </c>
      <c r="F86" s="469"/>
      <c r="G86" s="466" t="str">
        <f>IF(C86&gt;0,VLOOKUP(C86,女子登録情報!$A$2:$H$2000,4,0),"")</f>
        <v/>
      </c>
      <c r="H86" s="466" t="str">
        <f>IF(C86&gt;0,VLOOKUP(C86,女子登録情報!$A$2:$H$2000,8,0),"")</f>
        <v/>
      </c>
      <c r="I86" s="432" t="str">
        <f>IF(C86&gt;0,VLOOKUP(C86,女子登録情報!$A$2:$H$2000,5,0),"")</f>
        <v/>
      </c>
      <c r="J86" s="57"/>
      <c r="L86" s="59"/>
    </row>
    <row r="87" spans="1:12" s="21" customFormat="1" ht="19.5" customHeight="1" thickBot="1">
      <c r="A87" s="4"/>
      <c r="B87" s="465"/>
      <c r="C87" s="467"/>
      <c r="D87" s="467"/>
      <c r="E87" s="470"/>
      <c r="F87" s="471"/>
      <c r="G87" s="467"/>
      <c r="H87" s="467"/>
      <c r="I87" s="433"/>
      <c r="J87" s="57"/>
      <c r="L87" s="59"/>
    </row>
    <row r="88" spans="1:12" s="21" customFormat="1" ht="18.75">
      <c r="A88" s="4"/>
      <c r="B88" s="434" t="s">
        <v>1237</v>
      </c>
      <c r="C88" s="435"/>
      <c r="D88" s="435"/>
      <c r="E88" s="435"/>
      <c r="F88" s="435"/>
      <c r="G88" s="435"/>
      <c r="H88" s="435"/>
      <c r="I88" s="436"/>
      <c r="J88" s="57"/>
      <c r="L88" s="59"/>
    </row>
    <row r="89" spans="1:12" s="21" customFormat="1" ht="18.75">
      <c r="A89" s="4"/>
      <c r="B89" s="437"/>
      <c r="C89" s="438"/>
      <c r="D89" s="438"/>
      <c r="E89" s="438"/>
      <c r="F89" s="438"/>
      <c r="G89" s="438"/>
      <c r="H89" s="438"/>
      <c r="I89" s="439"/>
      <c r="J89" s="57"/>
      <c r="L89" s="59"/>
    </row>
    <row r="90" spans="1:12" s="21" customFormat="1" ht="19.5" thickBot="1">
      <c r="A90" s="4"/>
      <c r="B90" s="440"/>
      <c r="C90" s="441"/>
      <c r="D90" s="441"/>
      <c r="E90" s="441"/>
      <c r="F90" s="441"/>
      <c r="G90" s="441"/>
      <c r="H90" s="441"/>
      <c r="I90" s="442"/>
      <c r="J90" s="57"/>
      <c r="L90" s="59"/>
    </row>
    <row r="91" spans="1:12" s="21" customFormat="1" ht="18.75">
      <c r="A91" s="58"/>
      <c r="B91" s="58"/>
      <c r="C91" s="58"/>
      <c r="D91" s="58"/>
      <c r="E91" s="58"/>
      <c r="F91" s="58"/>
      <c r="G91" s="58"/>
      <c r="H91" s="58"/>
      <c r="I91" s="58"/>
      <c r="J91" s="63"/>
      <c r="L91" s="59"/>
    </row>
    <row r="92" spans="1:12" s="21" customFormat="1" ht="19.5" thickBot="1">
      <c r="A92" s="4"/>
      <c r="B92" s="4"/>
      <c r="C92" s="4"/>
      <c r="D92" s="4"/>
      <c r="E92" s="4"/>
      <c r="F92" s="4"/>
      <c r="G92" s="4"/>
      <c r="H92" s="4"/>
      <c r="I92" s="4"/>
      <c r="J92" s="61" t="s">
        <v>1256</v>
      </c>
      <c r="L92" s="59"/>
    </row>
    <row r="93" spans="1:12" s="21" customFormat="1" ht="18.75" customHeight="1">
      <c r="A93" s="4"/>
      <c r="B93" s="515" t="str">
        <f>CONCATENATE('加盟校情報&amp;大会設定'!$G$5,'加盟校情報&amp;大会設定'!$H$5,'加盟校情報&amp;大会設定'!$I$5,'加盟校情報&amp;大会設定'!$J$5,)&amp;"　女子4×100mR"</f>
        <v>第36回全日本大学女子駅伝東海地区選考会　女子4×100mR</v>
      </c>
      <c r="C93" s="516"/>
      <c r="D93" s="516"/>
      <c r="E93" s="516"/>
      <c r="F93" s="516"/>
      <c r="G93" s="516"/>
      <c r="H93" s="516"/>
      <c r="I93" s="517"/>
      <c r="J93" s="57"/>
      <c r="L93" s="59"/>
    </row>
    <row r="94" spans="1:12" s="21" customFormat="1" ht="19.5" customHeight="1" thickBot="1">
      <c r="A94" s="4"/>
      <c r="B94" s="518"/>
      <c r="C94" s="519"/>
      <c r="D94" s="519"/>
      <c r="E94" s="519"/>
      <c r="F94" s="519"/>
      <c r="G94" s="519"/>
      <c r="H94" s="519"/>
      <c r="I94" s="520"/>
      <c r="J94" s="57"/>
      <c r="L94" s="59"/>
    </row>
    <row r="95" spans="1:12" s="21" customFormat="1" ht="18.75">
      <c r="A95" s="4"/>
      <c r="B95" s="449" t="s">
        <v>1241</v>
      </c>
      <c r="C95" s="450"/>
      <c r="D95" s="455" t="str">
        <f>IF(基本情報登録!$D$6&gt;0,基本情報登録!$D$6,"")</f>
        <v/>
      </c>
      <c r="E95" s="456"/>
      <c r="F95" s="456"/>
      <c r="G95" s="456"/>
      <c r="H95" s="457"/>
      <c r="I95" s="62" t="s">
        <v>1275</v>
      </c>
      <c r="J95" s="57"/>
      <c r="L95" s="59"/>
    </row>
    <row r="96" spans="1:12" s="21" customFormat="1" ht="18.75" customHeight="1">
      <c r="A96" s="4"/>
      <c r="B96" s="451" t="s">
        <v>1</v>
      </c>
      <c r="C96" s="452"/>
      <c r="D96" s="458" t="str">
        <f>IF(基本情報登録!$D$8&gt;0,基本情報登録!$D$8,"")</f>
        <v/>
      </c>
      <c r="E96" s="459"/>
      <c r="F96" s="459"/>
      <c r="G96" s="459"/>
      <c r="H96" s="460"/>
      <c r="I96" s="432"/>
      <c r="J96" s="57"/>
      <c r="L96" s="59"/>
    </row>
    <row r="97" spans="1:12" s="21" customFormat="1" ht="19.5" customHeight="1" thickBot="1">
      <c r="A97" s="4"/>
      <c r="B97" s="453"/>
      <c r="C97" s="454"/>
      <c r="D97" s="461"/>
      <c r="E97" s="462"/>
      <c r="F97" s="462"/>
      <c r="G97" s="462"/>
      <c r="H97" s="463"/>
      <c r="I97" s="433"/>
      <c r="J97" s="57"/>
      <c r="L97" s="59"/>
    </row>
    <row r="98" spans="1:12" s="21" customFormat="1" ht="18.75">
      <c r="A98" s="4"/>
      <c r="B98" s="449" t="s">
        <v>24</v>
      </c>
      <c r="C98" s="450"/>
      <c r="D98" s="487"/>
      <c r="E98" s="488"/>
      <c r="F98" s="488"/>
      <c r="G98" s="488"/>
      <c r="H98" s="488"/>
      <c r="I98" s="489"/>
      <c r="J98" s="57"/>
      <c r="L98" s="59"/>
    </row>
    <row r="99" spans="1:12" s="21" customFormat="1" ht="18.75" hidden="1">
      <c r="A99" s="4"/>
      <c r="B99" s="47"/>
      <c r="C99" s="48"/>
      <c r="D99" s="49"/>
      <c r="E99" s="490" t="str">
        <f>TEXT(D98,"00000")</f>
        <v>00000</v>
      </c>
      <c r="F99" s="490"/>
      <c r="G99" s="490"/>
      <c r="H99" s="490"/>
      <c r="I99" s="491"/>
      <c r="J99" s="57"/>
      <c r="L99" s="59"/>
    </row>
    <row r="100" spans="1:12" s="21" customFormat="1" ht="18.75" customHeight="1">
      <c r="A100" s="4"/>
      <c r="B100" s="451" t="s">
        <v>27</v>
      </c>
      <c r="C100" s="452"/>
      <c r="D100" s="468"/>
      <c r="E100" s="494"/>
      <c r="F100" s="494"/>
      <c r="G100" s="494"/>
      <c r="H100" s="494"/>
      <c r="I100" s="495"/>
      <c r="J100" s="57"/>
      <c r="L100" s="59"/>
    </row>
    <row r="101" spans="1:12" s="21" customFormat="1" ht="18.75" customHeight="1">
      <c r="A101" s="4"/>
      <c r="B101" s="492"/>
      <c r="C101" s="493"/>
      <c r="D101" s="474"/>
      <c r="E101" s="496"/>
      <c r="F101" s="496"/>
      <c r="G101" s="496"/>
      <c r="H101" s="496"/>
      <c r="I101" s="497"/>
      <c r="J101" s="57"/>
      <c r="L101" s="59"/>
    </row>
    <row r="102" spans="1:12" s="21" customFormat="1" ht="19.5" thickBot="1">
      <c r="A102" s="4"/>
      <c r="B102" s="498" t="s">
        <v>1233</v>
      </c>
      <c r="C102" s="499"/>
      <c r="D102" s="500"/>
      <c r="E102" s="501"/>
      <c r="F102" s="501"/>
      <c r="G102" s="501"/>
      <c r="H102" s="501"/>
      <c r="I102" s="502"/>
      <c r="J102" s="57"/>
      <c r="L102" s="59"/>
    </row>
    <row r="103" spans="1:12" s="21" customFormat="1" ht="18.75">
      <c r="A103" s="4"/>
      <c r="B103" s="476" t="s">
        <v>1234</v>
      </c>
      <c r="C103" s="477"/>
      <c r="D103" s="477"/>
      <c r="E103" s="477"/>
      <c r="F103" s="477"/>
      <c r="G103" s="477"/>
      <c r="H103" s="477"/>
      <c r="I103" s="478"/>
      <c r="J103" s="57"/>
      <c r="L103" s="59"/>
    </row>
    <row r="104" spans="1:12" s="21" customFormat="1" ht="19.5" thickBot="1">
      <c r="A104" s="4"/>
      <c r="B104" s="50" t="s">
        <v>1238</v>
      </c>
      <c r="C104" s="51" t="s">
        <v>16</v>
      </c>
      <c r="D104" s="51" t="s">
        <v>1239</v>
      </c>
      <c r="E104" s="479" t="s">
        <v>1235</v>
      </c>
      <c r="F104" s="480"/>
      <c r="G104" s="51" t="s">
        <v>1240</v>
      </c>
      <c r="H104" s="51" t="s">
        <v>48</v>
      </c>
      <c r="I104" s="52" t="s">
        <v>1236</v>
      </c>
      <c r="J104" s="57"/>
      <c r="L104" s="59"/>
    </row>
    <row r="105" spans="1:12" s="21" customFormat="1" ht="19.5" customHeight="1" thickTop="1">
      <c r="A105" s="4"/>
      <c r="B105" s="481">
        <v>1</v>
      </c>
      <c r="C105" s="483"/>
      <c r="D105" s="483" t="str">
        <f>IF(C105&gt;0,VLOOKUP(C105,女子登録情報!$A$2:$H$2000,2,0),"")</f>
        <v/>
      </c>
      <c r="E105" s="484" t="str">
        <f>IF(C105&gt;0,VLOOKUP(C105,女子登録情報!$A$2:$H$2000,3,0),"")</f>
        <v/>
      </c>
      <c r="F105" s="485"/>
      <c r="G105" s="483" t="str">
        <f>IF(C105&gt;0,VLOOKUP(C105,女子登録情報!$A$2:$H$2000,4,0),"")</f>
        <v/>
      </c>
      <c r="H105" s="483" t="str">
        <f>IF(C105&gt;0,VLOOKUP(C105,女子登録情報!$A$2:$H$2000,8,0),"")</f>
        <v/>
      </c>
      <c r="I105" s="486" t="str">
        <f>IF(C105&gt;0,VLOOKUP(C105,女子登録情報!$A$2:$H$2000,5,0),"")</f>
        <v/>
      </c>
      <c r="J105" s="57"/>
      <c r="L105" s="59"/>
    </row>
    <row r="106" spans="1:12" s="21" customFormat="1" ht="18.75" customHeight="1">
      <c r="A106" s="4"/>
      <c r="B106" s="482"/>
      <c r="C106" s="473"/>
      <c r="D106" s="473"/>
      <c r="E106" s="474"/>
      <c r="F106" s="475"/>
      <c r="G106" s="473"/>
      <c r="H106" s="473"/>
      <c r="I106" s="472"/>
      <c r="J106" s="57"/>
      <c r="L106" s="59"/>
    </row>
    <row r="107" spans="1:12" s="21" customFormat="1" ht="18.75" customHeight="1">
      <c r="A107" s="4"/>
      <c r="B107" s="464">
        <v>2</v>
      </c>
      <c r="C107" s="466"/>
      <c r="D107" s="466" t="str">
        <f>IF(C107,VLOOKUP(C107,女子登録情報!$A$2:$H$2000,2,0),"")</f>
        <v/>
      </c>
      <c r="E107" s="468" t="str">
        <f>IF(C107&gt;0,VLOOKUP(C107,女子登録情報!$A$2:$H$2000,3,0),"")</f>
        <v/>
      </c>
      <c r="F107" s="469"/>
      <c r="G107" s="466" t="str">
        <f>IF(C107&gt;0,VLOOKUP(C107,女子登録情報!$A$2:$H$2000,4,0),"")</f>
        <v/>
      </c>
      <c r="H107" s="466" t="str">
        <f>IF(C107&gt;0,VLOOKUP(C107,女子登録情報!$A$2:$H$2000,8,0),"")</f>
        <v/>
      </c>
      <c r="I107" s="432" t="str">
        <f>IF(C107&gt;0,VLOOKUP(C107,女子登録情報!$A$2:$H$2000,5,0),"")</f>
        <v/>
      </c>
      <c r="J107" s="57"/>
      <c r="L107" s="59"/>
    </row>
    <row r="108" spans="1:12" s="21" customFormat="1" ht="18.75" customHeight="1">
      <c r="A108" s="4"/>
      <c r="B108" s="482"/>
      <c r="C108" s="473"/>
      <c r="D108" s="473"/>
      <c r="E108" s="474"/>
      <c r="F108" s="475"/>
      <c r="G108" s="473"/>
      <c r="H108" s="473"/>
      <c r="I108" s="472"/>
      <c r="J108" s="57"/>
      <c r="L108" s="59"/>
    </row>
    <row r="109" spans="1:12" s="21" customFormat="1" ht="18.75" customHeight="1">
      <c r="A109" s="4"/>
      <c r="B109" s="464">
        <v>3</v>
      </c>
      <c r="C109" s="466"/>
      <c r="D109" s="466" t="str">
        <f>IF(C109,VLOOKUP(C109,女子登録情報!$A$2:$H$2000,2,0),"")</f>
        <v/>
      </c>
      <c r="E109" s="468" t="str">
        <f>IF(C109&gt;0,VLOOKUP(C109,女子登録情報!$A$2:$H$2000,3,0),"")</f>
        <v/>
      </c>
      <c r="F109" s="469"/>
      <c r="G109" s="466" t="str">
        <f>IF(C109&gt;0,VLOOKUP(C109,女子登録情報!$A$2:$H$2000,4,0),"")</f>
        <v/>
      </c>
      <c r="H109" s="466" t="str">
        <f>IF(C109&gt;0,VLOOKUP(C109,女子登録情報!$A$2:$H$2000,8,0),"")</f>
        <v/>
      </c>
      <c r="I109" s="432" t="str">
        <f>IF(C109&gt;0,VLOOKUP(C109,女子登録情報!$A$2:$H$2000,5,0),"")</f>
        <v/>
      </c>
      <c r="J109" s="57"/>
      <c r="L109" s="59"/>
    </row>
    <row r="110" spans="1:12" s="21" customFormat="1" ht="18.75" customHeight="1">
      <c r="A110" s="4"/>
      <c r="B110" s="482"/>
      <c r="C110" s="473"/>
      <c r="D110" s="473"/>
      <c r="E110" s="474"/>
      <c r="F110" s="475"/>
      <c r="G110" s="473"/>
      <c r="H110" s="473"/>
      <c r="I110" s="472"/>
      <c r="J110" s="57"/>
      <c r="L110" s="59"/>
    </row>
    <row r="111" spans="1:12" s="21" customFormat="1" ht="18.75" customHeight="1">
      <c r="A111" s="4"/>
      <c r="B111" s="464">
        <v>4</v>
      </c>
      <c r="C111" s="466"/>
      <c r="D111" s="466" t="str">
        <f>IF(C111,VLOOKUP(C111,女子登録情報!$A$2:$H$2000,2,0),"")</f>
        <v/>
      </c>
      <c r="E111" s="468" t="str">
        <f>IF(C111&gt;0,VLOOKUP(C111,女子登録情報!$A$2:$H$2000,3,0),"")</f>
        <v/>
      </c>
      <c r="F111" s="469"/>
      <c r="G111" s="466" t="str">
        <f>IF(C111&gt;0,VLOOKUP(C111,女子登録情報!$A$2:$H$2000,4,0),"")</f>
        <v/>
      </c>
      <c r="H111" s="466" t="str">
        <f>IF(C111&gt;0,VLOOKUP(C111,女子登録情報!$A$2:$H$2000,8,0),"")</f>
        <v/>
      </c>
      <c r="I111" s="432" t="str">
        <f>IF(C111&gt;0,VLOOKUP(C111,女子登録情報!$A$2:$H$2000,5,0),"")</f>
        <v/>
      </c>
      <c r="J111" s="57"/>
      <c r="L111" s="59"/>
    </row>
    <row r="112" spans="1:12" s="21" customFormat="1" ht="18.75" customHeight="1">
      <c r="A112" s="4"/>
      <c r="B112" s="482"/>
      <c r="C112" s="473"/>
      <c r="D112" s="473"/>
      <c r="E112" s="474"/>
      <c r="F112" s="475"/>
      <c r="G112" s="473"/>
      <c r="H112" s="473"/>
      <c r="I112" s="472"/>
      <c r="J112" s="57"/>
      <c r="L112" s="59"/>
    </row>
    <row r="113" spans="1:12" s="21" customFormat="1" ht="18.75" customHeight="1">
      <c r="A113" s="4"/>
      <c r="B113" s="464">
        <v>5</v>
      </c>
      <c r="C113" s="466"/>
      <c r="D113" s="466" t="str">
        <f>IF(C113,VLOOKUP(C113,女子登録情報!$A$2:$H$2000,2,0),"")</f>
        <v/>
      </c>
      <c r="E113" s="468" t="str">
        <f>IF(C113&gt;0,VLOOKUP(C113,女子登録情報!$A$2:$H$2000,3,0),"")</f>
        <v/>
      </c>
      <c r="F113" s="469"/>
      <c r="G113" s="466" t="str">
        <f>IF(C113&gt;0,VLOOKUP(C113,女子登録情報!$A$2:$H$2000,4,0),"")</f>
        <v/>
      </c>
      <c r="H113" s="466" t="str">
        <f>IF(C113&gt;0,VLOOKUP(C113,女子登録情報!$A$2:$H$2000,8,0),"")</f>
        <v/>
      </c>
      <c r="I113" s="432" t="str">
        <f>IF(C113&gt;0,VLOOKUP(C113,女子登録情報!$A$2:$H$2000,5,0),"")</f>
        <v/>
      </c>
      <c r="J113" s="57"/>
      <c r="L113" s="59"/>
    </row>
    <row r="114" spans="1:12" s="21" customFormat="1" ht="18.75" customHeight="1">
      <c r="A114" s="4"/>
      <c r="B114" s="482"/>
      <c r="C114" s="473"/>
      <c r="D114" s="473"/>
      <c r="E114" s="474"/>
      <c r="F114" s="475"/>
      <c r="G114" s="473"/>
      <c r="H114" s="473"/>
      <c r="I114" s="472"/>
      <c r="J114" s="57"/>
      <c r="L114" s="59"/>
    </row>
    <row r="115" spans="1:12" s="21" customFormat="1" ht="18.75" customHeight="1">
      <c r="A115" s="4"/>
      <c r="B115" s="464">
        <v>6</v>
      </c>
      <c r="C115" s="466"/>
      <c r="D115" s="466" t="str">
        <f>IF(C115,VLOOKUP(C115,女子登録情報!$A$2:$H$2000,2,0),"")</f>
        <v/>
      </c>
      <c r="E115" s="468" t="str">
        <f>IF(C115&gt;0,VLOOKUP(C115,女子登録情報!$A$2:$H$2000,3,0),"")</f>
        <v/>
      </c>
      <c r="F115" s="469"/>
      <c r="G115" s="466" t="str">
        <f>IF(C115&gt;0,VLOOKUP(C115,女子登録情報!$A$2:$H$2000,4,0),"")</f>
        <v/>
      </c>
      <c r="H115" s="466" t="str">
        <f>IF(C115&gt;0,VLOOKUP(C115,女子登録情報!$A$2:$H$2000,8,0),"")</f>
        <v/>
      </c>
      <c r="I115" s="432" t="str">
        <f>IF(C115&gt;0,VLOOKUP(C115,女子登録情報!$A$2:$H$2000,5,0),"")</f>
        <v/>
      </c>
      <c r="J115" s="57"/>
      <c r="L115" s="59"/>
    </row>
    <row r="116" spans="1:12" s="21" customFormat="1" ht="19.5" customHeight="1" thickBot="1">
      <c r="A116" s="4"/>
      <c r="B116" s="465"/>
      <c r="C116" s="467"/>
      <c r="D116" s="467"/>
      <c r="E116" s="470"/>
      <c r="F116" s="471"/>
      <c r="G116" s="467"/>
      <c r="H116" s="467"/>
      <c r="I116" s="433"/>
      <c r="J116" s="57"/>
      <c r="L116" s="59"/>
    </row>
    <row r="117" spans="1:12" s="21" customFormat="1" ht="18.75">
      <c r="A117" s="4"/>
      <c r="B117" s="434" t="s">
        <v>1237</v>
      </c>
      <c r="C117" s="435"/>
      <c r="D117" s="435"/>
      <c r="E117" s="435"/>
      <c r="F117" s="435"/>
      <c r="G117" s="435"/>
      <c r="H117" s="435"/>
      <c r="I117" s="436"/>
      <c r="J117" s="57"/>
      <c r="L117" s="59"/>
    </row>
    <row r="118" spans="1:12" s="21" customFormat="1" ht="18.75">
      <c r="A118" s="4"/>
      <c r="B118" s="437"/>
      <c r="C118" s="438"/>
      <c r="D118" s="438"/>
      <c r="E118" s="438"/>
      <c r="F118" s="438"/>
      <c r="G118" s="438"/>
      <c r="H118" s="438"/>
      <c r="I118" s="439"/>
      <c r="J118" s="57"/>
      <c r="L118" s="59"/>
    </row>
    <row r="119" spans="1:12" s="21" customFormat="1" ht="19.5" thickBot="1">
      <c r="A119" s="4"/>
      <c r="B119" s="440"/>
      <c r="C119" s="441"/>
      <c r="D119" s="441"/>
      <c r="E119" s="441"/>
      <c r="F119" s="441"/>
      <c r="G119" s="441"/>
      <c r="H119" s="441"/>
      <c r="I119" s="442"/>
      <c r="J119" s="57"/>
      <c r="L119" s="59"/>
    </row>
    <row r="120" spans="1:12" s="21" customFormat="1" ht="18.75">
      <c r="A120" s="58"/>
      <c r="B120" s="58"/>
      <c r="C120" s="58"/>
      <c r="D120" s="58"/>
      <c r="E120" s="58"/>
      <c r="F120" s="58"/>
      <c r="G120" s="58"/>
      <c r="H120" s="58"/>
      <c r="I120" s="58"/>
      <c r="J120" s="63"/>
      <c r="L120" s="59"/>
    </row>
    <row r="121" spans="1:12" s="21" customFormat="1" ht="19.5" thickBot="1">
      <c r="A121" s="4"/>
      <c r="B121" s="4"/>
      <c r="C121" s="4"/>
      <c r="D121" s="4"/>
      <c r="E121" s="4"/>
      <c r="F121" s="4"/>
      <c r="G121" s="4"/>
      <c r="H121" s="4"/>
      <c r="I121" s="4"/>
      <c r="J121" s="61" t="s">
        <v>1257</v>
      </c>
      <c r="L121" s="59"/>
    </row>
    <row r="122" spans="1:12" s="21" customFormat="1" ht="18.75" customHeight="1">
      <c r="A122" s="4"/>
      <c r="B122" s="515" t="str">
        <f>CONCATENATE('加盟校情報&amp;大会設定'!$G$5,'加盟校情報&amp;大会設定'!$H$5,'加盟校情報&amp;大会設定'!$I$5,'加盟校情報&amp;大会設定'!$J$5,)&amp;"　女子4×100mR"</f>
        <v>第36回全日本大学女子駅伝東海地区選考会　女子4×100mR</v>
      </c>
      <c r="C122" s="516"/>
      <c r="D122" s="516"/>
      <c r="E122" s="516"/>
      <c r="F122" s="516"/>
      <c r="G122" s="516"/>
      <c r="H122" s="516"/>
      <c r="I122" s="517"/>
      <c r="J122" s="57"/>
      <c r="L122" s="59"/>
    </row>
    <row r="123" spans="1:12" s="21" customFormat="1" ht="19.5" customHeight="1" thickBot="1">
      <c r="A123" s="4"/>
      <c r="B123" s="518"/>
      <c r="C123" s="519"/>
      <c r="D123" s="519"/>
      <c r="E123" s="519"/>
      <c r="F123" s="519"/>
      <c r="G123" s="519"/>
      <c r="H123" s="519"/>
      <c r="I123" s="520"/>
      <c r="J123" s="57"/>
      <c r="L123" s="59"/>
    </row>
    <row r="124" spans="1:12" s="21" customFormat="1" ht="18.75">
      <c r="A124" s="4"/>
      <c r="B124" s="449" t="s">
        <v>1241</v>
      </c>
      <c r="C124" s="450"/>
      <c r="D124" s="455" t="str">
        <f>IF(基本情報登録!$D$6&gt;0,基本情報登録!$D$6,"")</f>
        <v/>
      </c>
      <c r="E124" s="456"/>
      <c r="F124" s="456"/>
      <c r="G124" s="456"/>
      <c r="H124" s="457"/>
      <c r="I124" s="62" t="s">
        <v>1275</v>
      </c>
      <c r="J124" s="57"/>
      <c r="L124" s="59"/>
    </row>
    <row r="125" spans="1:12" s="21" customFormat="1" ht="18.75" customHeight="1">
      <c r="A125" s="4"/>
      <c r="B125" s="451" t="s">
        <v>1</v>
      </c>
      <c r="C125" s="452"/>
      <c r="D125" s="458" t="str">
        <f>IF(基本情報登録!$D$8&gt;0,基本情報登録!$D$8,"")</f>
        <v/>
      </c>
      <c r="E125" s="459"/>
      <c r="F125" s="459"/>
      <c r="G125" s="459"/>
      <c r="H125" s="460"/>
      <c r="I125" s="432"/>
      <c r="J125" s="57"/>
      <c r="L125" s="59"/>
    </row>
    <row r="126" spans="1:12" s="21" customFormat="1" ht="19.5" customHeight="1" thickBot="1">
      <c r="A126" s="4"/>
      <c r="B126" s="453"/>
      <c r="C126" s="454"/>
      <c r="D126" s="461"/>
      <c r="E126" s="462"/>
      <c r="F126" s="462"/>
      <c r="G126" s="462"/>
      <c r="H126" s="463"/>
      <c r="I126" s="433"/>
      <c r="J126" s="57"/>
      <c r="L126" s="59"/>
    </row>
    <row r="127" spans="1:12" s="21" customFormat="1" ht="18.75">
      <c r="A127" s="4"/>
      <c r="B127" s="449" t="s">
        <v>24</v>
      </c>
      <c r="C127" s="450"/>
      <c r="D127" s="487"/>
      <c r="E127" s="488"/>
      <c r="F127" s="488"/>
      <c r="G127" s="488"/>
      <c r="H127" s="488"/>
      <c r="I127" s="489"/>
      <c r="J127" s="57"/>
      <c r="L127" s="59"/>
    </row>
    <row r="128" spans="1:12" s="21" customFormat="1" ht="18.75" hidden="1">
      <c r="A128" s="4"/>
      <c r="B128" s="47"/>
      <c r="C128" s="48"/>
      <c r="D128" s="49"/>
      <c r="E128" s="490" t="str">
        <f>TEXT(D127,"00000")</f>
        <v>00000</v>
      </c>
      <c r="F128" s="490"/>
      <c r="G128" s="490"/>
      <c r="H128" s="490"/>
      <c r="I128" s="491"/>
      <c r="J128" s="57"/>
      <c r="L128" s="59"/>
    </row>
    <row r="129" spans="1:12" s="21" customFormat="1" ht="18.75" customHeight="1">
      <c r="A129" s="4"/>
      <c r="B129" s="451" t="s">
        <v>27</v>
      </c>
      <c r="C129" s="452"/>
      <c r="D129" s="468"/>
      <c r="E129" s="494"/>
      <c r="F129" s="494"/>
      <c r="G129" s="494"/>
      <c r="H129" s="494"/>
      <c r="I129" s="495"/>
      <c r="J129" s="57"/>
      <c r="L129" s="59"/>
    </row>
    <row r="130" spans="1:12" s="21" customFormat="1" ht="18.75" customHeight="1">
      <c r="A130" s="4"/>
      <c r="B130" s="492"/>
      <c r="C130" s="493"/>
      <c r="D130" s="474"/>
      <c r="E130" s="496"/>
      <c r="F130" s="496"/>
      <c r="G130" s="496"/>
      <c r="H130" s="496"/>
      <c r="I130" s="497"/>
      <c r="J130" s="57"/>
      <c r="L130" s="59"/>
    </row>
    <row r="131" spans="1:12" s="21" customFormat="1" ht="19.5" thickBot="1">
      <c r="A131" s="4"/>
      <c r="B131" s="498" t="s">
        <v>1233</v>
      </c>
      <c r="C131" s="499"/>
      <c r="D131" s="500"/>
      <c r="E131" s="501"/>
      <c r="F131" s="501"/>
      <c r="G131" s="501"/>
      <c r="H131" s="501"/>
      <c r="I131" s="502"/>
      <c r="J131" s="57"/>
      <c r="L131" s="59"/>
    </row>
    <row r="132" spans="1:12" s="21" customFormat="1" ht="18.75">
      <c r="A132" s="4"/>
      <c r="B132" s="476" t="s">
        <v>1234</v>
      </c>
      <c r="C132" s="477"/>
      <c r="D132" s="477"/>
      <c r="E132" s="477"/>
      <c r="F132" s="477"/>
      <c r="G132" s="477"/>
      <c r="H132" s="477"/>
      <c r="I132" s="478"/>
      <c r="J132" s="57"/>
      <c r="L132" s="59"/>
    </row>
    <row r="133" spans="1:12" s="21" customFormat="1" ht="19.5" thickBot="1">
      <c r="A133" s="4"/>
      <c r="B133" s="50" t="s">
        <v>1238</v>
      </c>
      <c r="C133" s="51" t="s">
        <v>16</v>
      </c>
      <c r="D133" s="51" t="s">
        <v>1239</v>
      </c>
      <c r="E133" s="479" t="s">
        <v>1235</v>
      </c>
      <c r="F133" s="480"/>
      <c r="G133" s="51" t="s">
        <v>1240</v>
      </c>
      <c r="H133" s="51" t="s">
        <v>48</v>
      </c>
      <c r="I133" s="52" t="s">
        <v>1236</v>
      </c>
      <c r="J133" s="57"/>
      <c r="L133" s="59"/>
    </row>
    <row r="134" spans="1:12" s="21" customFormat="1" ht="19.5" customHeight="1" thickTop="1">
      <c r="A134" s="4"/>
      <c r="B134" s="481">
        <v>1</v>
      </c>
      <c r="C134" s="483"/>
      <c r="D134" s="483" t="str">
        <f>IF(C134&gt;0,VLOOKUP(C134,女子登録情報!$A$2:$H$2000,2,0),"")</f>
        <v/>
      </c>
      <c r="E134" s="484" t="str">
        <f>IF(C134&gt;0,VLOOKUP(C134,女子登録情報!$A$2:$H$2000,3,0),"")</f>
        <v/>
      </c>
      <c r="F134" s="485"/>
      <c r="G134" s="483" t="str">
        <f>IF(C134&gt;0,VLOOKUP(C134,女子登録情報!$A$2:$H$2000,4,0),"")</f>
        <v/>
      </c>
      <c r="H134" s="483" t="str">
        <f>IF(C134&gt;0,VLOOKUP(C134,女子登録情報!$A$2:$H$2000,8,0),"")</f>
        <v/>
      </c>
      <c r="I134" s="486" t="str">
        <f>IF(C134&gt;0,VLOOKUP(C134,女子登録情報!$A$2:$H$2000,5,0),"")</f>
        <v/>
      </c>
      <c r="J134" s="57"/>
      <c r="L134" s="59"/>
    </row>
    <row r="135" spans="1:12" s="21" customFormat="1" ht="18.75" customHeight="1">
      <c r="A135" s="4"/>
      <c r="B135" s="482"/>
      <c r="C135" s="473"/>
      <c r="D135" s="473"/>
      <c r="E135" s="474"/>
      <c r="F135" s="475"/>
      <c r="G135" s="473"/>
      <c r="H135" s="473"/>
      <c r="I135" s="472"/>
      <c r="J135" s="57"/>
      <c r="L135" s="59"/>
    </row>
    <row r="136" spans="1:12" s="21" customFormat="1" ht="18.75" customHeight="1">
      <c r="A136" s="4"/>
      <c r="B136" s="464">
        <v>2</v>
      </c>
      <c r="C136" s="466"/>
      <c r="D136" s="466" t="str">
        <f>IF(C136,VLOOKUP(C136,女子登録情報!$A$2:$H$2000,2,0),"")</f>
        <v/>
      </c>
      <c r="E136" s="468" t="str">
        <f>IF(C136&gt;0,VLOOKUP(C136,女子登録情報!$A$2:$H$2000,3,0),"")</f>
        <v/>
      </c>
      <c r="F136" s="469"/>
      <c r="G136" s="466" t="str">
        <f>IF(C136&gt;0,VLOOKUP(C136,女子登録情報!$A$2:$H$2000,4,0),"")</f>
        <v/>
      </c>
      <c r="H136" s="466" t="str">
        <f>IF(C136&gt;0,VLOOKUP(C136,女子登録情報!$A$2:$H$2000,8,0),"")</f>
        <v/>
      </c>
      <c r="I136" s="432" t="str">
        <f>IF(C136&gt;0,VLOOKUP(C136,女子登録情報!$A$2:$H$2000,5,0),"")</f>
        <v/>
      </c>
      <c r="J136" s="57"/>
      <c r="L136" s="59"/>
    </row>
    <row r="137" spans="1:12" s="21" customFormat="1" ht="18.75" customHeight="1">
      <c r="A137" s="4"/>
      <c r="B137" s="482"/>
      <c r="C137" s="473"/>
      <c r="D137" s="473"/>
      <c r="E137" s="474"/>
      <c r="F137" s="475"/>
      <c r="G137" s="473"/>
      <c r="H137" s="473"/>
      <c r="I137" s="472"/>
      <c r="J137" s="57"/>
      <c r="L137" s="59"/>
    </row>
    <row r="138" spans="1:12" s="21" customFormat="1" ht="18.75" customHeight="1">
      <c r="A138" s="4"/>
      <c r="B138" s="464">
        <v>3</v>
      </c>
      <c r="C138" s="466"/>
      <c r="D138" s="466" t="str">
        <f>IF(C138,VLOOKUP(C138,女子登録情報!$A$2:$H$2000,2,0),"")</f>
        <v/>
      </c>
      <c r="E138" s="468" t="str">
        <f>IF(C138&gt;0,VLOOKUP(C138,女子登録情報!$A$2:$H$2000,3,0),"")</f>
        <v/>
      </c>
      <c r="F138" s="469"/>
      <c r="G138" s="466" t="str">
        <f>IF(C138&gt;0,VLOOKUP(C138,女子登録情報!$A$2:$H$2000,4,0),"")</f>
        <v/>
      </c>
      <c r="H138" s="466" t="str">
        <f>IF(C138&gt;0,VLOOKUP(C138,女子登録情報!$A$2:$H$2000,8,0),"")</f>
        <v/>
      </c>
      <c r="I138" s="432" t="str">
        <f>IF(C138&gt;0,VLOOKUP(C138,女子登録情報!$A$2:$H$2000,5,0),"")</f>
        <v/>
      </c>
      <c r="J138" s="57"/>
      <c r="L138" s="59"/>
    </row>
    <row r="139" spans="1:12" s="21" customFormat="1" ht="18.75" customHeight="1">
      <c r="A139" s="4"/>
      <c r="B139" s="482"/>
      <c r="C139" s="473"/>
      <c r="D139" s="473"/>
      <c r="E139" s="474"/>
      <c r="F139" s="475"/>
      <c r="G139" s="473"/>
      <c r="H139" s="473"/>
      <c r="I139" s="472"/>
      <c r="J139" s="57"/>
      <c r="L139" s="59"/>
    </row>
    <row r="140" spans="1:12" s="21" customFormat="1" ht="18.75" customHeight="1">
      <c r="A140" s="4"/>
      <c r="B140" s="464">
        <v>4</v>
      </c>
      <c r="C140" s="466"/>
      <c r="D140" s="466" t="str">
        <f>IF(C140,VLOOKUP(C140,女子登録情報!$A$2:$H$2000,2,0),"")</f>
        <v/>
      </c>
      <c r="E140" s="468" t="str">
        <f>IF(C140&gt;0,VLOOKUP(C140,女子登録情報!$A$2:$H$2000,3,0),"")</f>
        <v/>
      </c>
      <c r="F140" s="469"/>
      <c r="G140" s="466" t="str">
        <f>IF(C140&gt;0,VLOOKUP(C140,女子登録情報!$A$2:$H$2000,4,0),"")</f>
        <v/>
      </c>
      <c r="H140" s="466" t="str">
        <f>IF(C140&gt;0,VLOOKUP(C140,女子登録情報!$A$2:$H$2000,8,0),"")</f>
        <v/>
      </c>
      <c r="I140" s="432" t="str">
        <f>IF(C140&gt;0,VLOOKUP(C140,女子登録情報!$A$2:$H$2000,5,0),"")</f>
        <v/>
      </c>
      <c r="J140" s="57"/>
      <c r="L140" s="59"/>
    </row>
    <row r="141" spans="1:12" s="21" customFormat="1" ht="18.75" customHeight="1">
      <c r="A141" s="4"/>
      <c r="B141" s="482"/>
      <c r="C141" s="473"/>
      <c r="D141" s="473"/>
      <c r="E141" s="474"/>
      <c r="F141" s="475"/>
      <c r="G141" s="473"/>
      <c r="H141" s="473"/>
      <c r="I141" s="472"/>
      <c r="J141" s="57"/>
      <c r="L141" s="59"/>
    </row>
    <row r="142" spans="1:12" s="21" customFormat="1" ht="18.75" customHeight="1">
      <c r="A142" s="4"/>
      <c r="B142" s="464">
        <v>5</v>
      </c>
      <c r="C142" s="466"/>
      <c r="D142" s="466" t="str">
        <f>IF(C142,VLOOKUP(C142,女子登録情報!$A$2:$H$2000,2,0),"")</f>
        <v/>
      </c>
      <c r="E142" s="468" t="str">
        <f>IF(C142&gt;0,VLOOKUP(C142,女子登録情報!$A$2:$H$2000,3,0),"")</f>
        <v/>
      </c>
      <c r="F142" s="469"/>
      <c r="G142" s="466" t="str">
        <f>IF(C142&gt;0,VLOOKUP(C142,女子登録情報!$A$2:$H$2000,4,0),"")</f>
        <v/>
      </c>
      <c r="H142" s="466" t="str">
        <f>IF(C142&gt;0,VLOOKUP(C142,女子登録情報!$A$2:$H$2000,8,0),"")</f>
        <v/>
      </c>
      <c r="I142" s="432" t="str">
        <f>IF(C142&gt;0,VLOOKUP(C142,女子登録情報!$A$2:$H$2000,5,0),"")</f>
        <v/>
      </c>
      <c r="J142" s="57"/>
      <c r="L142" s="59"/>
    </row>
    <row r="143" spans="1:12" s="21" customFormat="1" ht="18.75" customHeight="1">
      <c r="A143" s="4"/>
      <c r="B143" s="482"/>
      <c r="C143" s="473"/>
      <c r="D143" s="473"/>
      <c r="E143" s="474"/>
      <c r="F143" s="475"/>
      <c r="G143" s="473"/>
      <c r="H143" s="473"/>
      <c r="I143" s="472"/>
      <c r="J143" s="57"/>
      <c r="L143" s="59"/>
    </row>
    <row r="144" spans="1:12" s="21" customFormat="1" ht="18.75" customHeight="1">
      <c r="A144" s="4"/>
      <c r="B144" s="464">
        <v>6</v>
      </c>
      <c r="C144" s="466"/>
      <c r="D144" s="466" t="str">
        <f>IF(C144,VLOOKUP(C144,女子登録情報!$A$2:$H$2000,2,0),"")</f>
        <v/>
      </c>
      <c r="E144" s="468" t="str">
        <f>IF(C144&gt;0,VLOOKUP(C144,女子登録情報!$A$2:$H$2000,3,0),"")</f>
        <v/>
      </c>
      <c r="F144" s="469"/>
      <c r="G144" s="466" t="str">
        <f>IF(C144&gt;0,VLOOKUP(C144,女子登録情報!$A$2:$H$2000,4,0),"")</f>
        <v/>
      </c>
      <c r="H144" s="466" t="str">
        <f>IF(C144&gt;0,VLOOKUP(C144,女子登録情報!$A$2:$H$2000,8,0),"")</f>
        <v/>
      </c>
      <c r="I144" s="432" t="str">
        <f>IF(C144&gt;0,VLOOKUP(C144,女子登録情報!$A$2:$H$2000,5,0),"")</f>
        <v/>
      </c>
      <c r="J144" s="57"/>
      <c r="L144" s="59"/>
    </row>
    <row r="145" spans="1:12" s="21" customFormat="1" ht="19.5" customHeight="1" thickBot="1">
      <c r="A145" s="4"/>
      <c r="B145" s="465"/>
      <c r="C145" s="467"/>
      <c r="D145" s="467"/>
      <c r="E145" s="470"/>
      <c r="F145" s="471"/>
      <c r="G145" s="467"/>
      <c r="H145" s="467"/>
      <c r="I145" s="433"/>
      <c r="J145" s="57"/>
      <c r="L145" s="59"/>
    </row>
    <row r="146" spans="1:12" s="21" customFormat="1" ht="18.75">
      <c r="A146" s="4"/>
      <c r="B146" s="434" t="s">
        <v>1237</v>
      </c>
      <c r="C146" s="435"/>
      <c r="D146" s="435"/>
      <c r="E146" s="435"/>
      <c r="F146" s="435"/>
      <c r="G146" s="435"/>
      <c r="H146" s="435"/>
      <c r="I146" s="436"/>
      <c r="J146" s="57"/>
      <c r="L146" s="59"/>
    </row>
    <row r="147" spans="1:12" s="21" customFormat="1" ht="18.75">
      <c r="A147" s="4"/>
      <c r="B147" s="437"/>
      <c r="C147" s="438"/>
      <c r="D147" s="438"/>
      <c r="E147" s="438"/>
      <c r="F147" s="438"/>
      <c r="G147" s="438"/>
      <c r="H147" s="438"/>
      <c r="I147" s="439"/>
      <c r="J147" s="57"/>
      <c r="L147" s="59"/>
    </row>
    <row r="148" spans="1:12" s="21" customFormat="1" ht="19.5" thickBot="1">
      <c r="A148" s="4"/>
      <c r="B148" s="440"/>
      <c r="C148" s="441"/>
      <c r="D148" s="441"/>
      <c r="E148" s="441"/>
      <c r="F148" s="441"/>
      <c r="G148" s="441"/>
      <c r="H148" s="441"/>
      <c r="I148" s="442"/>
      <c r="J148" s="57"/>
      <c r="L148" s="59"/>
    </row>
    <row r="149" spans="1:12" s="21" customFormat="1" ht="18.75">
      <c r="A149" s="58"/>
      <c r="B149" s="58"/>
      <c r="C149" s="58"/>
      <c r="D149" s="58"/>
      <c r="E149" s="58"/>
      <c r="F149" s="58"/>
      <c r="G149" s="58"/>
      <c r="H149" s="58"/>
      <c r="I149" s="58"/>
      <c r="J149" s="63"/>
      <c r="L149" s="59"/>
    </row>
    <row r="150" spans="1:12" s="21" customFormat="1" ht="19.5" thickBot="1">
      <c r="A150" s="4"/>
      <c r="B150" s="4"/>
      <c r="C150" s="4"/>
      <c r="D150" s="4"/>
      <c r="E150" s="4"/>
      <c r="F150" s="4"/>
      <c r="G150" s="4"/>
      <c r="H150" s="4"/>
      <c r="I150" s="4"/>
      <c r="J150" s="61" t="s">
        <v>1258</v>
      </c>
      <c r="L150" s="59"/>
    </row>
    <row r="151" spans="1:12" s="21" customFormat="1" ht="18.75" customHeight="1">
      <c r="A151" s="4"/>
      <c r="B151" s="515" t="str">
        <f>CONCATENATE('加盟校情報&amp;大会設定'!$G$5,'加盟校情報&amp;大会設定'!$H$5,'加盟校情報&amp;大会設定'!$I$5,'加盟校情報&amp;大会設定'!$J$5,)&amp;"　女子4×100mR"</f>
        <v>第36回全日本大学女子駅伝東海地区選考会　女子4×100mR</v>
      </c>
      <c r="C151" s="516"/>
      <c r="D151" s="516"/>
      <c r="E151" s="516"/>
      <c r="F151" s="516"/>
      <c r="G151" s="516"/>
      <c r="H151" s="516"/>
      <c r="I151" s="517"/>
      <c r="J151" s="57"/>
      <c r="L151" s="59"/>
    </row>
    <row r="152" spans="1:12" s="21" customFormat="1" ht="19.5" customHeight="1" thickBot="1">
      <c r="A152" s="4"/>
      <c r="B152" s="518"/>
      <c r="C152" s="519"/>
      <c r="D152" s="519"/>
      <c r="E152" s="519"/>
      <c r="F152" s="519"/>
      <c r="G152" s="519"/>
      <c r="H152" s="519"/>
      <c r="I152" s="520"/>
      <c r="J152" s="57"/>
      <c r="L152" s="59"/>
    </row>
    <row r="153" spans="1:12" s="21" customFormat="1" ht="18.75">
      <c r="A153" s="4"/>
      <c r="B153" s="449" t="s">
        <v>1241</v>
      </c>
      <c r="C153" s="450"/>
      <c r="D153" s="455" t="str">
        <f>IF(基本情報登録!$D$6&gt;0,基本情報登録!$D$6,"")</f>
        <v/>
      </c>
      <c r="E153" s="456"/>
      <c r="F153" s="456"/>
      <c r="G153" s="456"/>
      <c r="H153" s="457"/>
      <c r="I153" s="62" t="s">
        <v>1275</v>
      </c>
      <c r="J153" s="57"/>
      <c r="L153" s="59"/>
    </row>
    <row r="154" spans="1:12" s="21" customFormat="1" ht="18.75" customHeight="1">
      <c r="A154" s="4"/>
      <c r="B154" s="451" t="s">
        <v>1</v>
      </c>
      <c r="C154" s="452"/>
      <c r="D154" s="458" t="str">
        <f>IF(基本情報登録!$D$8&gt;0,基本情報登録!$D$8,"")</f>
        <v/>
      </c>
      <c r="E154" s="459"/>
      <c r="F154" s="459"/>
      <c r="G154" s="459"/>
      <c r="H154" s="460"/>
      <c r="I154" s="432"/>
      <c r="J154" s="57"/>
      <c r="L154" s="59"/>
    </row>
    <row r="155" spans="1:12" s="21" customFormat="1" ht="19.5" customHeight="1" thickBot="1">
      <c r="A155" s="4"/>
      <c r="B155" s="453"/>
      <c r="C155" s="454"/>
      <c r="D155" s="461"/>
      <c r="E155" s="462"/>
      <c r="F155" s="462"/>
      <c r="G155" s="462"/>
      <c r="H155" s="463"/>
      <c r="I155" s="433"/>
      <c r="J155" s="57"/>
      <c r="L155" s="59"/>
    </row>
    <row r="156" spans="1:12" s="21" customFormat="1" ht="18.75">
      <c r="A156" s="4"/>
      <c r="B156" s="449" t="s">
        <v>24</v>
      </c>
      <c r="C156" s="450"/>
      <c r="D156" s="487"/>
      <c r="E156" s="488"/>
      <c r="F156" s="488"/>
      <c r="G156" s="488"/>
      <c r="H156" s="488"/>
      <c r="I156" s="489"/>
      <c r="J156" s="57"/>
      <c r="L156" s="59"/>
    </row>
    <row r="157" spans="1:12" s="21" customFormat="1" ht="18.75" hidden="1">
      <c r="A157" s="4"/>
      <c r="B157" s="47"/>
      <c r="C157" s="48"/>
      <c r="D157" s="49"/>
      <c r="E157" s="490" t="str">
        <f>TEXT(D156,"00000")</f>
        <v>00000</v>
      </c>
      <c r="F157" s="490"/>
      <c r="G157" s="490"/>
      <c r="H157" s="490"/>
      <c r="I157" s="491"/>
      <c r="J157" s="57"/>
      <c r="L157" s="59"/>
    </row>
    <row r="158" spans="1:12" s="21" customFormat="1" ht="18.75" customHeight="1">
      <c r="A158" s="4"/>
      <c r="B158" s="451" t="s">
        <v>27</v>
      </c>
      <c r="C158" s="452"/>
      <c r="D158" s="468"/>
      <c r="E158" s="494"/>
      <c r="F158" s="494"/>
      <c r="G158" s="494"/>
      <c r="H158" s="494"/>
      <c r="I158" s="495"/>
      <c r="J158" s="57"/>
      <c r="L158" s="59"/>
    </row>
    <row r="159" spans="1:12" s="21" customFormat="1" ht="18.75" customHeight="1">
      <c r="A159" s="4"/>
      <c r="B159" s="492"/>
      <c r="C159" s="493"/>
      <c r="D159" s="474"/>
      <c r="E159" s="496"/>
      <c r="F159" s="496"/>
      <c r="G159" s="496"/>
      <c r="H159" s="496"/>
      <c r="I159" s="497"/>
      <c r="J159" s="57"/>
      <c r="L159" s="59"/>
    </row>
    <row r="160" spans="1:12" s="21" customFormat="1" ht="19.5" thickBot="1">
      <c r="A160" s="4"/>
      <c r="B160" s="498" t="s">
        <v>1233</v>
      </c>
      <c r="C160" s="499"/>
      <c r="D160" s="500"/>
      <c r="E160" s="501"/>
      <c r="F160" s="501"/>
      <c r="G160" s="501"/>
      <c r="H160" s="501"/>
      <c r="I160" s="502"/>
      <c r="J160" s="57"/>
      <c r="L160" s="59"/>
    </row>
    <row r="161" spans="1:12" s="21" customFormat="1" ht="18.75">
      <c r="A161" s="4"/>
      <c r="B161" s="476" t="s">
        <v>1234</v>
      </c>
      <c r="C161" s="477"/>
      <c r="D161" s="477"/>
      <c r="E161" s="477"/>
      <c r="F161" s="477"/>
      <c r="G161" s="477"/>
      <c r="H161" s="477"/>
      <c r="I161" s="478"/>
      <c r="J161" s="57"/>
      <c r="L161" s="59"/>
    </row>
    <row r="162" spans="1:12" s="21" customFormat="1" ht="19.5" thickBot="1">
      <c r="A162" s="4"/>
      <c r="B162" s="50" t="s">
        <v>1238</v>
      </c>
      <c r="C162" s="51" t="s">
        <v>16</v>
      </c>
      <c r="D162" s="51" t="s">
        <v>1239</v>
      </c>
      <c r="E162" s="479" t="s">
        <v>1235</v>
      </c>
      <c r="F162" s="480"/>
      <c r="G162" s="51" t="s">
        <v>1240</v>
      </c>
      <c r="H162" s="51" t="s">
        <v>48</v>
      </c>
      <c r="I162" s="52" t="s">
        <v>1236</v>
      </c>
      <c r="J162" s="57"/>
      <c r="L162" s="59"/>
    </row>
    <row r="163" spans="1:12" s="21" customFormat="1" ht="19.5" customHeight="1" thickTop="1">
      <c r="A163" s="4"/>
      <c r="B163" s="481">
        <v>1</v>
      </c>
      <c r="C163" s="483"/>
      <c r="D163" s="483" t="str">
        <f>IF(C163&gt;0,VLOOKUP(C163,女子登録情報!$A$2:$H$2000,2,0),"")</f>
        <v/>
      </c>
      <c r="E163" s="484" t="str">
        <f>IF(C163&gt;0,VLOOKUP(C163,女子登録情報!$A$2:$H$2000,3,0),"")</f>
        <v/>
      </c>
      <c r="F163" s="485"/>
      <c r="G163" s="483" t="str">
        <f>IF(C163&gt;0,VLOOKUP(C163,女子登録情報!$A$2:$H$2000,4,0),"")</f>
        <v/>
      </c>
      <c r="H163" s="483" t="str">
        <f>IF(C163&gt;0,VLOOKUP(C163,女子登録情報!$A$2:$H$2000,8,0),"")</f>
        <v/>
      </c>
      <c r="I163" s="486" t="str">
        <f>IF(C163&gt;0,VLOOKUP(C163,女子登録情報!$A$2:$H$2000,5,0),"")</f>
        <v/>
      </c>
      <c r="J163" s="57"/>
      <c r="L163" s="59"/>
    </row>
    <row r="164" spans="1:12" s="21" customFormat="1" ht="18.75" customHeight="1">
      <c r="A164" s="4"/>
      <c r="B164" s="482"/>
      <c r="C164" s="473"/>
      <c r="D164" s="473"/>
      <c r="E164" s="474"/>
      <c r="F164" s="475"/>
      <c r="G164" s="473"/>
      <c r="H164" s="473"/>
      <c r="I164" s="472"/>
      <c r="J164" s="57"/>
      <c r="L164" s="59"/>
    </row>
    <row r="165" spans="1:12" s="21" customFormat="1" ht="18.75" customHeight="1">
      <c r="A165" s="4"/>
      <c r="B165" s="464">
        <v>2</v>
      </c>
      <c r="C165" s="466"/>
      <c r="D165" s="466" t="str">
        <f>IF(C165,VLOOKUP(C165,女子登録情報!$A$2:$H$2000,2,0),"")</f>
        <v/>
      </c>
      <c r="E165" s="468" t="str">
        <f>IF(C165&gt;0,VLOOKUP(C165,女子登録情報!$A$2:$H$2000,3,0),"")</f>
        <v/>
      </c>
      <c r="F165" s="469"/>
      <c r="G165" s="466" t="str">
        <f>IF(C165&gt;0,VLOOKUP(C165,女子登録情報!$A$2:$H$2000,4,0),"")</f>
        <v/>
      </c>
      <c r="H165" s="466" t="str">
        <f>IF(C165&gt;0,VLOOKUP(C165,女子登録情報!$A$2:$H$2000,8,0),"")</f>
        <v/>
      </c>
      <c r="I165" s="432" t="str">
        <f>IF(C165&gt;0,VLOOKUP(C165,女子登録情報!$A$2:$H$2000,5,0),"")</f>
        <v/>
      </c>
      <c r="J165" s="57"/>
      <c r="L165" s="59"/>
    </row>
    <row r="166" spans="1:12" s="21" customFormat="1" ht="18.75" customHeight="1">
      <c r="A166" s="4"/>
      <c r="B166" s="482"/>
      <c r="C166" s="473"/>
      <c r="D166" s="473"/>
      <c r="E166" s="474"/>
      <c r="F166" s="475"/>
      <c r="G166" s="473"/>
      <c r="H166" s="473"/>
      <c r="I166" s="472"/>
      <c r="J166" s="57"/>
      <c r="L166" s="59"/>
    </row>
    <row r="167" spans="1:12" s="21" customFormat="1" ht="18.75" customHeight="1">
      <c r="A167" s="4"/>
      <c r="B167" s="464">
        <v>3</v>
      </c>
      <c r="C167" s="466"/>
      <c r="D167" s="466" t="str">
        <f>IF(C167,VLOOKUP(C167,女子登録情報!$A$2:$H$2000,2,0),"")</f>
        <v/>
      </c>
      <c r="E167" s="468" t="str">
        <f>IF(C167&gt;0,VLOOKUP(C167,女子登録情報!$A$2:$H$2000,3,0),"")</f>
        <v/>
      </c>
      <c r="F167" s="469"/>
      <c r="G167" s="466" t="str">
        <f>IF(C167&gt;0,VLOOKUP(C167,女子登録情報!$A$2:$H$2000,4,0),"")</f>
        <v/>
      </c>
      <c r="H167" s="466" t="str">
        <f>IF(C167&gt;0,VLOOKUP(C167,女子登録情報!$A$2:$H$2000,8,0),"")</f>
        <v/>
      </c>
      <c r="I167" s="432" t="str">
        <f>IF(C167&gt;0,VLOOKUP(C167,女子登録情報!$A$2:$H$2000,5,0),"")</f>
        <v/>
      </c>
      <c r="J167" s="57"/>
      <c r="L167" s="59"/>
    </row>
    <row r="168" spans="1:12" s="21" customFormat="1" ht="18.75" customHeight="1">
      <c r="A168" s="4"/>
      <c r="B168" s="482"/>
      <c r="C168" s="473"/>
      <c r="D168" s="473"/>
      <c r="E168" s="474"/>
      <c r="F168" s="475"/>
      <c r="G168" s="473"/>
      <c r="H168" s="473"/>
      <c r="I168" s="472"/>
      <c r="J168" s="57"/>
      <c r="L168" s="59"/>
    </row>
    <row r="169" spans="1:12" s="21" customFormat="1" ht="18.75" customHeight="1">
      <c r="A169" s="4"/>
      <c r="B169" s="464">
        <v>4</v>
      </c>
      <c r="C169" s="466"/>
      <c r="D169" s="466" t="str">
        <f>IF(C169,VLOOKUP(C169,女子登録情報!$A$2:$H$2000,2,0),"")</f>
        <v/>
      </c>
      <c r="E169" s="468" t="str">
        <f>IF(C169&gt;0,VLOOKUP(C169,女子登録情報!$A$2:$H$2000,3,0),"")</f>
        <v/>
      </c>
      <c r="F169" s="469"/>
      <c r="G169" s="466" t="str">
        <f>IF(C169&gt;0,VLOOKUP(C169,女子登録情報!$A$2:$H$2000,4,0),"")</f>
        <v/>
      </c>
      <c r="H169" s="466" t="str">
        <f>IF(C169&gt;0,VLOOKUP(C169,女子登録情報!$A$2:$H$2000,8,0),"")</f>
        <v/>
      </c>
      <c r="I169" s="432" t="str">
        <f>IF(C169&gt;0,VLOOKUP(C169,女子登録情報!$A$2:$H$2000,5,0),"")</f>
        <v/>
      </c>
      <c r="J169" s="57"/>
      <c r="L169" s="59"/>
    </row>
    <row r="170" spans="1:12" s="21" customFormat="1" ht="18.75" customHeight="1">
      <c r="A170" s="4"/>
      <c r="B170" s="482"/>
      <c r="C170" s="473"/>
      <c r="D170" s="473"/>
      <c r="E170" s="474"/>
      <c r="F170" s="475"/>
      <c r="G170" s="473"/>
      <c r="H170" s="473"/>
      <c r="I170" s="472"/>
      <c r="J170" s="57"/>
      <c r="L170" s="59"/>
    </row>
    <row r="171" spans="1:12" s="21" customFormat="1" ht="18.75" customHeight="1">
      <c r="A171" s="4"/>
      <c r="B171" s="464">
        <v>5</v>
      </c>
      <c r="C171" s="466"/>
      <c r="D171" s="466" t="str">
        <f>IF(C171,VLOOKUP(C171,女子登録情報!$A$2:$H$2000,2,0),"")</f>
        <v/>
      </c>
      <c r="E171" s="468" t="str">
        <f>IF(C171&gt;0,VLOOKUP(C171,女子登録情報!$A$2:$H$2000,3,0),"")</f>
        <v/>
      </c>
      <c r="F171" s="469"/>
      <c r="G171" s="466" t="str">
        <f>IF(C171&gt;0,VLOOKUP(C171,女子登録情報!$A$2:$H$2000,4,0),"")</f>
        <v/>
      </c>
      <c r="H171" s="466" t="str">
        <f>IF(C171&gt;0,VLOOKUP(C171,女子登録情報!$A$2:$H$2000,8,0),"")</f>
        <v/>
      </c>
      <c r="I171" s="432" t="str">
        <f>IF(C171&gt;0,VLOOKUP(C171,女子登録情報!$A$2:$H$2000,5,0),"")</f>
        <v/>
      </c>
      <c r="J171" s="57"/>
      <c r="L171" s="59"/>
    </row>
    <row r="172" spans="1:12" s="21" customFormat="1" ht="18.75" customHeight="1">
      <c r="A172" s="4"/>
      <c r="B172" s="482"/>
      <c r="C172" s="473"/>
      <c r="D172" s="473"/>
      <c r="E172" s="474"/>
      <c r="F172" s="475"/>
      <c r="G172" s="473"/>
      <c r="H172" s="473"/>
      <c r="I172" s="472"/>
      <c r="J172" s="57"/>
      <c r="L172" s="59"/>
    </row>
    <row r="173" spans="1:12" s="21" customFormat="1" ht="18.75" customHeight="1">
      <c r="A173" s="4"/>
      <c r="B173" s="464">
        <v>6</v>
      </c>
      <c r="C173" s="466"/>
      <c r="D173" s="466" t="str">
        <f>IF(C173,VLOOKUP(C173,女子登録情報!$A$2:$H$2000,2,0),"")</f>
        <v/>
      </c>
      <c r="E173" s="468" t="str">
        <f>IF(C173&gt;0,VLOOKUP(C173,女子登録情報!$A$2:$H$2000,3,0),"")</f>
        <v/>
      </c>
      <c r="F173" s="469"/>
      <c r="G173" s="466" t="str">
        <f>IF(C173&gt;0,VLOOKUP(C173,女子登録情報!$A$2:$H$2000,4,0),"")</f>
        <v/>
      </c>
      <c r="H173" s="466" t="str">
        <f>IF(C173&gt;0,VLOOKUP(C173,女子登録情報!$A$2:$H$2000,8,0),"")</f>
        <v/>
      </c>
      <c r="I173" s="432" t="str">
        <f>IF(C173&gt;0,VLOOKUP(C173,女子登録情報!$A$2:$H$2000,5,0),"")</f>
        <v/>
      </c>
      <c r="J173" s="57"/>
      <c r="L173" s="59"/>
    </row>
    <row r="174" spans="1:12" s="21" customFormat="1" ht="19.5" customHeight="1" thickBot="1">
      <c r="A174" s="4"/>
      <c r="B174" s="465"/>
      <c r="C174" s="467"/>
      <c r="D174" s="467"/>
      <c r="E174" s="470"/>
      <c r="F174" s="471"/>
      <c r="G174" s="467"/>
      <c r="H174" s="467"/>
      <c r="I174" s="433"/>
      <c r="J174" s="57"/>
      <c r="L174" s="59"/>
    </row>
    <row r="175" spans="1:12" s="21" customFormat="1" ht="18.75">
      <c r="A175" s="4"/>
      <c r="B175" s="434" t="s">
        <v>1237</v>
      </c>
      <c r="C175" s="435"/>
      <c r="D175" s="435"/>
      <c r="E175" s="435"/>
      <c r="F175" s="435"/>
      <c r="G175" s="435"/>
      <c r="H175" s="435"/>
      <c r="I175" s="436"/>
      <c r="J175" s="57"/>
      <c r="L175" s="59"/>
    </row>
    <row r="176" spans="1:12" s="21" customFormat="1" ht="18.75">
      <c r="A176" s="4"/>
      <c r="B176" s="437"/>
      <c r="C176" s="438"/>
      <c r="D176" s="438"/>
      <c r="E176" s="438"/>
      <c r="F176" s="438"/>
      <c r="G176" s="438"/>
      <c r="H176" s="438"/>
      <c r="I176" s="439"/>
      <c r="J176" s="57"/>
      <c r="L176" s="59"/>
    </row>
    <row r="177" spans="1:12" s="21" customFormat="1" ht="19.5" thickBot="1">
      <c r="A177" s="4"/>
      <c r="B177" s="440"/>
      <c r="C177" s="441"/>
      <c r="D177" s="441"/>
      <c r="E177" s="441"/>
      <c r="F177" s="441"/>
      <c r="G177" s="441"/>
      <c r="H177" s="441"/>
      <c r="I177" s="442"/>
      <c r="J177" s="57"/>
      <c r="L177" s="59"/>
    </row>
    <row r="178" spans="1:12" s="21" customFormat="1" ht="18.75">
      <c r="A178" s="58"/>
      <c r="B178" s="58"/>
      <c r="C178" s="58"/>
      <c r="D178" s="58"/>
      <c r="E178" s="58"/>
      <c r="F178" s="58"/>
      <c r="G178" s="58"/>
      <c r="H178" s="58"/>
      <c r="I178" s="58"/>
      <c r="J178" s="63"/>
      <c r="L178" s="59"/>
    </row>
    <row r="179" spans="1:12" s="21" customFormat="1" ht="19.5" thickBot="1">
      <c r="A179" s="4"/>
      <c r="B179" s="4"/>
      <c r="C179" s="4"/>
      <c r="D179" s="4"/>
      <c r="E179" s="4"/>
      <c r="F179" s="4"/>
      <c r="G179" s="4"/>
      <c r="H179" s="4"/>
      <c r="I179" s="4"/>
      <c r="J179" s="61" t="s">
        <v>1259</v>
      </c>
      <c r="L179" s="59"/>
    </row>
    <row r="180" spans="1:12" s="21" customFormat="1" ht="18.75" customHeight="1">
      <c r="A180" s="4"/>
      <c r="B180" s="515" t="str">
        <f>CONCATENATE('加盟校情報&amp;大会設定'!$G$5,'加盟校情報&amp;大会設定'!$H$5,'加盟校情報&amp;大会設定'!$I$5,'加盟校情報&amp;大会設定'!$J$5,)&amp;"　女子4×100mR"</f>
        <v>第36回全日本大学女子駅伝東海地区選考会　女子4×100mR</v>
      </c>
      <c r="C180" s="516"/>
      <c r="D180" s="516"/>
      <c r="E180" s="516"/>
      <c r="F180" s="516"/>
      <c r="G180" s="516"/>
      <c r="H180" s="516"/>
      <c r="I180" s="517"/>
      <c r="J180" s="57"/>
      <c r="L180" s="59"/>
    </row>
    <row r="181" spans="1:12" s="21" customFormat="1" ht="19.5" customHeight="1" thickBot="1">
      <c r="A181" s="4"/>
      <c r="B181" s="518"/>
      <c r="C181" s="519"/>
      <c r="D181" s="519"/>
      <c r="E181" s="519"/>
      <c r="F181" s="519"/>
      <c r="G181" s="519"/>
      <c r="H181" s="519"/>
      <c r="I181" s="520"/>
      <c r="J181" s="57"/>
      <c r="L181" s="59"/>
    </row>
    <row r="182" spans="1:12" s="21" customFormat="1" ht="18.75">
      <c r="A182" s="4"/>
      <c r="B182" s="449" t="s">
        <v>1241</v>
      </c>
      <c r="C182" s="450"/>
      <c r="D182" s="455" t="str">
        <f>IF(基本情報登録!$D$6&gt;0,基本情報登録!$D$6,"")</f>
        <v/>
      </c>
      <c r="E182" s="456"/>
      <c r="F182" s="456"/>
      <c r="G182" s="456"/>
      <c r="H182" s="457"/>
      <c r="I182" s="62" t="s">
        <v>1275</v>
      </c>
      <c r="J182" s="57"/>
      <c r="L182" s="59"/>
    </row>
    <row r="183" spans="1:12" s="21" customFormat="1" ht="18.75" customHeight="1">
      <c r="A183" s="4"/>
      <c r="B183" s="451" t="s">
        <v>1</v>
      </c>
      <c r="C183" s="452"/>
      <c r="D183" s="458" t="str">
        <f>IF(基本情報登録!$D$8&gt;0,基本情報登録!$D$8,"")</f>
        <v/>
      </c>
      <c r="E183" s="459"/>
      <c r="F183" s="459"/>
      <c r="G183" s="459"/>
      <c r="H183" s="460"/>
      <c r="I183" s="432"/>
      <c r="J183" s="57"/>
      <c r="L183" s="59"/>
    </row>
    <row r="184" spans="1:12" s="21" customFormat="1" ht="19.5" customHeight="1" thickBot="1">
      <c r="A184" s="4"/>
      <c r="B184" s="453"/>
      <c r="C184" s="454"/>
      <c r="D184" s="461"/>
      <c r="E184" s="462"/>
      <c r="F184" s="462"/>
      <c r="G184" s="462"/>
      <c r="H184" s="463"/>
      <c r="I184" s="433"/>
      <c r="J184" s="57"/>
      <c r="L184" s="59"/>
    </row>
    <row r="185" spans="1:12" s="21" customFormat="1" ht="18.75">
      <c r="A185" s="4"/>
      <c r="B185" s="449" t="s">
        <v>24</v>
      </c>
      <c r="C185" s="450"/>
      <c r="D185" s="487"/>
      <c r="E185" s="488"/>
      <c r="F185" s="488"/>
      <c r="G185" s="488"/>
      <c r="H185" s="488"/>
      <c r="I185" s="489"/>
      <c r="J185" s="57"/>
      <c r="L185" s="59"/>
    </row>
    <row r="186" spans="1:12" s="21" customFormat="1" ht="18.75" hidden="1">
      <c r="A186" s="4"/>
      <c r="B186" s="47"/>
      <c r="C186" s="48"/>
      <c r="D186" s="49"/>
      <c r="E186" s="490" t="str">
        <f>TEXT(D185,"00000")</f>
        <v>00000</v>
      </c>
      <c r="F186" s="490"/>
      <c r="G186" s="490"/>
      <c r="H186" s="490"/>
      <c r="I186" s="491"/>
      <c r="J186" s="57"/>
      <c r="L186" s="59"/>
    </row>
    <row r="187" spans="1:12" s="21" customFormat="1" ht="18.75" customHeight="1">
      <c r="A187" s="4"/>
      <c r="B187" s="451" t="s">
        <v>27</v>
      </c>
      <c r="C187" s="452"/>
      <c r="D187" s="468"/>
      <c r="E187" s="494"/>
      <c r="F187" s="494"/>
      <c r="G187" s="494"/>
      <c r="H187" s="494"/>
      <c r="I187" s="495"/>
      <c r="J187" s="57"/>
      <c r="L187" s="59"/>
    </row>
    <row r="188" spans="1:12" s="21" customFormat="1" ht="18.75" customHeight="1">
      <c r="A188" s="4"/>
      <c r="B188" s="492"/>
      <c r="C188" s="493"/>
      <c r="D188" s="474"/>
      <c r="E188" s="496"/>
      <c r="F188" s="496"/>
      <c r="G188" s="496"/>
      <c r="H188" s="496"/>
      <c r="I188" s="497"/>
      <c r="J188" s="57"/>
      <c r="L188" s="59"/>
    </row>
    <row r="189" spans="1:12" s="21" customFormat="1" ht="19.5" thickBot="1">
      <c r="A189" s="4"/>
      <c r="B189" s="498" t="s">
        <v>1233</v>
      </c>
      <c r="C189" s="499"/>
      <c r="D189" s="500"/>
      <c r="E189" s="501"/>
      <c r="F189" s="501"/>
      <c r="G189" s="501"/>
      <c r="H189" s="501"/>
      <c r="I189" s="502"/>
      <c r="J189" s="57"/>
      <c r="L189" s="59"/>
    </row>
    <row r="190" spans="1:12" s="21" customFormat="1" ht="18.75">
      <c r="A190" s="4"/>
      <c r="B190" s="476" t="s">
        <v>1234</v>
      </c>
      <c r="C190" s="477"/>
      <c r="D190" s="477"/>
      <c r="E190" s="477"/>
      <c r="F190" s="477"/>
      <c r="G190" s="477"/>
      <c r="H190" s="477"/>
      <c r="I190" s="478"/>
      <c r="J190" s="57"/>
      <c r="L190" s="59"/>
    </row>
    <row r="191" spans="1:12" s="21" customFormat="1" ht="19.5" thickBot="1">
      <c r="A191" s="4"/>
      <c r="B191" s="50" t="s">
        <v>1238</v>
      </c>
      <c r="C191" s="51" t="s">
        <v>16</v>
      </c>
      <c r="D191" s="51" t="s">
        <v>1239</v>
      </c>
      <c r="E191" s="479" t="s">
        <v>1235</v>
      </c>
      <c r="F191" s="480"/>
      <c r="G191" s="51" t="s">
        <v>1240</v>
      </c>
      <c r="H191" s="51" t="s">
        <v>48</v>
      </c>
      <c r="I191" s="52" t="s">
        <v>1236</v>
      </c>
      <c r="J191" s="57"/>
      <c r="L191" s="59"/>
    </row>
    <row r="192" spans="1:12" s="21" customFormat="1" ht="19.5" customHeight="1" thickTop="1">
      <c r="A192" s="4"/>
      <c r="B192" s="481">
        <v>1</v>
      </c>
      <c r="C192" s="483"/>
      <c r="D192" s="483" t="str">
        <f>IF(C192&gt;0,VLOOKUP(C192,女子登録情報!$A$2:$H$2000,2,0),"")</f>
        <v/>
      </c>
      <c r="E192" s="484" t="str">
        <f>IF(C192&gt;0,VLOOKUP(C192,女子登録情報!$A$2:$H$2000,3,0),"")</f>
        <v/>
      </c>
      <c r="F192" s="485"/>
      <c r="G192" s="483" t="str">
        <f>IF(C192&gt;0,VLOOKUP(C192,女子登録情報!$A$2:$H$2000,4,0),"")</f>
        <v/>
      </c>
      <c r="H192" s="483" t="str">
        <f>IF(C192&gt;0,VLOOKUP(C192,女子登録情報!$A$2:$H$2000,8,0),"")</f>
        <v/>
      </c>
      <c r="I192" s="486" t="str">
        <f>IF(C192&gt;0,VLOOKUP(C192,女子登録情報!$A$2:$H$2000,5,0),"")</f>
        <v/>
      </c>
      <c r="J192" s="57"/>
      <c r="L192" s="59"/>
    </row>
    <row r="193" spans="1:12" s="21" customFormat="1" ht="18.75" customHeight="1">
      <c r="A193" s="4"/>
      <c r="B193" s="482"/>
      <c r="C193" s="473"/>
      <c r="D193" s="473"/>
      <c r="E193" s="474"/>
      <c r="F193" s="475"/>
      <c r="G193" s="473"/>
      <c r="H193" s="473"/>
      <c r="I193" s="472"/>
      <c r="J193" s="57"/>
      <c r="L193" s="59"/>
    </row>
    <row r="194" spans="1:12" s="21" customFormat="1" ht="18.75" customHeight="1">
      <c r="A194" s="4"/>
      <c r="B194" s="464">
        <v>2</v>
      </c>
      <c r="C194" s="466"/>
      <c r="D194" s="466" t="str">
        <f>IF(C194,VLOOKUP(C194,女子登録情報!$A$2:$H$2000,2,0),"")</f>
        <v/>
      </c>
      <c r="E194" s="468" t="str">
        <f>IF(C194&gt;0,VLOOKUP(C194,女子登録情報!$A$2:$H$2000,3,0),"")</f>
        <v/>
      </c>
      <c r="F194" s="469"/>
      <c r="G194" s="466" t="str">
        <f>IF(C194&gt;0,VLOOKUP(C194,女子登録情報!$A$2:$H$2000,4,0),"")</f>
        <v/>
      </c>
      <c r="H194" s="466" t="str">
        <f>IF(C194&gt;0,VLOOKUP(C194,女子登録情報!$A$2:$H$2000,8,0),"")</f>
        <v/>
      </c>
      <c r="I194" s="432" t="str">
        <f>IF(C194&gt;0,VLOOKUP(C194,女子登録情報!$A$2:$H$2000,5,0),"")</f>
        <v/>
      </c>
      <c r="J194" s="57"/>
      <c r="L194" s="59"/>
    </row>
    <row r="195" spans="1:12" s="21" customFormat="1" ht="18.75" customHeight="1">
      <c r="A195" s="4"/>
      <c r="B195" s="482"/>
      <c r="C195" s="473"/>
      <c r="D195" s="473"/>
      <c r="E195" s="474"/>
      <c r="F195" s="475"/>
      <c r="G195" s="473"/>
      <c r="H195" s="473"/>
      <c r="I195" s="472"/>
      <c r="J195" s="57"/>
      <c r="L195" s="59"/>
    </row>
    <row r="196" spans="1:12" s="21" customFormat="1" ht="18.75" customHeight="1">
      <c r="A196" s="4"/>
      <c r="B196" s="464">
        <v>3</v>
      </c>
      <c r="C196" s="466"/>
      <c r="D196" s="466" t="str">
        <f>IF(C196,VLOOKUP(C196,女子登録情報!$A$2:$H$2000,2,0),"")</f>
        <v/>
      </c>
      <c r="E196" s="468" t="str">
        <f>IF(C196&gt;0,VLOOKUP(C196,女子登録情報!$A$2:$H$2000,3,0),"")</f>
        <v/>
      </c>
      <c r="F196" s="469"/>
      <c r="G196" s="466" t="str">
        <f>IF(C196&gt;0,VLOOKUP(C196,女子登録情報!$A$2:$H$2000,4,0),"")</f>
        <v/>
      </c>
      <c r="H196" s="466" t="str">
        <f>IF(C196&gt;0,VLOOKUP(C196,女子登録情報!$A$2:$H$2000,8,0),"")</f>
        <v/>
      </c>
      <c r="I196" s="432" t="str">
        <f>IF(C196&gt;0,VLOOKUP(C196,女子登録情報!$A$2:$H$2000,5,0),"")</f>
        <v/>
      </c>
      <c r="J196" s="57"/>
      <c r="L196" s="59"/>
    </row>
    <row r="197" spans="1:12" s="21" customFormat="1" ht="18.75" customHeight="1">
      <c r="A197" s="4"/>
      <c r="B197" s="482"/>
      <c r="C197" s="473"/>
      <c r="D197" s="473"/>
      <c r="E197" s="474"/>
      <c r="F197" s="475"/>
      <c r="G197" s="473"/>
      <c r="H197" s="473"/>
      <c r="I197" s="472"/>
      <c r="J197" s="57"/>
      <c r="L197" s="59"/>
    </row>
    <row r="198" spans="1:12" s="21" customFormat="1" ht="18.75" customHeight="1">
      <c r="A198" s="4"/>
      <c r="B198" s="464">
        <v>4</v>
      </c>
      <c r="C198" s="466"/>
      <c r="D198" s="466" t="str">
        <f>IF(C198,VLOOKUP(C198,女子登録情報!$A$2:$H$2000,2,0),"")</f>
        <v/>
      </c>
      <c r="E198" s="468" t="str">
        <f>IF(C198&gt;0,VLOOKUP(C198,女子登録情報!$A$2:$H$2000,3,0),"")</f>
        <v/>
      </c>
      <c r="F198" s="469"/>
      <c r="G198" s="466" t="str">
        <f>IF(C198&gt;0,VLOOKUP(C198,女子登録情報!$A$2:$H$2000,4,0),"")</f>
        <v/>
      </c>
      <c r="H198" s="466" t="str">
        <f>IF(C198&gt;0,VLOOKUP(C198,女子登録情報!$A$2:$H$2000,8,0),"")</f>
        <v/>
      </c>
      <c r="I198" s="432" t="str">
        <f>IF(C198&gt;0,VLOOKUP(C198,女子登録情報!$A$2:$H$2000,5,0),"")</f>
        <v/>
      </c>
      <c r="J198" s="57"/>
      <c r="L198" s="59"/>
    </row>
    <row r="199" spans="1:12" s="21" customFormat="1" ht="18.75" customHeight="1">
      <c r="A199" s="4"/>
      <c r="B199" s="482"/>
      <c r="C199" s="473"/>
      <c r="D199" s="473"/>
      <c r="E199" s="474"/>
      <c r="F199" s="475"/>
      <c r="G199" s="473"/>
      <c r="H199" s="473"/>
      <c r="I199" s="472"/>
      <c r="J199" s="57"/>
      <c r="L199" s="59"/>
    </row>
    <row r="200" spans="1:12" s="21" customFormat="1" ht="18.75" customHeight="1">
      <c r="A200" s="4"/>
      <c r="B200" s="464">
        <v>5</v>
      </c>
      <c r="C200" s="466"/>
      <c r="D200" s="466" t="str">
        <f>IF(C200,VLOOKUP(C200,女子登録情報!$A$2:$H$2000,2,0),"")</f>
        <v/>
      </c>
      <c r="E200" s="468" t="str">
        <f>IF(C200&gt;0,VLOOKUP(C200,女子登録情報!$A$2:$H$2000,3,0),"")</f>
        <v/>
      </c>
      <c r="F200" s="469"/>
      <c r="G200" s="466" t="str">
        <f>IF(C200&gt;0,VLOOKUP(C200,女子登録情報!$A$2:$H$2000,4,0),"")</f>
        <v/>
      </c>
      <c r="H200" s="466" t="str">
        <f>IF(C200&gt;0,VLOOKUP(C200,女子登録情報!$A$2:$H$2000,8,0),"")</f>
        <v/>
      </c>
      <c r="I200" s="432" t="str">
        <f>IF(C200&gt;0,VLOOKUP(C200,女子登録情報!$A$2:$H$2000,5,0),"")</f>
        <v/>
      </c>
      <c r="J200" s="57"/>
      <c r="L200" s="59"/>
    </row>
    <row r="201" spans="1:12" s="21" customFormat="1" ht="18.75" customHeight="1">
      <c r="A201" s="4"/>
      <c r="B201" s="482"/>
      <c r="C201" s="473"/>
      <c r="D201" s="473"/>
      <c r="E201" s="474"/>
      <c r="F201" s="475"/>
      <c r="G201" s="473"/>
      <c r="H201" s="473"/>
      <c r="I201" s="472"/>
      <c r="J201" s="57"/>
      <c r="L201" s="59"/>
    </row>
    <row r="202" spans="1:12" s="21" customFormat="1" ht="18.75" customHeight="1">
      <c r="A202" s="4"/>
      <c r="B202" s="464">
        <v>6</v>
      </c>
      <c r="C202" s="466"/>
      <c r="D202" s="466" t="str">
        <f>IF(C202,VLOOKUP(C202,女子登録情報!$A$2:$H$2000,2,0),"")</f>
        <v/>
      </c>
      <c r="E202" s="468" t="str">
        <f>IF(C202&gt;0,VLOOKUP(C202,女子登録情報!$A$2:$H$2000,3,0),"")</f>
        <v/>
      </c>
      <c r="F202" s="469"/>
      <c r="G202" s="466" t="str">
        <f>IF(C202&gt;0,VLOOKUP(C202,女子登録情報!$A$2:$H$2000,4,0),"")</f>
        <v/>
      </c>
      <c r="H202" s="466" t="str">
        <f>IF(C202&gt;0,VLOOKUP(C202,女子登録情報!$A$2:$H$2000,8,0),"")</f>
        <v/>
      </c>
      <c r="I202" s="432" t="str">
        <f>IF(C202&gt;0,VLOOKUP(C202,女子登録情報!$A$2:$H$2000,5,0),"")</f>
        <v/>
      </c>
      <c r="J202" s="57"/>
      <c r="L202" s="59"/>
    </row>
    <row r="203" spans="1:12" s="21" customFormat="1" ht="19.5" customHeight="1" thickBot="1">
      <c r="A203" s="4"/>
      <c r="B203" s="465"/>
      <c r="C203" s="467"/>
      <c r="D203" s="467"/>
      <c r="E203" s="470"/>
      <c r="F203" s="471"/>
      <c r="G203" s="467"/>
      <c r="H203" s="467"/>
      <c r="I203" s="433"/>
      <c r="J203" s="57"/>
      <c r="L203" s="59"/>
    </row>
    <row r="204" spans="1:12" s="21" customFormat="1" ht="18.75">
      <c r="A204" s="4"/>
      <c r="B204" s="434" t="s">
        <v>1237</v>
      </c>
      <c r="C204" s="435"/>
      <c r="D204" s="435"/>
      <c r="E204" s="435"/>
      <c r="F204" s="435"/>
      <c r="G204" s="435"/>
      <c r="H204" s="435"/>
      <c r="I204" s="436"/>
      <c r="J204" s="57"/>
      <c r="L204" s="59"/>
    </row>
    <row r="205" spans="1:12" s="21" customFormat="1" ht="18.75">
      <c r="A205" s="4"/>
      <c r="B205" s="437"/>
      <c r="C205" s="438"/>
      <c r="D205" s="438"/>
      <c r="E205" s="438"/>
      <c r="F205" s="438"/>
      <c r="G205" s="438"/>
      <c r="H205" s="438"/>
      <c r="I205" s="439"/>
      <c r="J205" s="57"/>
      <c r="L205" s="59"/>
    </row>
    <row r="206" spans="1:12" s="21" customFormat="1" ht="19.5" thickBot="1">
      <c r="A206" s="4"/>
      <c r="B206" s="440"/>
      <c r="C206" s="441"/>
      <c r="D206" s="441"/>
      <c r="E206" s="441"/>
      <c r="F206" s="441"/>
      <c r="G206" s="441"/>
      <c r="H206" s="441"/>
      <c r="I206" s="442"/>
      <c r="J206" s="57"/>
      <c r="L206" s="59"/>
    </row>
    <row r="207" spans="1:12" s="21" customFormat="1" ht="18.75">
      <c r="A207" s="58"/>
      <c r="B207" s="58"/>
      <c r="C207" s="58"/>
      <c r="D207" s="58"/>
      <c r="E207" s="58"/>
      <c r="F207" s="58"/>
      <c r="G207" s="58"/>
      <c r="H207" s="58"/>
      <c r="I207" s="58"/>
      <c r="J207" s="63"/>
      <c r="L207" s="59"/>
    </row>
    <row r="208" spans="1:12" s="21" customFormat="1" ht="19.5" thickBot="1">
      <c r="A208" s="4"/>
      <c r="B208" s="4"/>
      <c r="C208" s="4"/>
      <c r="D208" s="4"/>
      <c r="E208" s="4"/>
      <c r="F208" s="4"/>
      <c r="G208" s="4"/>
      <c r="H208" s="4"/>
      <c r="I208" s="4"/>
      <c r="J208" s="61" t="s">
        <v>1260</v>
      </c>
      <c r="L208" s="59"/>
    </row>
    <row r="209" spans="1:12" s="21" customFormat="1" ht="18.75" customHeight="1">
      <c r="A209" s="4"/>
      <c r="B209" s="515" t="str">
        <f>CONCATENATE('加盟校情報&amp;大会設定'!$G$5,'加盟校情報&amp;大会設定'!$H$5,'加盟校情報&amp;大会設定'!$I$5,'加盟校情報&amp;大会設定'!$J$5,)&amp;"　女子4×100mR"</f>
        <v>第36回全日本大学女子駅伝東海地区選考会　女子4×100mR</v>
      </c>
      <c r="C209" s="516"/>
      <c r="D209" s="516"/>
      <c r="E209" s="516"/>
      <c r="F209" s="516"/>
      <c r="G209" s="516"/>
      <c r="H209" s="516"/>
      <c r="I209" s="517"/>
      <c r="J209" s="57"/>
      <c r="L209" s="59"/>
    </row>
    <row r="210" spans="1:12" s="21" customFormat="1" ht="19.5" customHeight="1" thickBot="1">
      <c r="A210" s="4"/>
      <c r="B210" s="518"/>
      <c r="C210" s="519"/>
      <c r="D210" s="519"/>
      <c r="E210" s="519"/>
      <c r="F210" s="519"/>
      <c r="G210" s="519"/>
      <c r="H210" s="519"/>
      <c r="I210" s="520"/>
      <c r="J210" s="57"/>
      <c r="L210" s="59"/>
    </row>
    <row r="211" spans="1:12" s="21" customFormat="1" ht="18.75">
      <c r="A211" s="4"/>
      <c r="B211" s="449" t="s">
        <v>1241</v>
      </c>
      <c r="C211" s="450"/>
      <c r="D211" s="455" t="str">
        <f>IF(基本情報登録!$D$6&gt;0,基本情報登録!$D$6,"")</f>
        <v/>
      </c>
      <c r="E211" s="456"/>
      <c r="F211" s="456"/>
      <c r="G211" s="456"/>
      <c r="H211" s="457"/>
      <c r="I211" s="62" t="s">
        <v>1275</v>
      </c>
      <c r="J211" s="57"/>
      <c r="L211" s="59"/>
    </row>
    <row r="212" spans="1:12" s="21" customFormat="1" ht="18.75" customHeight="1">
      <c r="A212" s="4"/>
      <c r="B212" s="451" t="s">
        <v>1</v>
      </c>
      <c r="C212" s="452"/>
      <c r="D212" s="458" t="str">
        <f>IF(基本情報登録!$D$8&gt;0,基本情報登録!$D$8,"")</f>
        <v/>
      </c>
      <c r="E212" s="459"/>
      <c r="F212" s="459"/>
      <c r="G212" s="459"/>
      <c r="H212" s="460"/>
      <c r="I212" s="432"/>
      <c r="J212" s="57"/>
      <c r="L212" s="59"/>
    </row>
    <row r="213" spans="1:12" s="21" customFormat="1" ht="19.5" customHeight="1" thickBot="1">
      <c r="A213" s="4"/>
      <c r="B213" s="453"/>
      <c r="C213" s="454"/>
      <c r="D213" s="461"/>
      <c r="E213" s="462"/>
      <c r="F213" s="462"/>
      <c r="G213" s="462"/>
      <c r="H213" s="463"/>
      <c r="I213" s="433"/>
      <c r="J213" s="57"/>
      <c r="L213" s="59"/>
    </row>
    <row r="214" spans="1:12" s="21" customFormat="1" ht="18.75">
      <c r="A214" s="4"/>
      <c r="B214" s="449" t="s">
        <v>24</v>
      </c>
      <c r="C214" s="450"/>
      <c r="D214" s="487"/>
      <c r="E214" s="488"/>
      <c r="F214" s="488"/>
      <c r="G214" s="488"/>
      <c r="H214" s="488"/>
      <c r="I214" s="489"/>
      <c r="J214" s="57"/>
      <c r="L214" s="59"/>
    </row>
    <row r="215" spans="1:12" s="21" customFormat="1" ht="18.75" hidden="1">
      <c r="A215" s="4"/>
      <c r="B215" s="47"/>
      <c r="C215" s="48"/>
      <c r="D215" s="49"/>
      <c r="E215" s="490" t="str">
        <f>TEXT(D214,"00000")</f>
        <v>00000</v>
      </c>
      <c r="F215" s="490"/>
      <c r="G215" s="490"/>
      <c r="H215" s="490"/>
      <c r="I215" s="491"/>
      <c r="J215" s="57"/>
      <c r="L215" s="59"/>
    </row>
    <row r="216" spans="1:12" s="21" customFormat="1" ht="18.75" customHeight="1">
      <c r="A216" s="4"/>
      <c r="B216" s="451" t="s">
        <v>27</v>
      </c>
      <c r="C216" s="452"/>
      <c r="D216" s="468"/>
      <c r="E216" s="494"/>
      <c r="F216" s="494"/>
      <c r="G216" s="494"/>
      <c r="H216" s="494"/>
      <c r="I216" s="495"/>
      <c r="J216" s="57"/>
      <c r="L216" s="59"/>
    </row>
    <row r="217" spans="1:12" s="21" customFormat="1" ht="18.75" customHeight="1">
      <c r="A217" s="4"/>
      <c r="B217" s="492"/>
      <c r="C217" s="493"/>
      <c r="D217" s="474"/>
      <c r="E217" s="496"/>
      <c r="F217" s="496"/>
      <c r="G217" s="496"/>
      <c r="H217" s="496"/>
      <c r="I217" s="497"/>
      <c r="J217" s="57"/>
      <c r="L217" s="59"/>
    </row>
    <row r="218" spans="1:12" s="21" customFormat="1" ht="19.5" thickBot="1">
      <c r="A218" s="4"/>
      <c r="B218" s="498" t="s">
        <v>1233</v>
      </c>
      <c r="C218" s="499"/>
      <c r="D218" s="500"/>
      <c r="E218" s="501"/>
      <c r="F218" s="501"/>
      <c r="G218" s="501"/>
      <c r="H218" s="501"/>
      <c r="I218" s="502"/>
      <c r="J218" s="57"/>
      <c r="L218" s="59"/>
    </row>
    <row r="219" spans="1:12" s="21" customFormat="1" ht="18.75">
      <c r="A219" s="4"/>
      <c r="B219" s="476" t="s">
        <v>1234</v>
      </c>
      <c r="C219" s="477"/>
      <c r="D219" s="477"/>
      <c r="E219" s="477"/>
      <c r="F219" s="477"/>
      <c r="G219" s="477"/>
      <c r="H219" s="477"/>
      <c r="I219" s="478"/>
      <c r="J219" s="57"/>
      <c r="L219" s="59"/>
    </row>
    <row r="220" spans="1:12" s="21" customFormat="1" ht="19.5" thickBot="1">
      <c r="A220" s="4"/>
      <c r="B220" s="50" t="s">
        <v>1238</v>
      </c>
      <c r="C220" s="51" t="s">
        <v>16</v>
      </c>
      <c r="D220" s="51" t="s">
        <v>1239</v>
      </c>
      <c r="E220" s="479" t="s">
        <v>1235</v>
      </c>
      <c r="F220" s="480"/>
      <c r="G220" s="51" t="s">
        <v>1240</v>
      </c>
      <c r="H220" s="51" t="s">
        <v>48</v>
      </c>
      <c r="I220" s="52" t="s">
        <v>1236</v>
      </c>
      <c r="J220" s="57"/>
      <c r="L220" s="59"/>
    </row>
    <row r="221" spans="1:12" s="21" customFormat="1" ht="19.5" customHeight="1" thickTop="1">
      <c r="A221" s="4"/>
      <c r="B221" s="481">
        <v>1</v>
      </c>
      <c r="C221" s="483"/>
      <c r="D221" s="483" t="str">
        <f>IF(C221&gt;0,VLOOKUP(C221,女子登録情報!$A$2:$H$2000,2,0),"")</f>
        <v/>
      </c>
      <c r="E221" s="484" t="str">
        <f>IF(C221&gt;0,VLOOKUP(C221,女子登録情報!$A$2:$H$2000,3,0),"")</f>
        <v/>
      </c>
      <c r="F221" s="485"/>
      <c r="G221" s="483" t="str">
        <f>IF(C221&gt;0,VLOOKUP(C221,女子登録情報!$A$2:$H$2000,4,0),"")</f>
        <v/>
      </c>
      <c r="H221" s="483" t="str">
        <f>IF(C221&gt;0,VLOOKUP(C221,女子登録情報!$A$2:$H$2000,8,0),"")</f>
        <v/>
      </c>
      <c r="I221" s="486" t="str">
        <f>IF(C221&gt;0,VLOOKUP(C221,女子登録情報!$A$2:$H$2000,5,0),"")</f>
        <v/>
      </c>
      <c r="J221" s="57"/>
      <c r="L221" s="59"/>
    </row>
    <row r="222" spans="1:12" s="21" customFormat="1" ht="18.75" customHeight="1">
      <c r="A222" s="4"/>
      <c r="B222" s="482"/>
      <c r="C222" s="473"/>
      <c r="D222" s="473"/>
      <c r="E222" s="474"/>
      <c r="F222" s="475"/>
      <c r="G222" s="473"/>
      <c r="H222" s="473"/>
      <c r="I222" s="472"/>
      <c r="J222" s="57"/>
      <c r="L222" s="59"/>
    </row>
    <row r="223" spans="1:12" s="21" customFormat="1" ht="18.75" customHeight="1">
      <c r="A223" s="4"/>
      <c r="B223" s="464">
        <v>2</v>
      </c>
      <c r="C223" s="466"/>
      <c r="D223" s="466" t="str">
        <f>IF(C223,VLOOKUP(C223,女子登録情報!$A$2:$H$2000,2,0),"")</f>
        <v/>
      </c>
      <c r="E223" s="468" t="str">
        <f>IF(C223&gt;0,VLOOKUP(C223,女子登録情報!$A$2:$H$2000,3,0),"")</f>
        <v/>
      </c>
      <c r="F223" s="469"/>
      <c r="G223" s="466" t="str">
        <f>IF(C223&gt;0,VLOOKUP(C223,女子登録情報!$A$2:$H$2000,4,0),"")</f>
        <v/>
      </c>
      <c r="H223" s="466" t="str">
        <f>IF(C223&gt;0,VLOOKUP(C223,女子登録情報!$A$2:$H$2000,8,0),"")</f>
        <v/>
      </c>
      <c r="I223" s="432" t="str">
        <f>IF(C223&gt;0,VLOOKUP(C223,女子登録情報!$A$2:$H$2000,5,0),"")</f>
        <v/>
      </c>
      <c r="J223" s="57"/>
      <c r="L223" s="59"/>
    </row>
    <row r="224" spans="1:12" s="21" customFormat="1" ht="18.75" customHeight="1">
      <c r="A224" s="4"/>
      <c r="B224" s="482"/>
      <c r="C224" s="473"/>
      <c r="D224" s="473"/>
      <c r="E224" s="474"/>
      <c r="F224" s="475"/>
      <c r="G224" s="473"/>
      <c r="H224" s="473"/>
      <c r="I224" s="472"/>
      <c r="J224" s="57"/>
      <c r="L224" s="59"/>
    </row>
    <row r="225" spans="1:12" s="21" customFormat="1" ht="18.75" customHeight="1">
      <c r="A225" s="4"/>
      <c r="B225" s="464">
        <v>3</v>
      </c>
      <c r="C225" s="466"/>
      <c r="D225" s="466" t="str">
        <f>IF(C225,VLOOKUP(C225,女子登録情報!$A$2:$H$2000,2,0),"")</f>
        <v/>
      </c>
      <c r="E225" s="468" t="str">
        <f>IF(C225&gt;0,VLOOKUP(C225,女子登録情報!$A$2:$H$2000,3,0),"")</f>
        <v/>
      </c>
      <c r="F225" s="469"/>
      <c r="G225" s="466" t="str">
        <f>IF(C225&gt;0,VLOOKUP(C225,女子登録情報!$A$2:$H$2000,4,0),"")</f>
        <v/>
      </c>
      <c r="H225" s="466" t="str">
        <f>IF(C225&gt;0,VLOOKUP(C225,女子登録情報!$A$2:$H$2000,8,0),"")</f>
        <v/>
      </c>
      <c r="I225" s="432" t="str">
        <f>IF(C225&gt;0,VLOOKUP(C225,女子登録情報!$A$2:$H$2000,5,0),"")</f>
        <v/>
      </c>
      <c r="J225" s="57"/>
      <c r="L225" s="59"/>
    </row>
    <row r="226" spans="1:12" s="21" customFormat="1" ht="18.75" customHeight="1">
      <c r="A226" s="4"/>
      <c r="B226" s="482"/>
      <c r="C226" s="473"/>
      <c r="D226" s="473"/>
      <c r="E226" s="474"/>
      <c r="F226" s="475"/>
      <c r="G226" s="473"/>
      <c r="H226" s="473"/>
      <c r="I226" s="472"/>
      <c r="J226" s="57"/>
      <c r="L226" s="59"/>
    </row>
    <row r="227" spans="1:12" s="21" customFormat="1" ht="18.75" customHeight="1">
      <c r="A227" s="4"/>
      <c r="B227" s="464">
        <v>4</v>
      </c>
      <c r="C227" s="466"/>
      <c r="D227" s="466" t="str">
        <f>IF(C227,VLOOKUP(C227,女子登録情報!$A$2:$H$2000,2,0),"")</f>
        <v/>
      </c>
      <c r="E227" s="468" t="str">
        <f>IF(C227&gt;0,VLOOKUP(C227,女子登録情報!$A$2:$H$2000,3,0),"")</f>
        <v/>
      </c>
      <c r="F227" s="469"/>
      <c r="G227" s="466" t="str">
        <f>IF(C227&gt;0,VLOOKUP(C227,女子登録情報!$A$2:$H$2000,4,0),"")</f>
        <v/>
      </c>
      <c r="H227" s="466" t="str">
        <f>IF(C227&gt;0,VLOOKUP(C227,女子登録情報!$A$2:$H$2000,8,0),"")</f>
        <v/>
      </c>
      <c r="I227" s="432" t="str">
        <f>IF(C227&gt;0,VLOOKUP(C227,女子登録情報!$A$2:$H$2000,5,0),"")</f>
        <v/>
      </c>
      <c r="J227" s="57"/>
      <c r="L227" s="59"/>
    </row>
    <row r="228" spans="1:12" s="21" customFormat="1" ht="18.75" customHeight="1">
      <c r="A228" s="4"/>
      <c r="B228" s="482"/>
      <c r="C228" s="473"/>
      <c r="D228" s="473"/>
      <c r="E228" s="474"/>
      <c r="F228" s="475"/>
      <c r="G228" s="473"/>
      <c r="H228" s="473"/>
      <c r="I228" s="472"/>
      <c r="J228" s="57"/>
      <c r="L228" s="59"/>
    </row>
    <row r="229" spans="1:12" s="21" customFormat="1" ht="18.75" customHeight="1">
      <c r="A229" s="4"/>
      <c r="B229" s="464">
        <v>5</v>
      </c>
      <c r="C229" s="466"/>
      <c r="D229" s="466" t="str">
        <f>IF(C229,VLOOKUP(C229,女子登録情報!$A$2:$H$2000,2,0),"")</f>
        <v/>
      </c>
      <c r="E229" s="468" t="str">
        <f>IF(C229&gt;0,VLOOKUP(C229,女子登録情報!$A$2:$H$2000,3,0),"")</f>
        <v/>
      </c>
      <c r="F229" s="469"/>
      <c r="G229" s="466" t="str">
        <f>IF(C229&gt;0,VLOOKUP(C229,女子登録情報!$A$2:$H$2000,4,0),"")</f>
        <v/>
      </c>
      <c r="H229" s="466" t="str">
        <f>IF(C229&gt;0,VLOOKUP(C229,女子登録情報!$A$2:$H$2000,8,0),"")</f>
        <v/>
      </c>
      <c r="I229" s="432" t="str">
        <f>IF(C229&gt;0,VLOOKUP(C229,女子登録情報!$A$2:$H$2000,5,0),"")</f>
        <v/>
      </c>
      <c r="J229" s="57"/>
      <c r="L229" s="59"/>
    </row>
    <row r="230" spans="1:12" s="21" customFormat="1" ht="18.75" customHeight="1">
      <c r="A230" s="4"/>
      <c r="B230" s="482"/>
      <c r="C230" s="473"/>
      <c r="D230" s="473"/>
      <c r="E230" s="474"/>
      <c r="F230" s="475"/>
      <c r="G230" s="473"/>
      <c r="H230" s="473"/>
      <c r="I230" s="472"/>
      <c r="J230" s="57"/>
      <c r="L230" s="59"/>
    </row>
    <row r="231" spans="1:12" s="21" customFormat="1" ht="18.75" customHeight="1">
      <c r="A231" s="4"/>
      <c r="B231" s="464">
        <v>6</v>
      </c>
      <c r="C231" s="466"/>
      <c r="D231" s="466" t="str">
        <f>IF(C231,VLOOKUP(C231,女子登録情報!$A$2:$H$2000,2,0),"")</f>
        <v/>
      </c>
      <c r="E231" s="468" t="str">
        <f>IF(C231&gt;0,VLOOKUP(C231,女子登録情報!$A$2:$H$2000,3,0),"")</f>
        <v/>
      </c>
      <c r="F231" s="469"/>
      <c r="G231" s="466" t="str">
        <f>IF(C231&gt;0,VLOOKUP(C231,女子登録情報!$A$2:$H$2000,4,0),"")</f>
        <v/>
      </c>
      <c r="H231" s="466" t="str">
        <f>IF(C231&gt;0,VLOOKUP(C231,女子登録情報!$A$2:$H$2000,8,0),"")</f>
        <v/>
      </c>
      <c r="I231" s="432" t="str">
        <f>IF(C231&gt;0,VLOOKUP(C231,女子登録情報!$A$2:$H$2000,5,0),"")</f>
        <v/>
      </c>
      <c r="J231" s="57"/>
      <c r="L231" s="59"/>
    </row>
    <row r="232" spans="1:12" s="21" customFormat="1" ht="19.5" customHeight="1" thickBot="1">
      <c r="A232" s="4"/>
      <c r="B232" s="465"/>
      <c r="C232" s="467"/>
      <c r="D232" s="467"/>
      <c r="E232" s="470"/>
      <c r="F232" s="471"/>
      <c r="G232" s="467"/>
      <c r="H232" s="467"/>
      <c r="I232" s="433"/>
      <c r="J232" s="57"/>
      <c r="L232" s="59"/>
    </row>
    <row r="233" spans="1:12" s="21" customFormat="1" ht="18.75">
      <c r="A233" s="4"/>
      <c r="B233" s="434" t="s">
        <v>1237</v>
      </c>
      <c r="C233" s="435"/>
      <c r="D233" s="435"/>
      <c r="E233" s="435"/>
      <c r="F233" s="435"/>
      <c r="G233" s="435"/>
      <c r="H233" s="435"/>
      <c r="I233" s="436"/>
      <c r="J233" s="57"/>
      <c r="L233" s="59"/>
    </row>
    <row r="234" spans="1:12" s="21" customFormat="1" ht="18.75">
      <c r="A234" s="4"/>
      <c r="B234" s="437"/>
      <c r="C234" s="438"/>
      <c r="D234" s="438"/>
      <c r="E234" s="438"/>
      <c r="F234" s="438"/>
      <c r="G234" s="438"/>
      <c r="H234" s="438"/>
      <c r="I234" s="439"/>
      <c r="J234" s="57"/>
      <c r="L234" s="59"/>
    </row>
    <row r="235" spans="1:12" s="21" customFormat="1" ht="19.5" thickBot="1">
      <c r="A235" s="4"/>
      <c r="B235" s="440"/>
      <c r="C235" s="441"/>
      <c r="D235" s="441"/>
      <c r="E235" s="441"/>
      <c r="F235" s="441"/>
      <c r="G235" s="441"/>
      <c r="H235" s="441"/>
      <c r="I235" s="442"/>
      <c r="J235" s="57"/>
      <c r="L235" s="59"/>
    </row>
    <row r="236" spans="1:12" s="21" customFormat="1" ht="18.75">
      <c r="A236" s="58"/>
      <c r="B236" s="58"/>
      <c r="C236" s="58"/>
      <c r="D236" s="58"/>
      <c r="E236" s="58"/>
      <c r="F236" s="58"/>
      <c r="G236" s="58"/>
      <c r="H236" s="58"/>
      <c r="I236" s="58"/>
      <c r="J236" s="63"/>
      <c r="L236" s="59"/>
    </row>
    <row r="237" spans="1:12" s="21" customFormat="1" ht="19.5" thickBot="1">
      <c r="A237" s="4"/>
      <c r="B237" s="4"/>
      <c r="C237" s="4"/>
      <c r="D237" s="4"/>
      <c r="E237" s="4"/>
      <c r="F237" s="4"/>
      <c r="G237" s="4"/>
      <c r="H237" s="4"/>
      <c r="I237" s="4"/>
      <c r="J237" s="61" t="s">
        <v>1261</v>
      </c>
      <c r="L237" s="59"/>
    </row>
    <row r="238" spans="1:12" s="21" customFormat="1" ht="18.75" customHeight="1">
      <c r="A238" s="4"/>
      <c r="B238" s="515" t="str">
        <f>CONCATENATE('加盟校情報&amp;大会設定'!$G$5,'加盟校情報&amp;大会設定'!$H$5,'加盟校情報&amp;大会設定'!$I$5,'加盟校情報&amp;大会設定'!$J$5,)&amp;"　女子4×100mR"</f>
        <v>第36回全日本大学女子駅伝東海地区選考会　女子4×100mR</v>
      </c>
      <c r="C238" s="516"/>
      <c r="D238" s="516"/>
      <c r="E238" s="516"/>
      <c r="F238" s="516"/>
      <c r="G238" s="516"/>
      <c r="H238" s="516"/>
      <c r="I238" s="517"/>
      <c r="J238" s="57"/>
      <c r="L238" s="59"/>
    </row>
    <row r="239" spans="1:12" s="21" customFormat="1" ht="19.5" customHeight="1" thickBot="1">
      <c r="A239" s="4"/>
      <c r="B239" s="518"/>
      <c r="C239" s="519"/>
      <c r="D239" s="519"/>
      <c r="E239" s="519"/>
      <c r="F239" s="519"/>
      <c r="G239" s="519"/>
      <c r="H239" s="519"/>
      <c r="I239" s="520"/>
      <c r="J239" s="57"/>
      <c r="L239" s="59"/>
    </row>
    <row r="240" spans="1:12" s="21" customFormat="1" ht="18.75">
      <c r="A240" s="4"/>
      <c r="B240" s="449" t="s">
        <v>1241</v>
      </c>
      <c r="C240" s="450"/>
      <c r="D240" s="455" t="str">
        <f>IF(基本情報登録!$D$6&gt;0,基本情報登録!$D$6,"")</f>
        <v/>
      </c>
      <c r="E240" s="456"/>
      <c r="F240" s="456"/>
      <c r="G240" s="456"/>
      <c r="H240" s="457"/>
      <c r="I240" s="62" t="s">
        <v>1275</v>
      </c>
      <c r="J240" s="57"/>
      <c r="L240" s="59"/>
    </row>
    <row r="241" spans="1:12" s="21" customFormat="1" ht="18.75" customHeight="1">
      <c r="A241" s="4"/>
      <c r="B241" s="451" t="s">
        <v>1</v>
      </c>
      <c r="C241" s="452"/>
      <c r="D241" s="458" t="str">
        <f>IF(基本情報登録!$D$8&gt;0,基本情報登録!$D$8,"")</f>
        <v/>
      </c>
      <c r="E241" s="459"/>
      <c r="F241" s="459"/>
      <c r="G241" s="459"/>
      <c r="H241" s="460"/>
      <c r="I241" s="432"/>
      <c r="J241" s="57"/>
      <c r="L241" s="59"/>
    </row>
    <row r="242" spans="1:12" s="21" customFormat="1" ht="19.5" customHeight="1" thickBot="1">
      <c r="A242" s="4"/>
      <c r="B242" s="453"/>
      <c r="C242" s="454"/>
      <c r="D242" s="461"/>
      <c r="E242" s="462"/>
      <c r="F242" s="462"/>
      <c r="G242" s="462"/>
      <c r="H242" s="463"/>
      <c r="I242" s="433"/>
      <c r="J242" s="57"/>
      <c r="L242" s="59"/>
    </row>
    <row r="243" spans="1:12" s="21" customFormat="1" ht="18.75">
      <c r="A243" s="4"/>
      <c r="B243" s="449" t="s">
        <v>24</v>
      </c>
      <c r="C243" s="450"/>
      <c r="D243" s="487"/>
      <c r="E243" s="488"/>
      <c r="F243" s="488"/>
      <c r="G243" s="488"/>
      <c r="H243" s="488"/>
      <c r="I243" s="489"/>
      <c r="J243" s="57"/>
      <c r="L243" s="59"/>
    </row>
    <row r="244" spans="1:12" s="21" customFormat="1" ht="18.75" hidden="1">
      <c r="A244" s="4"/>
      <c r="B244" s="47"/>
      <c r="C244" s="48"/>
      <c r="D244" s="49"/>
      <c r="E244" s="490" t="str">
        <f>TEXT(D243,"00000")</f>
        <v>00000</v>
      </c>
      <c r="F244" s="490"/>
      <c r="G244" s="490"/>
      <c r="H244" s="490"/>
      <c r="I244" s="491"/>
      <c r="J244" s="57"/>
      <c r="L244" s="59"/>
    </row>
    <row r="245" spans="1:12" s="21" customFormat="1" ht="18.75" customHeight="1">
      <c r="A245" s="4"/>
      <c r="B245" s="451" t="s">
        <v>27</v>
      </c>
      <c r="C245" s="452"/>
      <c r="D245" s="468"/>
      <c r="E245" s="494"/>
      <c r="F245" s="494"/>
      <c r="G245" s="494"/>
      <c r="H245" s="494"/>
      <c r="I245" s="495"/>
      <c r="J245" s="57"/>
      <c r="L245" s="59"/>
    </row>
    <row r="246" spans="1:12" s="21" customFormat="1" ht="18.75" customHeight="1">
      <c r="A246" s="4"/>
      <c r="B246" s="492"/>
      <c r="C246" s="493"/>
      <c r="D246" s="474"/>
      <c r="E246" s="496"/>
      <c r="F246" s="496"/>
      <c r="G246" s="496"/>
      <c r="H246" s="496"/>
      <c r="I246" s="497"/>
      <c r="J246" s="57"/>
      <c r="L246" s="59"/>
    </row>
    <row r="247" spans="1:12" s="21" customFormat="1" ht="19.5" thickBot="1">
      <c r="A247" s="4"/>
      <c r="B247" s="498" t="s">
        <v>1233</v>
      </c>
      <c r="C247" s="499"/>
      <c r="D247" s="500"/>
      <c r="E247" s="501"/>
      <c r="F247" s="501"/>
      <c r="G247" s="501"/>
      <c r="H247" s="501"/>
      <c r="I247" s="502"/>
      <c r="J247" s="57"/>
      <c r="L247" s="59"/>
    </row>
    <row r="248" spans="1:12" s="21" customFormat="1" ht="18.75">
      <c r="A248" s="4"/>
      <c r="B248" s="476" t="s">
        <v>1234</v>
      </c>
      <c r="C248" s="477"/>
      <c r="D248" s="477"/>
      <c r="E248" s="477"/>
      <c r="F248" s="477"/>
      <c r="G248" s="477"/>
      <c r="H248" s="477"/>
      <c r="I248" s="478"/>
      <c r="J248" s="57"/>
      <c r="L248" s="59"/>
    </row>
    <row r="249" spans="1:12" s="21" customFormat="1" ht="19.5" thickBot="1">
      <c r="A249" s="4"/>
      <c r="B249" s="50" t="s">
        <v>1238</v>
      </c>
      <c r="C249" s="51" t="s">
        <v>16</v>
      </c>
      <c r="D249" s="51" t="s">
        <v>1239</v>
      </c>
      <c r="E249" s="479" t="s">
        <v>1235</v>
      </c>
      <c r="F249" s="480"/>
      <c r="G249" s="51" t="s">
        <v>1240</v>
      </c>
      <c r="H249" s="51" t="s">
        <v>48</v>
      </c>
      <c r="I249" s="52" t="s">
        <v>1236</v>
      </c>
      <c r="J249" s="57"/>
      <c r="L249" s="59"/>
    </row>
    <row r="250" spans="1:12" s="21" customFormat="1" ht="19.5" customHeight="1" thickTop="1">
      <c r="A250" s="4"/>
      <c r="B250" s="481">
        <v>1</v>
      </c>
      <c r="C250" s="483"/>
      <c r="D250" s="483" t="str">
        <f>IF(C250&gt;0,VLOOKUP(C250,女子登録情報!$A$2:$H$2000,2,0),"")</f>
        <v/>
      </c>
      <c r="E250" s="484" t="str">
        <f>IF(C250&gt;0,VLOOKUP(C250,女子登録情報!$A$2:$H$2000,3,0),"")</f>
        <v/>
      </c>
      <c r="F250" s="485"/>
      <c r="G250" s="483" t="str">
        <f>IF(C250&gt;0,VLOOKUP(C250,女子登録情報!$A$2:$H$2000,4,0),"")</f>
        <v/>
      </c>
      <c r="H250" s="483" t="str">
        <f>IF(C250&gt;0,VLOOKUP(C250,女子登録情報!$A$2:$H$2000,8,0),"")</f>
        <v/>
      </c>
      <c r="I250" s="486" t="str">
        <f>IF(C250&gt;0,VLOOKUP(C250,女子登録情報!$A$2:$H$2000,5,0),"")</f>
        <v/>
      </c>
      <c r="J250" s="57"/>
      <c r="L250" s="59"/>
    </row>
    <row r="251" spans="1:12" s="21" customFormat="1" ht="18.75" customHeight="1">
      <c r="A251" s="4"/>
      <c r="B251" s="482"/>
      <c r="C251" s="473"/>
      <c r="D251" s="473"/>
      <c r="E251" s="474"/>
      <c r="F251" s="475"/>
      <c r="G251" s="473"/>
      <c r="H251" s="473"/>
      <c r="I251" s="472"/>
      <c r="J251" s="57"/>
      <c r="L251" s="59"/>
    </row>
    <row r="252" spans="1:12" s="21" customFormat="1" ht="18.75" customHeight="1">
      <c r="A252" s="4"/>
      <c r="B252" s="464">
        <v>2</v>
      </c>
      <c r="C252" s="466"/>
      <c r="D252" s="466" t="str">
        <f>IF(C252,VLOOKUP(C252,女子登録情報!$A$2:$H$2000,2,0),"")</f>
        <v/>
      </c>
      <c r="E252" s="468" t="str">
        <f>IF(C252&gt;0,VLOOKUP(C252,女子登録情報!$A$2:$H$2000,3,0),"")</f>
        <v/>
      </c>
      <c r="F252" s="469"/>
      <c r="G252" s="466" t="str">
        <f>IF(C252&gt;0,VLOOKUP(C252,女子登録情報!$A$2:$H$2000,4,0),"")</f>
        <v/>
      </c>
      <c r="H252" s="466" t="str">
        <f>IF(C252&gt;0,VLOOKUP(C252,女子登録情報!$A$2:$H$2000,8,0),"")</f>
        <v/>
      </c>
      <c r="I252" s="432" t="str">
        <f>IF(C252&gt;0,VLOOKUP(C252,女子登録情報!$A$2:$H$2000,5,0),"")</f>
        <v/>
      </c>
      <c r="J252" s="57"/>
      <c r="L252" s="59"/>
    </row>
    <row r="253" spans="1:12" s="21" customFormat="1" ht="18.75" customHeight="1">
      <c r="A253" s="4"/>
      <c r="B253" s="482"/>
      <c r="C253" s="473"/>
      <c r="D253" s="473"/>
      <c r="E253" s="474"/>
      <c r="F253" s="475"/>
      <c r="G253" s="473"/>
      <c r="H253" s="473"/>
      <c r="I253" s="472"/>
      <c r="J253" s="57"/>
      <c r="L253" s="59"/>
    </row>
    <row r="254" spans="1:12" s="21" customFormat="1" ht="18.75" customHeight="1">
      <c r="A254" s="4"/>
      <c r="B254" s="464">
        <v>3</v>
      </c>
      <c r="C254" s="466"/>
      <c r="D254" s="466" t="str">
        <f>IF(C254,VLOOKUP(C254,女子登録情報!$A$2:$H$2000,2,0),"")</f>
        <v/>
      </c>
      <c r="E254" s="468" t="str">
        <f>IF(C254&gt;0,VLOOKUP(C254,女子登録情報!$A$2:$H$2000,3,0),"")</f>
        <v/>
      </c>
      <c r="F254" s="469"/>
      <c r="G254" s="466" t="str">
        <f>IF(C254&gt;0,VLOOKUP(C254,女子登録情報!$A$2:$H$2000,4,0),"")</f>
        <v/>
      </c>
      <c r="H254" s="466" t="str">
        <f>IF(C254&gt;0,VLOOKUP(C254,女子登録情報!$A$2:$H$2000,8,0),"")</f>
        <v/>
      </c>
      <c r="I254" s="432" t="str">
        <f>IF(C254&gt;0,VLOOKUP(C254,女子登録情報!$A$2:$H$2000,5,0),"")</f>
        <v/>
      </c>
      <c r="J254" s="57"/>
      <c r="L254" s="59"/>
    </row>
    <row r="255" spans="1:12" s="21" customFormat="1" ht="18.75" customHeight="1">
      <c r="A255" s="4"/>
      <c r="B255" s="482"/>
      <c r="C255" s="473"/>
      <c r="D255" s="473"/>
      <c r="E255" s="474"/>
      <c r="F255" s="475"/>
      <c r="G255" s="473"/>
      <c r="H255" s="473"/>
      <c r="I255" s="472"/>
      <c r="J255" s="57"/>
      <c r="L255" s="59"/>
    </row>
    <row r="256" spans="1:12" s="21" customFormat="1" ht="18.75" customHeight="1">
      <c r="A256" s="4"/>
      <c r="B256" s="464">
        <v>4</v>
      </c>
      <c r="C256" s="466"/>
      <c r="D256" s="466" t="str">
        <f>IF(C256,VLOOKUP(C256,女子登録情報!$A$2:$H$2000,2,0),"")</f>
        <v/>
      </c>
      <c r="E256" s="468" t="str">
        <f>IF(C256&gt;0,VLOOKUP(C256,女子登録情報!$A$2:$H$2000,3,0),"")</f>
        <v/>
      </c>
      <c r="F256" s="469"/>
      <c r="G256" s="466" t="str">
        <f>IF(C256&gt;0,VLOOKUP(C256,女子登録情報!$A$2:$H$2000,4,0),"")</f>
        <v/>
      </c>
      <c r="H256" s="466" t="str">
        <f>IF(C256&gt;0,VLOOKUP(C256,女子登録情報!$A$2:$H$2000,8,0),"")</f>
        <v/>
      </c>
      <c r="I256" s="432" t="str">
        <f>IF(C256&gt;0,VLOOKUP(C256,女子登録情報!$A$2:$H$2000,5,0),"")</f>
        <v/>
      </c>
      <c r="J256" s="57"/>
      <c r="L256" s="59"/>
    </row>
    <row r="257" spans="1:12" s="21" customFormat="1" ht="18.75" customHeight="1">
      <c r="A257" s="4"/>
      <c r="B257" s="482"/>
      <c r="C257" s="473"/>
      <c r="D257" s="473"/>
      <c r="E257" s="474"/>
      <c r="F257" s="475"/>
      <c r="G257" s="473"/>
      <c r="H257" s="473"/>
      <c r="I257" s="472"/>
      <c r="J257" s="57"/>
      <c r="L257" s="59"/>
    </row>
    <row r="258" spans="1:12" s="21" customFormat="1" ht="18.75" customHeight="1">
      <c r="A258" s="4"/>
      <c r="B258" s="464">
        <v>5</v>
      </c>
      <c r="C258" s="466"/>
      <c r="D258" s="466" t="str">
        <f>IF(C258,VLOOKUP(C258,女子登録情報!$A$2:$H$2000,2,0),"")</f>
        <v/>
      </c>
      <c r="E258" s="468" t="str">
        <f>IF(C258&gt;0,VLOOKUP(C258,女子登録情報!$A$2:$H$2000,3,0),"")</f>
        <v/>
      </c>
      <c r="F258" s="469"/>
      <c r="G258" s="466" t="str">
        <f>IF(C258&gt;0,VLOOKUP(C258,女子登録情報!$A$2:$H$2000,4,0),"")</f>
        <v/>
      </c>
      <c r="H258" s="466" t="str">
        <f>IF(C258&gt;0,VLOOKUP(C258,女子登録情報!$A$2:$H$2000,8,0),"")</f>
        <v/>
      </c>
      <c r="I258" s="432" t="str">
        <f>IF(C258&gt;0,VLOOKUP(C258,女子登録情報!$A$2:$H$2000,5,0),"")</f>
        <v/>
      </c>
      <c r="J258" s="57"/>
      <c r="L258" s="59"/>
    </row>
    <row r="259" spans="1:12" s="21" customFormat="1" ht="18.75" customHeight="1">
      <c r="A259" s="4"/>
      <c r="B259" s="482"/>
      <c r="C259" s="473"/>
      <c r="D259" s="473"/>
      <c r="E259" s="474"/>
      <c r="F259" s="475"/>
      <c r="G259" s="473"/>
      <c r="H259" s="473"/>
      <c r="I259" s="472"/>
      <c r="J259" s="57"/>
      <c r="L259" s="59"/>
    </row>
    <row r="260" spans="1:12" s="21" customFormat="1" ht="18.75" customHeight="1">
      <c r="A260" s="4"/>
      <c r="B260" s="464">
        <v>6</v>
      </c>
      <c r="C260" s="466"/>
      <c r="D260" s="466" t="str">
        <f>IF(C260,VLOOKUP(C260,女子登録情報!$A$2:$H$2000,2,0),"")</f>
        <v/>
      </c>
      <c r="E260" s="468" t="str">
        <f>IF(C260&gt;0,VLOOKUP(C260,女子登録情報!$A$2:$H$2000,3,0),"")</f>
        <v/>
      </c>
      <c r="F260" s="469"/>
      <c r="G260" s="466" t="str">
        <f>IF(C260&gt;0,VLOOKUP(C260,女子登録情報!$A$2:$H$2000,4,0),"")</f>
        <v/>
      </c>
      <c r="H260" s="466" t="str">
        <f>IF(C260&gt;0,VLOOKUP(C260,女子登録情報!$A$2:$H$2000,8,0),"")</f>
        <v/>
      </c>
      <c r="I260" s="432" t="str">
        <f>IF(C260&gt;0,VLOOKUP(C260,女子登録情報!$A$2:$H$2000,5,0),"")</f>
        <v/>
      </c>
      <c r="J260" s="57"/>
      <c r="L260" s="59"/>
    </row>
    <row r="261" spans="1:12" s="21" customFormat="1" ht="19.5" customHeight="1" thickBot="1">
      <c r="A261" s="4"/>
      <c r="B261" s="465"/>
      <c r="C261" s="467"/>
      <c r="D261" s="467"/>
      <c r="E261" s="470"/>
      <c r="F261" s="471"/>
      <c r="G261" s="467"/>
      <c r="H261" s="467"/>
      <c r="I261" s="433"/>
      <c r="J261" s="57"/>
      <c r="L261" s="59"/>
    </row>
    <row r="262" spans="1:12" s="21" customFormat="1" ht="18.75">
      <c r="A262" s="4"/>
      <c r="B262" s="434" t="s">
        <v>1237</v>
      </c>
      <c r="C262" s="435"/>
      <c r="D262" s="435"/>
      <c r="E262" s="435"/>
      <c r="F262" s="435"/>
      <c r="G262" s="435"/>
      <c r="H262" s="435"/>
      <c r="I262" s="436"/>
      <c r="J262" s="57"/>
      <c r="L262" s="59"/>
    </row>
    <row r="263" spans="1:12" s="21" customFormat="1" ht="18.75">
      <c r="A263" s="4"/>
      <c r="B263" s="437"/>
      <c r="C263" s="438"/>
      <c r="D263" s="438"/>
      <c r="E263" s="438"/>
      <c r="F263" s="438"/>
      <c r="G263" s="438"/>
      <c r="H263" s="438"/>
      <c r="I263" s="439"/>
      <c r="J263" s="57"/>
      <c r="L263" s="59"/>
    </row>
    <row r="264" spans="1:12" s="21" customFormat="1" ht="19.5" thickBot="1">
      <c r="A264" s="4"/>
      <c r="B264" s="440"/>
      <c r="C264" s="441"/>
      <c r="D264" s="441"/>
      <c r="E264" s="441"/>
      <c r="F264" s="441"/>
      <c r="G264" s="441"/>
      <c r="H264" s="441"/>
      <c r="I264" s="442"/>
      <c r="J264" s="57"/>
      <c r="L264" s="59"/>
    </row>
    <row r="265" spans="1:12" s="21" customFormat="1" ht="18.75">
      <c r="A265" s="58"/>
      <c r="B265" s="58"/>
      <c r="C265" s="58"/>
      <c r="D265" s="58"/>
      <c r="E265" s="58"/>
      <c r="F265" s="58"/>
      <c r="G265" s="58"/>
      <c r="H265" s="58"/>
      <c r="I265" s="58"/>
      <c r="J265" s="63"/>
      <c r="L265" s="59"/>
    </row>
    <row r="266" spans="1:12" s="21" customFormat="1" ht="19.5" thickBot="1">
      <c r="A266" s="4"/>
      <c r="B266" s="4"/>
      <c r="C266" s="4"/>
      <c r="D266" s="4"/>
      <c r="E266" s="4"/>
      <c r="F266" s="4"/>
      <c r="G266" s="4"/>
      <c r="H266" s="4"/>
      <c r="I266" s="4"/>
      <c r="J266" s="61" t="s">
        <v>1262</v>
      </c>
      <c r="L266" s="59"/>
    </row>
    <row r="267" spans="1:12" s="21" customFormat="1" ht="18.75" customHeight="1">
      <c r="A267" s="4"/>
      <c r="B267" s="515" t="str">
        <f>CONCATENATE('加盟校情報&amp;大会設定'!$G$5,'加盟校情報&amp;大会設定'!$H$5,'加盟校情報&amp;大会設定'!$I$5,'加盟校情報&amp;大会設定'!$J$5,)&amp;"　女子4×100mR"</f>
        <v>第36回全日本大学女子駅伝東海地区選考会　女子4×100mR</v>
      </c>
      <c r="C267" s="516"/>
      <c r="D267" s="516"/>
      <c r="E267" s="516"/>
      <c r="F267" s="516"/>
      <c r="G267" s="516"/>
      <c r="H267" s="516"/>
      <c r="I267" s="517"/>
      <c r="J267" s="57"/>
      <c r="L267" s="59"/>
    </row>
    <row r="268" spans="1:12" s="21" customFormat="1" ht="19.5" customHeight="1" thickBot="1">
      <c r="A268" s="4"/>
      <c r="B268" s="518"/>
      <c r="C268" s="519"/>
      <c r="D268" s="519"/>
      <c r="E268" s="519"/>
      <c r="F268" s="519"/>
      <c r="G268" s="519"/>
      <c r="H268" s="519"/>
      <c r="I268" s="520"/>
      <c r="J268" s="57"/>
      <c r="L268" s="59"/>
    </row>
    <row r="269" spans="1:12" s="21" customFormat="1" ht="18.75">
      <c r="A269" s="4"/>
      <c r="B269" s="449" t="s">
        <v>1241</v>
      </c>
      <c r="C269" s="450"/>
      <c r="D269" s="455" t="str">
        <f>IF(基本情報登録!$D$6&gt;0,基本情報登録!$D$6,"")</f>
        <v/>
      </c>
      <c r="E269" s="456"/>
      <c r="F269" s="456"/>
      <c r="G269" s="456"/>
      <c r="H269" s="457"/>
      <c r="I269" s="62" t="s">
        <v>1275</v>
      </c>
      <c r="J269" s="57"/>
      <c r="L269" s="59"/>
    </row>
    <row r="270" spans="1:12" s="21" customFormat="1" ht="18.75" customHeight="1">
      <c r="A270" s="4"/>
      <c r="B270" s="451" t="s">
        <v>1</v>
      </c>
      <c r="C270" s="452"/>
      <c r="D270" s="458" t="str">
        <f>IF(基本情報登録!$D$8&gt;0,基本情報登録!$D$8,"")</f>
        <v/>
      </c>
      <c r="E270" s="459"/>
      <c r="F270" s="459"/>
      <c r="G270" s="459"/>
      <c r="H270" s="460"/>
      <c r="I270" s="432"/>
      <c r="J270" s="57"/>
      <c r="L270" s="59"/>
    </row>
    <row r="271" spans="1:12" s="21" customFormat="1" ht="19.5" customHeight="1" thickBot="1">
      <c r="A271" s="4"/>
      <c r="B271" s="453"/>
      <c r="C271" s="454"/>
      <c r="D271" s="461"/>
      <c r="E271" s="462"/>
      <c r="F271" s="462"/>
      <c r="G271" s="462"/>
      <c r="H271" s="463"/>
      <c r="I271" s="433"/>
      <c r="J271" s="57"/>
      <c r="L271" s="59"/>
    </row>
    <row r="272" spans="1:12" s="21" customFormat="1" ht="18.75">
      <c r="A272" s="4"/>
      <c r="B272" s="449" t="s">
        <v>24</v>
      </c>
      <c r="C272" s="450"/>
      <c r="D272" s="487"/>
      <c r="E272" s="488"/>
      <c r="F272" s="488"/>
      <c r="G272" s="488"/>
      <c r="H272" s="488"/>
      <c r="I272" s="489"/>
      <c r="J272" s="57"/>
      <c r="L272" s="59"/>
    </row>
    <row r="273" spans="1:12" s="21" customFormat="1" ht="18.75" hidden="1">
      <c r="A273" s="4"/>
      <c r="B273" s="47"/>
      <c r="C273" s="48"/>
      <c r="D273" s="49"/>
      <c r="E273" s="490" t="str">
        <f>TEXT(D272,"00000")</f>
        <v>00000</v>
      </c>
      <c r="F273" s="490"/>
      <c r="G273" s="490"/>
      <c r="H273" s="490"/>
      <c r="I273" s="491"/>
      <c r="J273" s="57"/>
      <c r="L273" s="59"/>
    </row>
    <row r="274" spans="1:12" s="21" customFormat="1" ht="18.75" customHeight="1">
      <c r="A274" s="4"/>
      <c r="B274" s="451" t="s">
        <v>27</v>
      </c>
      <c r="C274" s="452"/>
      <c r="D274" s="468"/>
      <c r="E274" s="494"/>
      <c r="F274" s="494"/>
      <c r="G274" s="494"/>
      <c r="H274" s="494"/>
      <c r="I274" s="495"/>
      <c r="J274" s="57"/>
      <c r="L274" s="59"/>
    </row>
    <row r="275" spans="1:12" s="21" customFormat="1" ht="18.75" customHeight="1">
      <c r="A275" s="4"/>
      <c r="B275" s="492"/>
      <c r="C275" s="493"/>
      <c r="D275" s="474"/>
      <c r="E275" s="496"/>
      <c r="F275" s="496"/>
      <c r="G275" s="496"/>
      <c r="H275" s="496"/>
      <c r="I275" s="497"/>
      <c r="J275" s="57"/>
      <c r="L275" s="59"/>
    </row>
    <row r="276" spans="1:12" s="21" customFormat="1" ht="19.5" thickBot="1">
      <c r="A276" s="4"/>
      <c r="B276" s="498" t="s">
        <v>1233</v>
      </c>
      <c r="C276" s="499"/>
      <c r="D276" s="500"/>
      <c r="E276" s="501"/>
      <c r="F276" s="501"/>
      <c r="G276" s="501"/>
      <c r="H276" s="501"/>
      <c r="I276" s="502"/>
      <c r="J276" s="57"/>
      <c r="L276" s="59"/>
    </row>
    <row r="277" spans="1:12" s="21" customFormat="1" ht="18.75">
      <c r="A277" s="4"/>
      <c r="B277" s="476" t="s">
        <v>1234</v>
      </c>
      <c r="C277" s="477"/>
      <c r="D277" s="477"/>
      <c r="E277" s="477"/>
      <c r="F277" s="477"/>
      <c r="G277" s="477"/>
      <c r="H277" s="477"/>
      <c r="I277" s="478"/>
      <c r="J277" s="57"/>
      <c r="L277" s="59"/>
    </row>
    <row r="278" spans="1:12" s="21" customFormat="1" ht="19.5" thickBot="1">
      <c r="A278" s="4"/>
      <c r="B278" s="50" t="s">
        <v>1238</v>
      </c>
      <c r="C278" s="51" t="s">
        <v>16</v>
      </c>
      <c r="D278" s="51" t="s">
        <v>1239</v>
      </c>
      <c r="E278" s="479" t="s">
        <v>1235</v>
      </c>
      <c r="F278" s="480"/>
      <c r="G278" s="51" t="s">
        <v>1240</v>
      </c>
      <c r="H278" s="51" t="s">
        <v>48</v>
      </c>
      <c r="I278" s="52" t="s">
        <v>1236</v>
      </c>
      <c r="J278" s="57"/>
      <c r="L278" s="59"/>
    </row>
    <row r="279" spans="1:12" s="21" customFormat="1" ht="19.5" customHeight="1" thickTop="1">
      <c r="A279" s="4"/>
      <c r="B279" s="481">
        <v>1</v>
      </c>
      <c r="C279" s="483"/>
      <c r="D279" s="483" t="str">
        <f>IF(C279&gt;0,VLOOKUP(C279,女子登録情報!$A$2:$H$2000,2,0),"")</f>
        <v/>
      </c>
      <c r="E279" s="484" t="str">
        <f>IF(C279&gt;0,VLOOKUP(C279,女子登録情報!$A$2:$H$2000,3,0),"")</f>
        <v/>
      </c>
      <c r="F279" s="485"/>
      <c r="G279" s="483" t="str">
        <f>IF(C279&gt;0,VLOOKUP(C279,女子登録情報!$A$2:$H$2000,4,0),"")</f>
        <v/>
      </c>
      <c r="H279" s="483" t="str">
        <f>IF(C279&gt;0,VLOOKUP(C279,女子登録情報!$A$2:$H$2000,8,0),"")</f>
        <v/>
      </c>
      <c r="I279" s="486" t="str">
        <f>IF(C279&gt;0,VLOOKUP(C279,女子登録情報!$A$2:$H$2000,5,0),"")</f>
        <v/>
      </c>
      <c r="J279" s="57"/>
      <c r="L279" s="59"/>
    </row>
    <row r="280" spans="1:12" s="21" customFormat="1" ht="18.75" customHeight="1">
      <c r="A280" s="4"/>
      <c r="B280" s="482"/>
      <c r="C280" s="473"/>
      <c r="D280" s="473"/>
      <c r="E280" s="474"/>
      <c r="F280" s="475"/>
      <c r="G280" s="473"/>
      <c r="H280" s="473"/>
      <c r="I280" s="472"/>
      <c r="J280" s="57"/>
      <c r="L280" s="59"/>
    </row>
    <row r="281" spans="1:12" s="21" customFormat="1" ht="18.75" customHeight="1">
      <c r="A281" s="4"/>
      <c r="B281" s="464">
        <v>2</v>
      </c>
      <c r="C281" s="466"/>
      <c r="D281" s="466" t="str">
        <f>IF(C281,VLOOKUP(C281,女子登録情報!$A$2:$H$2000,2,0),"")</f>
        <v/>
      </c>
      <c r="E281" s="468" t="str">
        <f>IF(C281&gt;0,VLOOKUP(C281,女子登録情報!$A$2:$H$2000,3,0),"")</f>
        <v/>
      </c>
      <c r="F281" s="469"/>
      <c r="G281" s="466" t="str">
        <f>IF(C281&gt;0,VLOOKUP(C281,女子登録情報!$A$2:$H$2000,4,0),"")</f>
        <v/>
      </c>
      <c r="H281" s="466" t="str">
        <f>IF(C281&gt;0,VLOOKUP(C281,女子登録情報!$A$2:$H$2000,8,0),"")</f>
        <v/>
      </c>
      <c r="I281" s="432" t="str">
        <f>IF(C281&gt;0,VLOOKUP(C281,女子登録情報!$A$2:$H$2000,5,0),"")</f>
        <v/>
      </c>
      <c r="J281" s="57"/>
      <c r="L281" s="59"/>
    </row>
    <row r="282" spans="1:12" s="21" customFormat="1" ht="18.75" customHeight="1">
      <c r="A282" s="4"/>
      <c r="B282" s="482"/>
      <c r="C282" s="473"/>
      <c r="D282" s="473"/>
      <c r="E282" s="474"/>
      <c r="F282" s="475"/>
      <c r="G282" s="473"/>
      <c r="H282" s="473"/>
      <c r="I282" s="472"/>
      <c r="J282" s="57"/>
      <c r="L282" s="59"/>
    </row>
    <row r="283" spans="1:12" s="21" customFormat="1" ht="18.75" customHeight="1">
      <c r="A283" s="4"/>
      <c r="B283" s="464">
        <v>3</v>
      </c>
      <c r="C283" s="466"/>
      <c r="D283" s="466" t="str">
        <f>IF(C283,VLOOKUP(C283,女子登録情報!$A$2:$H$2000,2,0),"")</f>
        <v/>
      </c>
      <c r="E283" s="468" t="str">
        <f>IF(C283&gt;0,VLOOKUP(C283,女子登録情報!$A$2:$H$2000,3,0),"")</f>
        <v/>
      </c>
      <c r="F283" s="469"/>
      <c r="G283" s="466" t="str">
        <f>IF(C283&gt;0,VLOOKUP(C283,女子登録情報!$A$2:$H$2000,4,0),"")</f>
        <v/>
      </c>
      <c r="H283" s="466" t="str">
        <f>IF(C283&gt;0,VLOOKUP(C283,女子登録情報!$A$2:$H$2000,8,0),"")</f>
        <v/>
      </c>
      <c r="I283" s="432" t="str">
        <f>IF(C283&gt;0,VLOOKUP(C283,女子登録情報!$A$2:$H$2000,5,0),"")</f>
        <v/>
      </c>
      <c r="J283" s="57"/>
      <c r="L283" s="59"/>
    </row>
    <row r="284" spans="1:12" s="21" customFormat="1" ht="18.75" customHeight="1">
      <c r="A284" s="4"/>
      <c r="B284" s="482"/>
      <c r="C284" s="473"/>
      <c r="D284" s="473"/>
      <c r="E284" s="474"/>
      <c r="F284" s="475"/>
      <c r="G284" s="473"/>
      <c r="H284" s="473"/>
      <c r="I284" s="472"/>
      <c r="J284" s="57"/>
      <c r="L284" s="59"/>
    </row>
    <row r="285" spans="1:12" s="21" customFormat="1" ht="18.75" customHeight="1">
      <c r="A285" s="4"/>
      <c r="B285" s="464">
        <v>4</v>
      </c>
      <c r="C285" s="466"/>
      <c r="D285" s="466" t="str">
        <f>IF(C285,VLOOKUP(C285,女子登録情報!$A$2:$H$2000,2,0),"")</f>
        <v/>
      </c>
      <c r="E285" s="468" t="str">
        <f>IF(C285&gt;0,VLOOKUP(C285,女子登録情報!$A$2:$H$2000,3,0),"")</f>
        <v/>
      </c>
      <c r="F285" s="469"/>
      <c r="G285" s="466" t="str">
        <f>IF(C285&gt;0,VLOOKUP(C285,女子登録情報!$A$2:$H$2000,4,0),"")</f>
        <v/>
      </c>
      <c r="H285" s="466" t="str">
        <f>IF(C285&gt;0,VLOOKUP(C285,女子登録情報!$A$2:$H$2000,8,0),"")</f>
        <v/>
      </c>
      <c r="I285" s="432" t="str">
        <f>IF(C285&gt;0,VLOOKUP(C285,女子登録情報!$A$2:$H$2000,5,0),"")</f>
        <v/>
      </c>
      <c r="J285" s="57"/>
      <c r="L285" s="59"/>
    </row>
    <row r="286" spans="1:12" s="21" customFormat="1" ht="18.75" customHeight="1">
      <c r="A286" s="4"/>
      <c r="B286" s="482"/>
      <c r="C286" s="473"/>
      <c r="D286" s="473"/>
      <c r="E286" s="474"/>
      <c r="F286" s="475"/>
      <c r="G286" s="473"/>
      <c r="H286" s="473"/>
      <c r="I286" s="472"/>
      <c r="J286" s="57"/>
      <c r="L286" s="59"/>
    </row>
    <row r="287" spans="1:12" s="21" customFormat="1" ht="18.75" customHeight="1">
      <c r="A287" s="4"/>
      <c r="B287" s="464">
        <v>5</v>
      </c>
      <c r="C287" s="466"/>
      <c r="D287" s="466" t="str">
        <f>IF(C287,VLOOKUP(C287,女子登録情報!$A$2:$H$2000,2,0),"")</f>
        <v/>
      </c>
      <c r="E287" s="468" t="str">
        <f>IF(C287&gt;0,VLOOKUP(C287,女子登録情報!$A$2:$H$2000,3,0),"")</f>
        <v/>
      </c>
      <c r="F287" s="469"/>
      <c r="G287" s="466" t="str">
        <f>IF(C287&gt;0,VLOOKUP(C287,女子登録情報!$A$2:$H$2000,4,0),"")</f>
        <v/>
      </c>
      <c r="H287" s="466" t="str">
        <f>IF(C287&gt;0,VLOOKUP(C287,女子登録情報!$A$2:$H$2000,8,0),"")</f>
        <v/>
      </c>
      <c r="I287" s="432" t="str">
        <f>IF(C287&gt;0,VLOOKUP(C287,女子登録情報!$A$2:$H$2000,5,0),"")</f>
        <v/>
      </c>
      <c r="J287" s="57"/>
      <c r="L287" s="59"/>
    </row>
    <row r="288" spans="1:12" s="21" customFormat="1" ht="18.75" customHeight="1">
      <c r="A288" s="4"/>
      <c r="B288" s="482"/>
      <c r="C288" s="473"/>
      <c r="D288" s="473"/>
      <c r="E288" s="474"/>
      <c r="F288" s="475"/>
      <c r="G288" s="473"/>
      <c r="H288" s="473"/>
      <c r="I288" s="472"/>
      <c r="J288" s="57"/>
      <c r="L288" s="59"/>
    </row>
    <row r="289" spans="1:12" s="21" customFormat="1" ht="18.75" customHeight="1">
      <c r="A289" s="4"/>
      <c r="B289" s="464">
        <v>6</v>
      </c>
      <c r="C289" s="466"/>
      <c r="D289" s="466" t="str">
        <f>IF(C289,VLOOKUP(C289,女子登録情報!$A$2:$H$2000,2,0),"")</f>
        <v/>
      </c>
      <c r="E289" s="468" t="str">
        <f>IF(C289&gt;0,VLOOKUP(C289,女子登録情報!$A$2:$H$2000,3,0),"")</f>
        <v/>
      </c>
      <c r="F289" s="469"/>
      <c r="G289" s="466" t="str">
        <f>IF(C289&gt;0,VLOOKUP(C289,女子登録情報!$A$2:$H$2000,4,0),"")</f>
        <v/>
      </c>
      <c r="H289" s="466" t="str">
        <f>IF(C289&gt;0,VLOOKUP(C289,女子登録情報!$A$2:$H$2000,8,0),"")</f>
        <v/>
      </c>
      <c r="I289" s="432" t="str">
        <f>IF(C289&gt;0,VLOOKUP(C289,女子登録情報!$A$2:$H$2000,5,0),"")</f>
        <v/>
      </c>
      <c r="J289" s="57"/>
      <c r="L289" s="59"/>
    </row>
    <row r="290" spans="1:12" s="21" customFormat="1" ht="19.5" customHeight="1" thickBot="1">
      <c r="A290" s="4"/>
      <c r="B290" s="465"/>
      <c r="C290" s="467"/>
      <c r="D290" s="467"/>
      <c r="E290" s="470"/>
      <c r="F290" s="471"/>
      <c r="G290" s="467"/>
      <c r="H290" s="467"/>
      <c r="I290" s="433"/>
      <c r="J290" s="57"/>
      <c r="L290" s="59"/>
    </row>
    <row r="291" spans="1:12" s="21" customFormat="1" ht="18.75">
      <c r="A291" s="4"/>
      <c r="B291" s="434" t="s">
        <v>1237</v>
      </c>
      <c r="C291" s="435"/>
      <c r="D291" s="435"/>
      <c r="E291" s="435"/>
      <c r="F291" s="435"/>
      <c r="G291" s="435"/>
      <c r="H291" s="435"/>
      <c r="I291" s="436"/>
      <c r="J291" s="57"/>
      <c r="L291" s="59"/>
    </row>
    <row r="292" spans="1:12" s="21" customFormat="1" ht="18.75">
      <c r="A292" s="4"/>
      <c r="B292" s="437"/>
      <c r="C292" s="438"/>
      <c r="D292" s="438"/>
      <c r="E292" s="438"/>
      <c r="F292" s="438"/>
      <c r="G292" s="438"/>
      <c r="H292" s="438"/>
      <c r="I292" s="439"/>
      <c r="J292" s="57"/>
      <c r="L292" s="59"/>
    </row>
    <row r="293" spans="1:12" s="21" customFormat="1" ht="19.5" thickBot="1">
      <c r="A293" s="4"/>
      <c r="B293" s="440"/>
      <c r="C293" s="441"/>
      <c r="D293" s="441"/>
      <c r="E293" s="441"/>
      <c r="F293" s="441"/>
      <c r="G293" s="441"/>
      <c r="H293" s="441"/>
      <c r="I293" s="442"/>
      <c r="J293" s="57"/>
      <c r="L293" s="59"/>
    </row>
    <row r="294" spans="1:12" s="21" customFormat="1" ht="18.75">
      <c r="A294" s="58"/>
      <c r="B294" s="58"/>
      <c r="C294" s="58"/>
      <c r="D294" s="58"/>
      <c r="E294" s="58"/>
      <c r="F294" s="58"/>
      <c r="G294" s="58"/>
      <c r="H294" s="58"/>
      <c r="I294" s="58"/>
      <c r="J294" s="63"/>
      <c r="L294" s="59"/>
    </row>
    <row r="295" spans="1:12" s="21" customFormat="1" ht="19.5" thickBot="1">
      <c r="A295" s="4"/>
      <c r="B295" s="4"/>
      <c r="C295" s="4"/>
      <c r="D295" s="4"/>
      <c r="E295" s="4"/>
      <c r="F295" s="4"/>
      <c r="G295" s="4"/>
      <c r="H295" s="4"/>
      <c r="I295" s="4"/>
      <c r="J295" s="61" t="s">
        <v>1263</v>
      </c>
      <c r="L295" s="59"/>
    </row>
    <row r="296" spans="1:12" s="21" customFormat="1" ht="18.75" customHeight="1">
      <c r="A296" s="4"/>
      <c r="B296" s="515" t="str">
        <f>CONCATENATE('加盟校情報&amp;大会設定'!$G$5,'加盟校情報&amp;大会設定'!$H$5,'加盟校情報&amp;大会設定'!$I$5,'加盟校情報&amp;大会設定'!$J$5,)&amp;"　女子4×100mR"</f>
        <v>第36回全日本大学女子駅伝東海地区選考会　女子4×100mR</v>
      </c>
      <c r="C296" s="516"/>
      <c r="D296" s="516"/>
      <c r="E296" s="516"/>
      <c r="F296" s="516"/>
      <c r="G296" s="516"/>
      <c r="H296" s="516"/>
      <c r="I296" s="517"/>
      <c r="J296" s="57"/>
      <c r="L296" s="59"/>
    </row>
    <row r="297" spans="1:12" s="21" customFormat="1" ht="19.5" customHeight="1" thickBot="1">
      <c r="A297" s="4"/>
      <c r="B297" s="518"/>
      <c r="C297" s="519"/>
      <c r="D297" s="519"/>
      <c r="E297" s="519"/>
      <c r="F297" s="519"/>
      <c r="G297" s="519"/>
      <c r="H297" s="519"/>
      <c r="I297" s="520"/>
      <c r="J297" s="57"/>
      <c r="L297" s="59"/>
    </row>
    <row r="298" spans="1:12" s="21" customFormat="1" ht="18.75">
      <c r="A298" s="4"/>
      <c r="B298" s="449" t="s">
        <v>1241</v>
      </c>
      <c r="C298" s="450"/>
      <c r="D298" s="455" t="str">
        <f>IF(基本情報登録!$D$6&gt;0,基本情報登録!$D$6,"")</f>
        <v/>
      </c>
      <c r="E298" s="456"/>
      <c r="F298" s="456"/>
      <c r="G298" s="456"/>
      <c r="H298" s="457"/>
      <c r="I298" s="62" t="s">
        <v>1275</v>
      </c>
      <c r="J298" s="57"/>
      <c r="L298" s="59"/>
    </row>
    <row r="299" spans="1:12" s="21" customFormat="1" ht="18.75" customHeight="1">
      <c r="A299" s="4"/>
      <c r="B299" s="451" t="s">
        <v>1</v>
      </c>
      <c r="C299" s="452"/>
      <c r="D299" s="458" t="str">
        <f>IF(基本情報登録!$D$8&gt;0,基本情報登録!$D$8,"")</f>
        <v/>
      </c>
      <c r="E299" s="459"/>
      <c r="F299" s="459"/>
      <c r="G299" s="459"/>
      <c r="H299" s="460"/>
      <c r="I299" s="432"/>
      <c r="J299" s="57"/>
      <c r="L299" s="59"/>
    </row>
    <row r="300" spans="1:12" s="21" customFormat="1" ht="19.5" customHeight="1" thickBot="1">
      <c r="A300" s="4"/>
      <c r="B300" s="453"/>
      <c r="C300" s="454"/>
      <c r="D300" s="461"/>
      <c r="E300" s="462"/>
      <c r="F300" s="462"/>
      <c r="G300" s="462"/>
      <c r="H300" s="463"/>
      <c r="I300" s="433"/>
      <c r="J300" s="57"/>
      <c r="L300" s="59"/>
    </row>
    <row r="301" spans="1:12" s="21" customFormat="1" ht="18.75">
      <c r="A301" s="4"/>
      <c r="B301" s="449" t="s">
        <v>24</v>
      </c>
      <c r="C301" s="450"/>
      <c r="D301" s="487"/>
      <c r="E301" s="488"/>
      <c r="F301" s="488"/>
      <c r="G301" s="488"/>
      <c r="H301" s="488"/>
      <c r="I301" s="489"/>
      <c r="J301" s="57"/>
      <c r="L301" s="59"/>
    </row>
    <row r="302" spans="1:12" s="21" customFormat="1" ht="18.75" hidden="1">
      <c r="A302" s="4"/>
      <c r="B302" s="47"/>
      <c r="C302" s="48"/>
      <c r="D302" s="49"/>
      <c r="E302" s="490" t="str">
        <f>TEXT(D301,"00000")</f>
        <v>00000</v>
      </c>
      <c r="F302" s="490"/>
      <c r="G302" s="490"/>
      <c r="H302" s="490"/>
      <c r="I302" s="491"/>
      <c r="J302" s="57"/>
      <c r="L302" s="59"/>
    </row>
    <row r="303" spans="1:12" s="21" customFormat="1" ht="18.75" customHeight="1">
      <c r="A303" s="4"/>
      <c r="B303" s="451" t="s">
        <v>27</v>
      </c>
      <c r="C303" s="452"/>
      <c r="D303" s="468"/>
      <c r="E303" s="494"/>
      <c r="F303" s="494"/>
      <c r="G303" s="494"/>
      <c r="H303" s="494"/>
      <c r="I303" s="495"/>
      <c r="J303" s="57"/>
      <c r="L303" s="59"/>
    </row>
    <row r="304" spans="1:12" s="21" customFormat="1" ht="18.75" customHeight="1">
      <c r="A304" s="4"/>
      <c r="B304" s="492"/>
      <c r="C304" s="493"/>
      <c r="D304" s="474"/>
      <c r="E304" s="496"/>
      <c r="F304" s="496"/>
      <c r="G304" s="496"/>
      <c r="H304" s="496"/>
      <c r="I304" s="497"/>
      <c r="J304" s="57"/>
      <c r="L304" s="59"/>
    </row>
    <row r="305" spans="1:12" s="21" customFormat="1" ht="19.5" thickBot="1">
      <c r="A305" s="4"/>
      <c r="B305" s="498" t="s">
        <v>1233</v>
      </c>
      <c r="C305" s="499"/>
      <c r="D305" s="500"/>
      <c r="E305" s="501"/>
      <c r="F305" s="501"/>
      <c r="G305" s="501"/>
      <c r="H305" s="501"/>
      <c r="I305" s="502"/>
      <c r="J305" s="57"/>
      <c r="L305" s="59"/>
    </row>
    <row r="306" spans="1:12" s="21" customFormat="1" ht="18.75">
      <c r="A306" s="4"/>
      <c r="B306" s="476" t="s">
        <v>1234</v>
      </c>
      <c r="C306" s="477"/>
      <c r="D306" s="477"/>
      <c r="E306" s="477"/>
      <c r="F306" s="477"/>
      <c r="G306" s="477"/>
      <c r="H306" s="477"/>
      <c r="I306" s="478"/>
      <c r="J306" s="57"/>
      <c r="L306" s="59"/>
    </row>
    <row r="307" spans="1:12" s="21" customFormat="1" ht="19.5" thickBot="1">
      <c r="A307" s="4"/>
      <c r="B307" s="50" t="s">
        <v>1238</v>
      </c>
      <c r="C307" s="51" t="s">
        <v>16</v>
      </c>
      <c r="D307" s="51" t="s">
        <v>1239</v>
      </c>
      <c r="E307" s="479" t="s">
        <v>1235</v>
      </c>
      <c r="F307" s="480"/>
      <c r="G307" s="51" t="s">
        <v>1240</v>
      </c>
      <c r="H307" s="51" t="s">
        <v>48</v>
      </c>
      <c r="I307" s="52" t="s">
        <v>1236</v>
      </c>
      <c r="J307" s="57"/>
      <c r="L307" s="59"/>
    </row>
    <row r="308" spans="1:12" s="21" customFormat="1" ht="19.5" customHeight="1" thickTop="1">
      <c r="A308" s="4"/>
      <c r="B308" s="481">
        <v>1</v>
      </c>
      <c r="C308" s="483"/>
      <c r="D308" s="483" t="str">
        <f>IF(C308&gt;0,VLOOKUP(C308,女子登録情報!$A$2:$H$2000,2,0),"")</f>
        <v/>
      </c>
      <c r="E308" s="484" t="str">
        <f>IF(C308&gt;0,VLOOKUP(C308,女子登録情報!$A$2:$H$2000,3,0),"")</f>
        <v/>
      </c>
      <c r="F308" s="485"/>
      <c r="G308" s="483" t="str">
        <f>IF(C308&gt;0,VLOOKUP(C308,女子登録情報!$A$2:$H$2000,4,0),"")</f>
        <v/>
      </c>
      <c r="H308" s="483" t="str">
        <f>IF(C308&gt;0,VLOOKUP(C308,女子登録情報!$A$2:$H$2000,8,0),"")</f>
        <v/>
      </c>
      <c r="I308" s="486" t="str">
        <f>IF(C308&gt;0,VLOOKUP(C308,女子登録情報!$A$2:$H$2000,5,0),"")</f>
        <v/>
      </c>
      <c r="J308" s="57"/>
      <c r="L308" s="59"/>
    </row>
    <row r="309" spans="1:12" s="21" customFormat="1" ht="18.75" customHeight="1">
      <c r="A309" s="4"/>
      <c r="B309" s="482"/>
      <c r="C309" s="473"/>
      <c r="D309" s="473"/>
      <c r="E309" s="474"/>
      <c r="F309" s="475"/>
      <c r="G309" s="473"/>
      <c r="H309" s="473"/>
      <c r="I309" s="472"/>
      <c r="J309" s="57"/>
      <c r="L309" s="59"/>
    </row>
    <row r="310" spans="1:12" s="21" customFormat="1" ht="18.75" customHeight="1">
      <c r="A310" s="4"/>
      <c r="B310" s="464">
        <v>2</v>
      </c>
      <c r="C310" s="466"/>
      <c r="D310" s="466" t="str">
        <f>IF(C310,VLOOKUP(C310,女子登録情報!$A$2:$H$2000,2,0),"")</f>
        <v/>
      </c>
      <c r="E310" s="468" t="str">
        <f>IF(C310&gt;0,VLOOKUP(C310,女子登録情報!$A$2:$H$2000,3,0),"")</f>
        <v/>
      </c>
      <c r="F310" s="469"/>
      <c r="G310" s="466" t="str">
        <f>IF(C310&gt;0,VLOOKUP(C310,女子登録情報!$A$2:$H$2000,4,0),"")</f>
        <v/>
      </c>
      <c r="H310" s="466" t="str">
        <f>IF(C310&gt;0,VLOOKUP(C310,女子登録情報!$A$2:$H$2000,8,0),"")</f>
        <v/>
      </c>
      <c r="I310" s="432" t="str">
        <f>IF(C310&gt;0,VLOOKUP(C310,女子登録情報!$A$2:$H$2000,5,0),"")</f>
        <v/>
      </c>
      <c r="J310" s="57"/>
      <c r="L310" s="59"/>
    </row>
    <row r="311" spans="1:12" s="21" customFormat="1" ht="18.75" customHeight="1">
      <c r="A311" s="4"/>
      <c r="B311" s="482"/>
      <c r="C311" s="473"/>
      <c r="D311" s="473"/>
      <c r="E311" s="474"/>
      <c r="F311" s="475"/>
      <c r="G311" s="473"/>
      <c r="H311" s="473"/>
      <c r="I311" s="472"/>
      <c r="J311" s="57"/>
      <c r="L311" s="59"/>
    </row>
    <row r="312" spans="1:12" s="21" customFormat="1" ht="18.75" customHeight="1">
      <c r="A312" s="4"/>
      <c r="B312" s="464">
        <v>3</v>
      </c>
      <c r="C312" s="466"/>
      <c r="D312" s="466" t="str">
        <f>IF(C312,VLOOKUP(C312,女子登録情報!$A$2:$H$2000,2,0),"")</f>
        <v/>
      </c>
      <c r="E312" s="468" t="str">
        <f>IF(C312&gt;0,VLOOKUP(C312,女子登録情報!$A$2:$H$2000,3,0),"")</f>
        <v/>
      </c>
      <c r="F312" s="469"/>
      <c r="G312" s="466" t="str">
        <f>IF(C312&gt;0,VLOOKUP(C312,女子登録情報!$A$2:$H$2000,4,0),"")</f>
        <v/>
      </c>
      <c r="H312" s="466" t="str">
        <f>IF(C312&gt;0,VLOOKUP(C312,女子登録情報!$A$2:$H$2000,8,0),"")</f>
        <v/>
      </c>
      <c r="I312" s="432" t="str">
        <f>IF(C312&gt;0,VLOOKUP(C312,女子登録情報!$A$2:$H$2000,5,0),"")</f>
        <v/>
      </c>
      <c r="J312" s="57"/>
      <c r="L312" s="59"/>
    </row>
    <row r="313" spans="1:12" s="21" customFormat="1" ht="18.75" customHeight="1">
      <c r="A313" s="4"/>
      <c r="B313" s="482"/>
      <c r="C313" s="473"/>
      <c r="D313" s="473"/>
      <c r="E313" s="474"/>
      <c r="F313" s="475"/>
      <c r="G313" s="473"/>
      <c r="H313" s="473"/>
      <c r="I313" s="472"/>
      <c r="J313" s="57"/>
      <c r="L313" s="59"/>
    </row>
    <row r="314" spans="1:12" s="21" customFormat="1" ht="18.75" customHeight="1">
      <c r="A314" s="4"/>
      <c r="B314" s="464">
        <v>4</v>
      </c>
      <c r="C314" s="466"/>
      <c r="D314" s="466" t="str">
        <f>IF(C314,VLOOKUP(C314,女子登録情報!$A$2:$H$2000,2,0),"")</f>
        <v/>
      </c>
      <c r="E314" s="468" t="str">
        <f>IF(C314&gt;0,VLOOKUP(C314,女子登録情報!$A$2:$H$2000,3,0),"")</f>
        <v/>
      </c>
      <c r="F314" s="469"/>
      <c r="G314" s="466" t="str">
        <f>IF(C314&gt;0,VLOOKUP(C314,女子登録情報!$A$2:$H$2000,4,0),"")</f>
        <v/>
      </c>
      <c r="H314" s="466" t="str">
        <f>IF(C314&gt;0,VLOOKUP(C314,女子登録情報!$A$2:$H$2000,8,0),"")</f>
        <v/>
      </c>
      <c r="I314" s="432" t="str">
        <f>IF(C314&gt;0,VLOOKUP(C314,女子登録情報!$A$2:$H$2000,5,0),"")</f>
        <v/>
      </c>
      <c r="J314" s="57"/>
      <c r="L314" s="59"/>
    </row>
    <row r="315" spans="1:12" s="21" customFormat="1" ht="18.75" customHeight="1">
      <c r="A315" s="4"/>
      <c r="B315" s="482"/>
      <c r="C315" s="473"/>
      <c r="D315" s="473"/>
      <c r="E315" s="474"/>
      <c r="F315" s="475"/>
      <c r="G315" s="473"/>
      <c r="H315" s="473"/>
      <c r="I315" s="472"/>
      <c r="J315" s="57"/>
      <c r="L315" s="59"/>
    </row>
    <row r="316" spans="1:12" s="21" customFormat="1" ht="18.75" customHeight="1">
      <c r="A316" s="4"/>
      <c r="B316" s="464">
        <v>5</v>
      </c>
      <c r="C316" s="466"/>
      <c r="D316" s="466" t="str">
        <f>IF(C316,VLOOKUP(C316,女子登録情報!$A$2:$H$2000,2,0),"")</f>
        <v/>
      </c>
      <c r="E316" s="468" t="str">
        <f>IF(C316&gt;0,VLOOKUP(C316,女子登録情報!$A$2:$H$2000,3,0),"")</f>
        <v/>
      </c>
      <c r="F316" s="469"/>
      <c r="G316" s="466" t="str">
        <f>IF(C316&gt;0,VLOOKUP(C316,女子登録情報!$A$2:$H$2000,4,0),"")</f>
        <v/>
      </c>
      <c r="H316" s="466" t="str">
        <f>IF(C316&gt;0,VLOOKUP(C316,女子登録情報!$A$2:$H$2000,8,0),"")</f>
        <v/>
      </c>
      <c r="I316" s="432" t="str">
        <f>IF(C316&gt;0,VLOOKUP(C316,女子登録情報!$A$2:$H$2000,5,0),"")</f>
        <v/>
      </c>
      <c r="J316" s="57"/>
      <c r="L316" s="59"/>
    </row>
    <row r="317" spans="1:12" s="21" customFormat="1" ht="18.75" customHeight="1">
      <c r="A317" s="4"/>
      <c r="B317" s="482"/>
      <c r="C317" s="473"/>
      <c r="D317" s="473"/>
      <c r="E317" s="474"/>
      <c r="F317" s="475"/>
      <c r="G317" s="473"/>
      <c r="H317" s="473"/>
      <c r="I317" s="472"/>
      <c r="J317" s="57"/>
      <c r="L317" s="59"/>
    </row>
    <row r="318" spans="1:12" s="21" customFormat="1" ht="18.75" customHeight="1">
      <c r="A318" s="4"/>
      <c r="B318" s="464">
        <v>6</v>
      </c>
      <c r="C318" s="466"/>
      <c r="D318" s="466" t="str">
        <f>IF(C318,VLOOKUP(C318,女子登録情報!$A$2:$H$2000,2,0),"")</f>
        <v/>
      </c>
      <c r="E318" s="468" t="str">
        <f>IF(C318&gt;0,VLOOKUP(C318,女子登録情報!$A$2:$H$2000,3,0),"")</f>
        <v/>
      </c>
      <c r="F318" s="469"/>
      <c r="G318" s="466" t="str">
        <f>IF(C318&gt;0,VLOOKUP(C318,女子登録情報!$A$2:$H$2000,4,0),"")</f>
        <v/>
      </c>
      <c r="H318" s="466" t="str">
        <f>IF(C318&gt;0,VLOOKUP(C318,女子登録情報!$A$2:$H$2000,8,0),"")</f>
        <v/>
      </c>
      <c r="I318" s="432" t="str">
        <f>IF(C318&gt;0,VLOOKUP(C318,女子登録情報!$A$2:$H$2000,5,0),"")</f>
        <v/>
      </c>
      <c r="J318" s="57"/>
      <c r="L318" s="59"/>
    </row>
    <row r="319" spans="1:12" s="21" customFormat="1" ht="19.5" customHeight="1" thickBot="1">
      <c r="A319" s="4"/>
      <c r="B319" s="465"/>
      <c r="C319" s="467"/>
      <c r="D319" s="467"/>
      <c r="E319" s="470"/>
      <c r="F319" s="471"/>
      <c r="G319" s="467"/>
      <c r="H319" s="467"/>
      <c r="I319" s="433"/>
      <c r="J319" s="57"/>
      <c r="L319" s="59"/>
    </row>
    <row r="320" spans="1:12" s="21" customFormat="1" ht="18.75">
      <c r="A320" s="4"/>
      <c r="B320" s="434" t="s">
        <v>1237</v>
      </c>
      <c r="C320" s="435"/>
      <c r="D320" s="435"/>
      <c r="E320" s="435"/>
      <c r="F320" s="435"/>
      <c r="G320" s="435"/>
      <c r="H320" s="435"/>
      <c r="I320" s="436"/>
      <c r="J320" s="57"/>
      <c r="L320" s="59"/>
    </row>
    <row r="321" spans="1:12" s="21" customFormat="1" ht="18.75">
      <c r="A321" s="4"/>
      <c r="B321" s="437"/>
      <c r="C321" s="438"/>
      <c r="D321" s="438"/>
      <c r="E321" s="438"/>
      <c r="F321" s="438"/>
      <c r="G321" s="438"/>
      <c r="H321" s="438"/>
      <c r="I321" s="439"/>
      <c r="J321" s="57"/>
      <c r="L321" s="59"/>
    </row>
    <row r="322" spans="1:12" s="21" customFormat="1" ht="19.5" thickBot="1">
      <c r="A322" s="4"/>
      <c r="B322" s="440"/>
      <c r="C322" s="441"/>
      <c r="D322" s="441"/>
      <c r="E322" s="441"/>
      <c r="F322" s="441"/>
      <c r="G322" s="441"/>
      <c r="H322" s="441"/>
      <c r="I322" s="442"/>
      <c r="J322" s="57"/>
      <c r="L322" s="59"/>
    </row>
    <row r="323" spans="1:12" s="21" customFormat="1" ht="18.75">
      <c r="A323" s="58"/>
      <c r="B323" s="58"/>
      <c r="C323" s="58"/>
      <c r="D323" s="58"/>
      <c r="E323" s="58"/>
      <c r="F323" s="58"/>
      <c r="G323" s="58"/>
      <c r="H323" s="58"/>
      <c r="I323" s="58"/>
      <c r="J323" s="63"/>
      <c r="L323" s="59"/>
    </row>
    <row r="324" spans="1:12" s="21" customFormat="1" ht="19.5" thickBot="1">
      <c r="A324" s="4"/>
      <c r="B324" s="4"/>
      <c r="C324" s="4"/>
      <c r="D324" s="4"/>
      <c r="E324" s="4"/>
      <c r="F324" s="4"/>
      <c r="G324" s="4"/>
      <c r="H324" s="4"/>
      <c r="I324" s="4"/>
      <c r="J324" s="61" t="s">
        <v>1264</v>
      </c>
      <c r="L324" s="59"/>
    </row>
    <row r="325" spans="1:12" s="21" customFormat="1" ht="18.75">
      <c r="A325" s="4"/>
      <c r="B325" s="515" t="str">
        <f>CONCATENATE('加盟校情報&amp;大会設定'!$G$5,'加盟校情報&amp;大会設定'!$H$5,'加盟校情報&amp;大会設定'!$I$5,'加盟校情報&amp;大会設定'!$J$5,)&amp;"　女子4×100mR"</f>
        <v>第36回全日本大学女子駅伝東海地区選考会　女子4×100mR</v>
      </c>
      <c r="C325" s="516"/>
      <c r="D325" s="516"/>
      <c r="E325" s="516"/>
      <c r="F325" s="516"/>
      <c r="G325" s="516"/>
      <c r="H325" s="516"/>
      <c r="I325" s="517"/>
      <c r="J325" s="57"/>
      <c r="L325" s="59"/>
    </row>
    <row r="326" spans="1:12" s="21" customFormat="1" ht="19.5" thickBot="1">
      <c r="A326" s="4"/>
      <c r="B326" s="518"/>
      <c r="C326" s="519"/>
      <c r="D326" s="519"/>
      <c r="E326" s="519"/>
      <c r="F326" s="519"/>
      <c r="G326" s="519"/>
      <c r="H326" s="519"/>
      <c r="I326" s="520"/>
      <c r="J326" s="57"/>
      <c r="L326" s="59"/>
    </row>
    <row r="327" spans="1:12" s="21" customFormat="1" ht="18.75">
      <c r="A327" s="4"/>
      <c r="B327" s="449" t="s">
        <v>1241</v>
      </c>
      <c r="C327" s="450"/>
      <c r="D327" s="455" t="str">
        <f>IF(基本情報登録!$D$6&gt;0,基本情報登録!$D$6,"")</f>
        <v/>
      </c>
      <c r="E327" s="456"/>
      <c r="F327" s="456"/>
      <c r="G327" s="456"/>
      <c r="H327" s="457"/>
      <c r="I327" s="62" t="s">
        <v>1275</v>
      </c>
      <c r="J327" s="57"/>
      <c r="L327" s="59"/>
    </row>
    <row r="328" spans="1:12" s="21" customFormat="1" ht="18.75">
      <c r="A328" s="4"/>
      <c r="B328" s="451" t="s">
        <v>1</v>
      </c>
      <c r="C328" s="452"/>
      <c r="D328" s="458" t="str">
        <f>IF(基本情報登録!$D$8&gt;0,基本情報登録!$D$8,"")</f>
        <v/>
      </c>
      <c r="E328" s="459"/>
      <c r="F328" s="459"/>
      <c r="G328" s="459"/>
      <c r="H328" s="460"/>
      <c r="I328" s="432"/>
      <c r="J328" s="57"/>
      <c r="L328" s="59"/>
    </row>
    <row r="329" spans="1:12" s="21" customFormat="1" ht="19.5" thickBot="1">
      <c r="A329" s="4"/>
      <c r="B329" s="453"/>
      <c r="C329" s="454"/>
      <c r="D329" s="461"/>
      <c r="E329" s="462"/>
      <c r="F329" s="462"/>
      <c r="G329" s="462"/>
      <c r="H329" s="463"/>
      <c r="I329" s="433"/>
      <c r="J329" s="57"/>
      <c r="L329" s="59"/>
    </row>
    <row r="330" spans="1:12" s="21" customFormat="1" ht="18.75">
      <c r="A330" s="4"/>
      <c r="B330" s="449" t="s">
        <v>24</v>
      </c>
      <c r="C330" s="450"/>
      <c r="D330" s="487"/>
      <c r="E330" s="488"/>
      <c r="F330" s="488"/>
      <c r="G330" s="488"/>
      <c r="H330" s="488"/>
      <c r="I330" s="489"/>
      <c r="J330" s="57"/>
      <c r="L330" s="59"/>
    </row>
    <row r="331" spans="1:12" s="21" customFormat="1" ht="18.75" hidden="1">
      <c r="A331" s="4"/>
      <c r="B331" s="47"/>
      <c r="C331" s="48"/>
      <c r="D331" s="49"/>
      <c r="E331" s="490" t="str">
        <f>TEXT(D330,"00000")</f>
        <v>00000</v>
      </c>
      <c r="F331" s="490"/>
      <c r="G331" s="490"/>
      <c r="H331" s="490"/>
      <c r="I331" s="491"/>
      <c r="J331" s="57"/>
      <c r="L331" s="59"/>
    </row>
    <row r="332" spans="1:12" s="21" customFormat="1" ht="18.75">
      <c r="A332" s="4"/>
      <c r="B332" s="451" t="s">
        <v>27</v>
      </c>
      <c r="C332" s="452"/>
      <c r="D332" s="468"/>
      <c r="E332" s="494"/>
      <c r="F332" s="494"/>
      <c r="G332" s="494"/>
      <c r="H332" s="494"/>
      <c r="I332" s="495"/>
      <c r="J332" s="57"/>
      <c r="L332" s="59"/>
    </row>
    <row r="333" spans="1:12" s="21" customFormat="1" ht="18.75">
      <c r="A333" s="4"/>
      <c r="B333" s="492"/>
      <c r="C333" s="493"/>
      <c r="D333" s="474"/>
      <c r="E333" s="496"/>
      <c r="F333" s="496"/>
      <c r="G333" s="496"/>
      <c r="H333" s="496"/>
      <c r="I333" s="497"/>
      <c r="J333" s="57"/>
      <c r="L333" s="59"/>
    </row>
    <row r="334" spans="1:12" s="21" customFormat="1" ht="19.5" thickBot="1">
      <c r="A334" s="4"/>
      <c r="B334" s="498" t="s">
        <v>1233</v>
      </c>
      <c r="C334" s="499"/>
      <c r="D334" s="500"/>
      <c r="E334" s="501"/>
      <c r="F334" s="501"/>
      <c r="G334" s="501"/>
      <c r="H334" s="501"/>
      <c r="I334" s="502"/>
      <c r="J334" s="57"/>
      <c r="L334" s="59"/>
    </row>
    <row r="335" spans="1:12" s="21" customFormat="1" ht="18.75">
      <c r="A335" s="4"/>
      <c r="B335" s="476" t="s">
        <v>1234</v>
      </c>
      <c r="C335" s="477"/>
      <c r="D335" s="477"/>
      <c r="E335" s="477"/>
      <c r="F335" s="477"/>
      <c r="G335" s="477"/>
      <c r="H335" s="477"/>
      <c r="I335" s="478"/>
      <c r="J335" s="57"/>
      <c r="L335" s="59"/>
    </row>
    <row r="336" spans="1:12" s="21" customFormat="1" ht="19.5" thickBot="1">
      <c r="A336" s="4"/>
      <c r="B336" s="50" t="s">
        <v>1238</v>
      </c>
      <c r="C336" s="51" t="s">
        <v>16</v>
      </c>
      <c r="D336" s="51" t="s">
        <v>1239</v>
      </c>
      <c r="E336" s="479" t="s">
        <v>1235</v>
      </c>
      <c r="F336" s="480"/>
      <c r="G336" s="51" t="s">
        <v>1240</v>
      </c>
      <c r="H336" s="51" t="s">
        <v>48</v>
      </c>
      <c r="I336" s="52" t="s">
        <v>1236</v>
      </c>
      <c r="J336" s="57"/>
      <c r="L336" s="59"/>
    </row>
    <row r="337" spans="1:12" s="21" customFormat="1" ht="19.5" thickTop="1">
      <c r="A337" s="4"/>
      <c r="B337" s="481">
        <v>1</v>
      </c>
      <c r="C337" s="483"/>
      <c r="D337" s="483" t="str">
        <f>IF(C337&gt;0,VLOOKUP(C337,女子登録情報!$A$2:$H$2000,2,0),"")</f>
        <v/>
      </c>
      <c r="E337" s="484" t="str">
        <f>IF(C337&gt;0,VLOOKUP(C337,女子登録情報!$A$2:$H$2000,3,0),"")</f>
        <v/>
      </c>
      <c r="F337" s="485"/>
      <c r="G337" s="483" t="str">
        <f>IF(C337&gt;0,VLOOKUP(C337,女子登録情報!$A$2:$H$2000,4,0),"")</f>
        <v/>
      </c>
      <c r="H337" s="483" t="str">
        <f>IF(C337&gt;0,VLOOKUP(C337,女子登録情報!$A$2:$H$2000,8,0),"")</f>
        <v/>
      </c>
      <c r="I337" s="486" t="str">
        <f>IF(C337&gt;0,VLOOKUP(C337,女子登録情報!$A$2:$H$2000,5,0),"")</f>
        <v/>
      </c>
      <c r="J337" s="57"/>
      <c r="L337" s="59"/>
    </row>
    <row r="338" spans="1:12" s="21" customFormat="1" ht="18.75">
      <c r="A338" s="4"/>
      <c r="B338" s="482"/>
      <c r="C338" s="473"/>
      <c r="D338" s="473"/>
      <c r="E338" s="474"/>
      <c r="F338" s="475"/>
      <c r="G338" s="473"/>
      <c r="H338" s="473"/>
      <c r="I338" s="472"/>
      <c r="J338" s="57"/>
      <c r="L338" s="59"/>
    </row>
    <row r="339" spans="1:12" s="21" customFormat="1" ht="18.75">
      <c r="A339" s="4"/>
      <c r="B339" s="464">
        <v>2</v>
      </c>
      <c r="C339" s="466"/>
      <c r="D339" s="466" t="str">
        <f>IF(C339,VLOOKUP(C339,女子登録情報!$A$2:$H$2000,2,0),"")</f>
        <v/>
      </c>
      <c r="E339" s="468" t="str">
        <f>IF(C339&gt;0,VLOOKUP(C339,女子登録情報!$A$2:$H$2000,3,0),"")</f>
        <v/>
      </c>
      <c r="F339" s="469"/>
      <c r="G339" s="466" t="str">
        <f>IF(C339&gt;0,VLOOKUP(C339,女子登録情報!$A$2:$H$2000,4,0),"")</f>
        <v/>
      </c>
      <c r="H339" s="466" t="str">
        <f>IF(C339&gt;0,VLOOKUP(C339,女子登録情報!$A$2:$H$2000,8,0),"")</f>
        <v/>
      </c>
      <c r="I339" s="432" t="str">
        <f>IF(C339&gt;0,VLOOKUP(C339,女子登録情報!$A$2:$H$2000,5,0),"")</f>
        <v/>
      </c>
      <c r="J339" s="57"/>
      <c r="L339" s="59"/>
    </row>
    <row r="340" spans="1:12" s="21" customFormat="1" ht="18.75">
      <c r="A340" s="4"/>
      <c r="B340" s="482"/>
      <c r="C340" s="473"/>
      <c r="D340" s="473"/>
      <c r="E340" s="474"/>
      <c r="F340" s="475"/>
      <c r="G340" s="473"/>
      <c r="H340" s="473"/>
      <c r="I340" s="472"/>
      <c r="J340" s="57"/>
      <c r="L340" s="59"/>
    </row>
    <row r="341" spans="1:12" s="21" customFormat="1" ht="18.75">
      <c r="A341" s="4"/>
      <c r="B341" s="464">
        <v>3</v>
      </c>
      <c r="C341" s="466"/>
      <c r="D341" s="466" t="str">
        <f>IF(C341,VLOOKUP(C341,女子登録情報!$A$2:$H$2000,2,0),"")</f>
        <v/>
      </c>
      <c r="E341" s="468" t="str">
        <f>IF(C341&gt;0,VLOOKUP(C341,女子登録情報!$A$2:$H$2000,3,0),"")</f>
        <v/>
      </c>
      <c r="F341" s="469"/>
      <c r="G341" s="466" t="str">
        <f>IF(C341&gt;0,VLOOKUP(C341,女子登録情報!$A$2:$H$2000,4,0),"")</f>
        <v/>
      </c>
      <c r="H341" s="466" t="str">
        <f>IF(C341&gt;0,VLOOKUP(C341,女子登録情報!$A$2:$H$2000,8,0),"")</f>
        <v/>
      </c>
      <c r="I341" s="432" t="str">
        <f>IF(C341&gt;0,VLOOKUP(C341,女子登録情報!$A$2:$H$2000,5,0),"")</f>
        <v/>
      </c>
      <c r="J341" s="57"/>
      <c r="L341" s="59"/>
    </row>
    <row r="342" spans="1:12" s="21" customFormat="1" ht="18.75">
      <c r="A342" s="4"/>
      <c r="B342" s="482"/>
      <c r="C342" s="473"/>
      <c r="D342" s="473"/>
      <c r="E342" s="474"/>
      <c r="F342" s="475"/>
      <c r="G342" s="473"/>
      <c r="H342" s="473"/>
      <c r="I342" s="472"/>
      <c r="J342" s="57"/>
      <c r="L342" s="59"/>
    </row>
    <row r="343" spans="1:12" s="21" customFormat="1" ht="18.75">
      <c r="A343" s="4"/>
      <c r="B343" s="464">
        <v>4</v>
      </c>
      <c r="C343" s="466"/>
      <c r="D343" s="466" t="str">
        <f>IF(C343,VLOOKUP(C343,女子登録情報!$A$2:$H$2000,2,0),"")</f>
        <v/>
      </c>
      <c r="E343" s="468" t="str">
        <f>IF(C343&gt;0,VLOOKUP(C343,女子登録情報!$A$2:$H$2000,3,0),"")</f>
        <v/>
      </c>
      <c r="F343" s="469"/>
      <c r="G343" s="466" t="str">
        <f>IF(C343&gt;0,VLOOKUP(C343,女子登録情報!$A$2:$H$2000,4,0),"")</f>
        <v/>
      </c>
      <c r="H343" s="466" t="str">
        <f>IF(C343&gt;0,VLOOKUP(C343,女子登録情報!$A$2:$H$2000,8,0),"")</f>
        <v/>
      </c>
      <c r="I343" s="432" t="str">
        <f>IF(C343&gt;0,VLOOKUP(C343,女子登録情報!$A$2:$H$2000,5,0),"")</f>
        <v/>
      </c>
      <c r="J343" s="57"/>
      <c r="L343" s="59"/>
    </row>
    <row r="344" spans="1:12" s="21" customFormat="1" ht="18.75">
      <c r="A344" s="4"/>
      <c r="B344" s="482"/>
      <c r="C344" s="473"/>
      <c r="D344" s="473"/>
      <c r="E344" s="474"/>
      <c r="F344" s="475"/>
      <c r="G344" s="473"/>
      <c r="H344" s="473"/>
      <c r="I344" s="472"/>
      <c r="J344" s="57"/>
      <c r="L344" s="59"/>
    </row>
    <row r="345" spans="1:12" s="21" customFormat="1" ht="18.75">
      <c r="A345" s="4"/>
      <c r="B345" s="464">
        <v>5</v>
      </c>
      <c r="C345" s="466"/>
      <c r="D345" s="466" t="str">
        <f>IF(C345,VLOOKUP(C345,女子登録情報!$A$2:$H$2000,2,0),"")</f>
        <v/>
      </c>
      <c r="E345" s="468" t="str">
        <f>IF(C345&gt;0,VLOOKUP(C345,女子登録情報!$A$2:$H$2000,3,0),"")</f>
        <v/>
      </c>
      <c r="F345" s="469"/>
      <c r="G345" s="466" t="str">
        <f>IF(C345&gt;0,VLOOKUP(C345,女子登録情報!$A$2:$H$2000,4,0),"")</f>
        <v/>
      </c>
      <c r="H345" s="466" t="str">
        <f>IF(C345&gt;0,VLOOKUP(C345,女子登録情報!$A$2:$H$2000,8,0),"")</f>
        <v/>
      </c>
      <c r="I345" s="432" t="str">
        <f>IF(C345&gt;0,VLOOKUP(C345,女子登録情報!$A$2:$H$2000,5,0),"")</f>
        <v/>
      </c>
      <c r="J345" s="57"/>
      <c r="L345" s="59"/>
    </row>
    <row r="346" spans="1:12" s="21" customFormat="1" ht="18.75">
      <c r="A346" s="4"/>
      <c r="B346" s="482"/>
      <c r="C346" s="473"/>
      <c r="D346" s="473"/>
      <c r="E346" s="474"/>
      <c r="F346" s="475"/>
      <c r="G346" s="473"/>
      <c r="H346" s="473"/>
      <c r="I346" s="472"/>
      <c r="J346" s="57"/>
      <c r="L346" s="59"/>
    </row>
    <row r="347" spans="1:12" s="21" customFormat="1" ht="18.75">
      <c r="A347" s="4"/>
      <c r="B347" s="464">
        <v>6</v>
      </c>
      <c r="C347" s="466"/>
      <c r="D347" s="466" t="str">
        <f>IF(C347,VLOOKUP(C347,女子登録情報!$A$2:$H$2000,2,0),"")</f>
        <v/>
      </c>
      <c r="E347" s="468" t="str">
        <f>IF(C347&gt;0,VLOOKUP(C347,女子登録情報!$A$2:$H$2000,3,0),"")</f>
        <v/>
      </c>
      <c r="F347" s="469"/>
      <c r="G347" s="466" t="str">
        <f>IF(C347&gt;0,VLOOKUP(C347,女子登録情報!$A$2:$H$2000,4,0),"")</f>
        <v/>
      </c>
      <c r="H347" s="466" t="str">
        <f>IF(C347&gt;0,VLOOKUP(C347,女子登録情報!$A$2:$H$2000,8,0),"")</f>
        <v/>
      </c>
      <c r="I347" s="432" t="str">
        <f>IF(C347&gt;0,VLOOKUP(C347,女子登録情報!$A$2:$H$2000,5,0),"")</f>
        <v/>
      </c>
      <c r="J347" s="57"/>
      <c r="L347" s="59"/>
    </row>
    <row r="348" spans="1:12" s="21" customFormat="1" ht="19.5" thickBot="1">
      <c r="A348" s="4"/>
      <c r="B348" s="465"/>
      <c r="C348" s="467"/>
      <c r="D348" s="467"/>
      <c r="E348" s="470"/>
      <c r="F348" s="471"/>
      <c r="G348" s="467"/>
      <c r="H348" s="467"/>
      <c r="I348" s="433"/>
      <c r="J348" s="57"/>
      <c r="L348" s="59"/>
    </row>
    <row r="349" spans="1:12" s="21" customFormat="1" ht="18.75">
      <c r="A349" s="4"/>
      <c r="B349" s="434" t="s">
        <v>1237</v>
      </c>
      <c r="C349" s="435"/>
      <c r="D349" s="435"/>
      <c r="E349" s="435"/>
      <c r="F349" s="435"/>
      <c r="G349" s="435"/>
      <c r="H349" s="435"/>
      <c r="I349" s="436"/>
      <c r="J349" s="57"/>
      <c r="L349" s="59"/>
    </row>
    <row r="350" spans="1:12" s="21" customFormat="1" ht="18.75">
      <c r="A350" s="4"/>
      <c r="B350" s="437"/>
      <c r="C350" s="438"/>
      <c r="D350" s="438"/>
      <c r="E350" s="438"/>
      <c r="F350" s="438"/>
      <c r="G350" s="438"/>
      <c r="H350" s="438"/>
      <c r="I350" s="439"/>
      <c r="J350" s="57"/>
      <c r="L350" s="59"/>
    </row>
    <row r="351" spans="1:12" s="21" customFormat="1" ht="19.5" thickBot="1">
      <c r="A351" s="4"/>
      <c r="B351" s="440"/>
      <c r="C351" s="441"/>
      <c r="D351" s="441"/>
      <c r="E351" s="441"/>
      <c r="F351" s="441"/>
      <c r="G351" s="441"/>
      <c r="H351" s="441"/>
      <c r="I351" s="442"/>
      <c r="J351" s="57"/>
      <c r="L351" s="59"/>
    </row>
    <row r="352" spans="1:12" s="21" customFormat="1" ht="18.75">
      <c r="A352" s="58"/>
      <c r="B352" s="58"/>
      <c r="C352" s="58"/>
      <c r="D352" s="58"/>
      <c r="E352" s="58"/>
      <c r="F352" s="58"/>
      <c r="G352" s="58"/>
      <c r="H352" s="58"/>
      <c r="I352" s="58"/>
      <c r="J352" s="63"/>
      <c r="L352" s="59"/>
    </row>
    <row r="353" spans="1:12" s="21" customFormat="1" ht="19.5" thickBot="1">
      <c r="A353" s="4"/>
      <c r="B353" s="4"/>
      <c r="C353" s="4"/>
      <c r="D353" s="4"/>
      <c r="E353" s="4"/>
      <c r="F353" s="4"/>
      <c r="G353" s="4"/>
      <c r="H353" s="4"/>
      <c r="I353" s="4"/>
      <c r="J353" s="61" t="s">
        <v>1265</v>
      </c>
      <c r="L353" s="59"/>
    </row>
    <row r="354" spans="1:12" s="21" customFormat="1" ht="18.75">
      <c r="A354" s="4"/>
      <c r="B354" s="515" t="str">
        <f>CONCATENATE('加盟校情報&amp;大会設定'!$G$5,'加盟校情報&amp;大会設定'!$H$5,'加盟校情報&amp;大会設定'!$I$5,'加盟校情報&amp;大会設定'!$J$5,)&amp;"　女子4×100mR"</f>
        <v>第36回全日本大学女子駅伝東海地区選考会　女子4×100mR</v>
      </c>
      <c r="C354" s="516"/>
      <c r="D354" s="516"/>
      <c r="E354" s="516"/>
      <c r="F354" s="516"/>
      <c r="G354" s="516"/>
      <c r="H354" s="516"/>
      <c r="I354" s="517"/>
      <c r="J354" s="57"/>
      <c r="L354" s="59"/>
    </row>
    <row r="355" spans="1:12" s="21" customFormat="1" ht="19.5" thickBot="1">
      <c r="A355" s="4"/>
      <c r="B355" s="518"/>
      <c r="C355" s="519"/>
      <c r="D355" s="519"/>
      <c r="E355" s="519"/>
      <c r="F355" s="519"/>
      <c r="G355" s="519"/>
      <c r="H355" s="519"/>
      <c r="I355" s="520"/>
      <c r="J355" s="57"/>
      <c r="L355" s="59"/>
    </row>
    <row r="356" spans="1:12" s="21" customFormat="1" ht="18.75">
      <c r="A356" s="4"/>
      <c r="B356" s="449" t="s">
        <v>1241</v>
      </c>
      <c r="C356" s="450"/>
      <c r="D356" s="455" t="str">
        <f>IF(基本情報登録!$D$6&gt;0,基本情報登録!$D$6,"")</f>
        <v/>
      </c>
      <c r="E356" s="456"/>
      <c r="F356" s="456"/>
      <c r="G356" s="456"/>
      <c r="H356" s="457"/>
      <c r="I356" s="62" t="s">
        <v>1275</v>
      </c>
      <c r="J356" s="57"/>
      <c r="L356" s="59"/>
    </row>
    <row r="357" spans="1:12" s="21" customFormat="1" ht="18.75">
      <c r="A357" s="4"/>
      <c r="B357" s="451" t="s">
        <v>1</v>
      </c>
      <c r="C357" s="452"/>
      <c r="D357" s="458" t="str">
        <f>IF(基本情報登録!$D$8&gt;0,基本情報登録!$D$8,"")</f>
        <v/>
      </c>
      <c r="E357" s="459"/>
      <c r="F357" s="459"/>
      <c r="G357" s="459"/>
      <c r="H357" s="460"/>
      <c r="I357" s="432"/>
      <c r="J357" s="57"/>
      <c r="L357" s="59"/>
    </row>
    <row r="358" spans="1:12" s="21" customFormat="1" ht="19.5" thickBot="1">
      <c r="A358" s="4"/>
      <c r="B358" s="453"/>
      <c r="C358" s="454"/>
      <c r="D358" s="461"/>
      <c r="E358" s="462"/>
      <c r="F358" s="462"/>
      <c r="G358" s="462"/>
      <c r="H358" s="463"/>
      <c r="I358" s="433"/>
      <c r="J358" s="57"/>
      <c r="L358" s="59"/>
    </row>
    <row r="359" spans="1:12" s="21" customFormat="1" ht="18.75">
      <c r="A359" s="4"/>
      <c r="B359" s="449" t="s">
        <v>24</v>
      </c>
      <c r="C359" s="450"/>
      <c r="D359" s="487"/>
      <c r="E359" s="488"/>
      <c r="F359" s="488"/>
      <c r="G359" s="488"/>
      <c r="H359" s="488"/>
      <c r="I359" s="489"/>
      <c r="J359" s="57"/>
      <c r="L359" s="59"/>
    </row>
    <row r="360" spans="1:12" s="21" customFormat="1" ht="18.75" hidden="1">
      <c r="A360" s="4"/>
      <c r="B360" s="47"/>
      <c r="C360" s="48"/>
      <c r="D360" s="49"/>
      <c r="E360" s="490" t="str">
        <f>TEXT(D359,"00000")</f>
        <v>00000</v>
      </c>
      <c r="F360" s="490"/>
      <c r="G360" s="490"/>
      <c r="H360" s="490"/>
      <c r="I360" s="491"/>
      <c r="J360" s="57"/>
      <c r="L360" s="59"/>
    </row>
    <row r="361" spans="1:12" s="21" customFormat="1" ht="18.75">
      <c r="A361" s="4"/>
      <c r="B361" s="451" t="s">
        <v>27</v>
      </c>
      <c r="C361" s="452"/>
      <c r="D361" s="468"/>
      <c r="E361" s="494"/>
      <c r="F361" s="494"/>
      <c r="G361" s="494"/>
      <c r="H361" s="494"/>
      <c r="I361" s="495"/>
      <c r="J361" s="57"/>
      <c r="L361" s="59"/>
    </row>
    <row r="362" spans="1:12" s="21" customFormat="1" ht="18.75">
      <c r="A362" s="4"/>
      <c r="B362" s="492"/>
      <c r="C362" s="493"/>
      <c r="D362" s="474"/>
      <c r="E362" s="496"/>
      <c r="F362" s="496"/>
      <c r="G362" s="496"/>
      <c r="H362" s="496"/>
      <c r="I362" s="497"/>
      <c r="J362" s="57"/>
      <c r="L362" s="59"/>
    </row>
    <row r="363" spans="1:12" s="21" customFormat="1" ht="19.5" thickBot="1">
      <c r="A363" s="4"/>
      <c r="B363" s="498" t="s">
        <v>1233</v>
      </c>
      <c r="C363" s="499"/>
      <c r="D363" s="500"/>
      <c r="E363" s="501"/>
      <c r="F363" s="501"/>
      <c r="G363" s="501"/>
      <c r="H363" s="501"/>
      <c r="I363" s="502"/>
      <c r="J363" s="57"/>
      <c r="L363" s="59"/>
    </row>
    <row r="364" spans="1:12" s="21" customFormat="1" ht="18.75">
      <c r="A364" s="4"/>
      <c r="B364" s="476" t="s">
        <v>1234</v>
      </c>
      <c r="C364" s="477"/>
      <c r="D364" s="477"/>
      <c r="E364" s="477"/>
      <c r="F364" s="477"/>
      <c r="G364" s="477"/>
      <c r="H364" s="477"/>
      <c r="I364" s="478"/>
      <c r="J364" s="57"/>
      <c r="L364" s="59"/>
    </row>
    <row r="365" spans="1:12" s="21" customFormat="1" ht="19.5" thickBot="1">
      <c r="A365" s="4"/>
      <c r="B365" s="50" t="s">
        <v>1238</v>
      </c>
      <c r="C365" s="51" t="s">
        <v>16</v>
      </c>
      <c r="D365" s="51" t="s">
        <v>1239</v>
      </c>
      <c r="E365" s="479" t="s">
        <v>1235</v>
      </c>
      <c r="F365" s="480"/>
      <c r="G365" s="51" t="s">
        <v>1240</v>
      </c>
      <c r="H365" s="51" t="s">
        <v>48</v>
      </c>
      <c r="I365" s="52" t="s">
        <v>1236</v>
      </c>
      <c r="J365" s="57"/>
      <c r="L365" s="59"/>
    </row>
    <row r="366" spans="1:12" s="21" customFormat="1" ht="19.5" thickTop="1">
      <c r="A366" s="4"/>
      <c r="B366" s="481">
        <v>1</v>
      </c>
      <c r="C366" s="483"/>
      <c r="D366" s="483" t="str">
        <f>IF(C366&gt;0,VLOOKUP(C366,女子登録情報!$A$2:$H$2000,2,0),"")</f>
        <v/>
      </c>
      <c r="E366" s="484" t="str">
        <f>IF(C366&gt;0,VLOOKUP(C366,女子登録情報!$A$2:$H$2000,3,0),"")</f>
        <v/>
      </c>
      <c r="F366" s="485"/>
      <c r="G366" s="483" t="str">
        <f>IF(C366&gt;0,VLOOKUP(C366,女子登録情報!$A$2:$H$2000,4,0),"")</f>
        <v/>
      </c>
      <c r="H366" s="483" t="str">
        <f>IF(C366&gt;0,VLOOKUP(C366,女子登録情報!$A$2:$H$2000,8,0),"")</f>
        <v/>
      </c>
      <c r="I366" s="486" t="str">
        <f>IF(C366&gt;0,VLOOKUP(C366,女子登録情報!$A$2:$H$2000,5,0),"")</f>
        <v/>
      </c>
      <c r="J366" s="57"/>
      <c r="L366" s="59"/>
    </row>
    <row r="367" spans="1:12" s="21" customFormat="1" ht="18.75">
      <c r="A367" s="4"/>
      <c r="B367" s="482"/>
      <c r="C367" s="473"/>
      <c r="D367" s="473"/>
      <c r="E367" s="474"/>
      <c r="F367" s="475"/>
      <c r="G367" s="473"/>
      <c r="H367" s="473"/>
      <c r="I367" s="472"/>
      <c r="J367" s="57"/>
      <c r="L367" s="59"/>
    </row>
    <row r="368" spans="1:12" s="21" customFormat="1" ht="18.75">
      <c r="A368" s="4"/>
      <c r="B368" s="464">
        <v>2</v>
      </c>
      <c r="C368" s="466"/>
      <c r="D368" s="466" t="str">
        <f>IF(C368,VLOOKUP(C368,女子登録情報!$A$2:$H$2000,2,0),"")</f>
        <v/>
      </c>
      <c r="E368" s="468" t="str">
        <f>IF(C368&gt;0,VLOOKUP(C368,女子登録情報!$A$2:$H$2000,3,0),"")</f>
        <v/>
      </c>
      <c r="F368" s="469"/>
      <c r="G368" s="466" t="str">
        <f>IF(C368&gt;0,VLOOKUP(C368,女子登録情報!$A$2:$H$2000,4,0),"")</f>
        <v/>
      </c>
      <c r="H368" s="466" t="str">
        <f>IF(C368&gt;0,VLOOKUP(C368,女子登録情報!$A$2:$H$2000,8,0),"")</f>
        <v/>
      </c>
      <c r="I368" s="432" t="str">
        <f>IF(C368&gt;0,VLOOKUP(C368,女子登録情報!$A$2:$H$2000,5,0),"")</f>
        <v/>
      </c>
      <c r="J368" s="57"/>
      <c r="L368" s="59"/>
    </row>
    <row r="369" spans="1:12" s="21" customFormat="1" ht="18.75">
      <c r="A369" s="4"/>
      <c r="B369" s="482"/>
      <c r="C369" s="473"/>
      <c r="D369" s="473"/>
      <c r="E369" s="474"/>
      <c r="F369" s="475"/>
      <c r="G369" s="473"/>
      <c r="H369" s="473"/>
      <c r="I369" s="472"/>
      <c r="J369" s="57"/>
      <c r="L369" s="59"/>
    </row>
    <row r="370" spans="1:12" s="21" customFormat="1" ht="18.75">
      <c r="A370" s="4"/>
      <c r="B370" s="464">
        <v>3</v>
      </c>
      <c r="C370" s="466"/>
      <c r="D370" s="466" t="str">
        <f>IF(C370,VLOOKUP(C370,女子登録情報!$A$2:$H$2000,2,0),"")</f>
        <v/>
      </c>
      <c r="E370" s="468" t="str">
        <f>IF(C370&gt;0,VLOOKUP(C370,女子登録情報!$A$2:$H$2000,3,0),"")</f>
        <v/>
      </c>
      <c r="F370" s="469"/>
      <c r="G370" s="466" t="str">
        <f>IF(C370&gt;0,VLOOKUP(C370,女子登録情報!$A$2:$H$2000,4,0),"")</f>
        <v/>
      </c>
      <c r="H370" s="466" t="str">
        <f>IF(C370&gt;0,VLOOKUP(C370,女子登録情報!$A$2:$H$2000,8,0),"")</f>
        <v/>
      </c>
      <c r="I370" s="432" t="str">
        <f>IF(C370&gt;0,VLOOKUP(C370,女子登録情報!$A$2:$H$2000,5,0),"")</f>
        <v/>
      </c>
      <c r="J370" s="57"/>
      <c r="L370" s="59"/>
    </row>
    <row r="371" spans="1:12" s="21" customFormat="1" ht="18.75">
      <c r="A371" s="4"/>
      <c r="B371" s="482"/>
      <c r="C371" s="473"/>
      <c r="D371" s="473"/>
      <c r="E371" s="474"/>
      <c r="F371" s="475"/>
      <c r="G371" s="473"/>
      <c r="H371" s="473"/>
      <c r="I371" s="472"/>
      <c r="J371" s="57"/>
      <c r="L371" s="59"/>
    </row>
    <row r="372" spans="1:12" s="21" customFormat="1" ht="18.75">
      <c r="A372" s="4"/>
      <c r="B372" s="464">
        <v>4</v>
      </c>
      <c r="C372" s="466"/>
      <c r="D372" s="466" t="str">
        <f>IF(C372,VLOOKUP(C372,女子登録情報!$A$2:$H$2000,2,0),"")</f>
        <v/>
      </c>
      <c r="E372" s="468" t="str">
        <f>IF(C372&gt;0,VLOOKUP(C372,女子登録情報!$A$2:$H$2000,3,0),"")</f>
        <v/>
      </c>
      <c r="F372" s="469"/>
      <c r="G372" s="466" t="str">
        <f>IF(C372&gt;0,VLOOKUP(C372,女子登録情報!$A$2:$H$2000,4,0),"")</f>
        <v/>
      </c>
      <c r="H372" s="466" t="str">
        <f>IF(C372&gt;0,VLOOKUP(C372,女子登録情報!$A$2:$H$2000,8,0),"")</f>
        <v/>
      </c>
      <c r="I372" s="432" t="str">
        <f>IF(C372&gt;0,VLOOKUP(C372,女子登録情報!$A$2:$H$2000,5,0),"")</f>
        <v/>
      </c>
      <c r="J372" s="57"/>
      <c r="L372" s="59"/>
    </row>
    <row r="373" spans="1:12" s="21" customFormat="1" ht="18.75">
      <c r="A373" s="4"/>
      <c r="B373" s="482"/>
      <c r="C373" s="473"/>
      <c r="D373" s="473"/>
      <c r="E373" s="474"/>
      <c r="F373" s="475"/>
      <c r="G373" s="473"/>
      <c r="H373" s="473"/>
      <c r="I373" s="472"/>
      <c r="J373" s="57"/>
      <c r="L373" s="59"/>
    </row>
    <row r="374" spans="1:12" s="21" customFormat="1" ht="18.75">
      <c r="A374" s="4"/>
      <c r="B374" s="464">
        <v>5</v>
      </c>
      <c r="C374" s="466"/>
      <c r="D374" s="466" t="str">
        <f>IF(C374,VLOOKUP(C374,女子登録情報!$A$2:$H$2000,2,0),"")</f>
        <v/>
      </c>
      <c r="E374" s="468" t="str">
        <f>IF(C374&gt;0,VLOOKUP(C374,女子登録情報!$A$2:$H$2000,3,0),"")</f>
        <v/>
      </c>
      <c r="F374" s="469"/>
      <c r="G374" s="466" t="str">
        <f>IF(C374&gt;0,VLOOKUP(C374,女子登録情報!$A$2:$H$2000,4,0),"")</f>
        <v/>
      </c>
      <c r="H374" s="466" t="str">
        <f>IF(C374&gt;0,VLOOKUP(C374,女子登録情報!$A$2:$H$2000,8,0),"")</f>
        <v/>
      </c>
      <c r="I374" s="432" t="str">
        <f>IF(C374&gt;0,VLOOKUP(C374,女子登録情報!$A$2:$H$2000,5,0),"")</f>
        <v/>
      </c>
      <c r="J374" s="57"/>
      <c r="L374" s="59"/>
    </row>
    <row r="375" spans="1:12" s="21" customFormat="1" ht="18.75">
      <c r="A375" s="4"/>
      <c r="B375" s="482"/>
      <c r="C375" s="473"/>
      <c r="D375" s="473"/>
      <c r="E375" s="474"/>
      <c r="F375" s="475"/>
      <c r="G375" s="473"/>
      <c r="H375" s="473"/>
      <c r="I375" s="472"/>
      <c r="J375" s="57"/>
      <c r="L375" s="59"/>
    </row>
    <row r="376" spans="1:12" s="21" customFormat="1" ht="18.75">
      <c r="A376" s="4"/>
      <c r="B376" s="464">
        <v>6</v>
      </c>
      <c r="C376" s="466"/>
      <c r="D376" s="466" t="str">
        <f>IF(C376,VLOOKUP(C376,女子登録情報!$A$2:$H$2000,2,0),"")</f>
        <v/>
      </c>
      <c r="E376" s="468" t="str">
        <f>IF(C376&gt;0,VLOOKUP(C376,女子登録情報!$A$2:$H$2000,3,0),"")</f>
        <v/>
      </c>
      <c r="F376" s="469"/>
      <c r="G376" s="466" t="str">
        <f>IF(C376&gt;0,VLOOKUP(C376,女子登録情報!$A$2:$H$2000,4,0),"")</f>
        <v/>
      </c>
      <c r="H376" s="466" t="str">
        <f>IF(C376&gt;0,VLOOKUP(C376,女子登録情報!$A$2:$H$2000,8,0),"")</f>
        <v/>
      </c>
      <c r="I376" s="432" t="str">
        <f>IF(C376&gt;0,VLOOKUP(C376,女子登録情報!$A$2:$H$2000,5,0),"")</f>
        <v/>
      </c>
      <c r="J376" s="57"/>
      <c r="L376" s="59"/>
    </row>
    <row r="377" spans="1:12" s="21" customFormat="1" ht="19.5" thickBot="1">
      <c r="A377" s="4"/>
      <c r="B377" s="465"/>
      <c r="C377" s="467"/>
      <c r="D377" s="467"/>
      <c r="E377" s="470"/>
      <c r="F377" s="471"/>
      <c r="G377" s="467"/>
      <c r="H377" s="467"/>
      <c r="I377" s="433"/>
      <c r="J377" s="57"/>
      <c r="L377" s="59"/>
    </row>
    <row r="378" spans="1:12" s="21" customFormat="1" ht="18.75">
      <c r="A378" s="4"/>
      <c r="B378" s="434" t="s">
        <v>1237</v>
      </c>
      <c r="C378" s="435"/>
      <c r="D378" s="435"/>
      <c r="E378" s="435"/>
      <c r="F378" s="435"/>
      <c r="G378" s="435"/>
      <c r="H378" s="435"/>
      <c r="I378" s="436"/>
      <c r="J378" s="57"/>
      <c r="L378" s="59"/>
    </row>
    <row r="379" spans="1:12" s="21" customFormat="1" ht="18.75">
      <c r="A379" s="4"/>
      <c r="B379" s="437"/>
      <c r="C379" s="438"/>
      <c r="D379" s="438"/>
      <c r="E379" s="438"/>
      <c r="F379" s="438"/>
      <c r="G379" s="438"/>
      <c r="H379" s="438"/>
      <c r="I379" s="439"/>
      <c r="J379" s="57"/>
      <c r="L379" s="59"/>
    </row>
    <row r="380" spans="1:12" s="21" customFormat="1" ht="19.5" thickBot="1">
      <c r="A380" s="4"/>
      <c r="B380" s="440"/>
      <c r="C380" s="441"/>
      <c r="D380" s="441"/>
      <c r="E380" s="441"/>
      <c r="F380" s="441"/>
      <c r="G380" s="441"/>
      <c r="H380" s="441"/>
      <c r="I380" s="442"/>
      <c r="J380" s="57"/>
      <c r="L380" s="59"/>
    </row>
    <row r="381" spans="1:12" s="21" customFormat="1" ht="18.75">
      <c r="A381" s="58"/>
      <c r="B381" s="58"/>
      <c r="C381" s="58"/>
      <c r="D381" s="58"/>
      <c r="E381" s="58"/>
      <c r="F381" s="58"/>
      <c r="G381" s="58"/>
      <c r="H381" s="58"/>
      <c r="I381" s="58"/>
      <c r="J381" s="63"/>
      <c r="L381" s="59"/>
    </row>
    <row r="382" spans="1:12" s="21" customFormat="1" ht="19.5" thickBot="1">
      <c r="A382" s="4"/>
      <c r="B382" s="4"/>
      <c r="C382" s="4"/>
      <c r="D382" s="4"/>
      <c r="E382" s="4"/>
      <c r="F382" s="4"/>
      <c r="G382" s="4"/>
      <c r="H382" s="4"/>
      <c r="I382" s="4"/>
      <c r="J382" s="61" t="s">
        <v>1296</v>
      </c>
      <c r="L382" s="59"/>
    </row>
    <row r="383" spans="1:12" s="21" customFormat="1" ht="18.75">
      <c r="A383" s="4"/>
      <c r="B383" s="515" t="str">
        <f>CONCATENATE('加盟校情報&amp;大会設定'!$G$5,'加盟校情報&amp;大会設定'!$H$5,'加盟校情報&amp;大会設定'!$I$5,'加盟校情報&amp;大会設定'!$J$5,)&amp;"　女子4×100mR"</f>
        <v>第36回全日本大学女子駅伝東海地区選考会　女子4×100mR</v>
      </c>
      <c r="C383" s="516"/>
      <c r="D383" s="516"/>
      <c r="E383" s="516"/>
      <c r="F383" s="516"/>
      <c r="G383" s="516"/>
      <c r="H383" s="516"/>
      <c r="I383" s="517"/>
      <c r="J383" s="57"/>
      <c r="L383" s="59"/>
    </row>
    <row r="384" spans="1:12" s="21" customFormat="1" ht="19.5" thickBot="1">
      <c r="A384" s="4"/>
      <c r="B384" s="518"/>
      <c r="C384" s="519"/>
      <c r="D384" s="519"/>
      <c r="E384" s="519"/>
      <c r="F384" s="519"/>
      <c r="G384" s="519"/>
      <c r="H384" s="519"/>
      <c r="I384" s="520"/>
      <c r="J384" s="57"/>
      <c r="L384" s="59"/>
    </row>
    <row r="385" spans="1:12" s="21" customFormat="1" ht="18.75">
      <c r="A385" s="4"/>
      <c r="B385" s="449" t="s">
        <v>1241</v>
      </c>
      <c r="C385" s="450"/>
      <c r="D385" s="455" t="str">
        <f>IF(基本情報登録!$D$6&gt;0,基本情報登録!$D$6,"")</f>
        <v/>
      </c>
      <c r="E385" s="456"/>
      <c r="F385" s="456"/>
      <c r="G385" s="456"/>
      <c r="H385" s="457"/>
      <c r="I385" s="62" t="s">
        <v>1275</v>
      </c>
      <c r="J385" s="57"/>
      <c r="L385" s="59"/>
    </row>
    <row r="386" spans="1:12" s="21" customFormat="1" ht="18.75">
      <c r="A386" s="4"/>
      <c r="B386" s="451" t="s">
        <v>1</v>
      </c>
      <c r="C386" s="452"/>
      <c r="D386" s="458" t="str">
        <f>IF(基本情報登録!$D$8&gt;0,基本情報登録!$D$8,"")</f>
        <v/>
      </c>
      <c r="E386" s="459"/>
      <c r="F386" s="459"/>
      <c r="G386" s="459"/>
      <c r="H386" s="460"/>
      <c r="I386" s="432"/>
      <c r="J386" s="57"/>
      <c r="L386" s="59"/>
    </row>
    <row r="387" spans="1:12" s="21" customFormat="1" ht="19.5" thickBot="1">
      <c r="A387" s="4"/>
      <c r="B387" s="453"/>
      <c r="C387" s="454"/>
      <c r="D387" s="461"/>
      <c r="E387" s="462"/>
      <c r="F387" s="462"/>
      <c r="G387" s="462"/>
      <c r="H387" s="463"/>
      <c r="I387" s="433"/>
      <c r="J387" s="57"/>
      <c r="L387" s="59"/>
    </row>
    <row r="388" spans="1:12" s="21" customFormat="1" ht="18.75">
      <c r="A388" s="4"/>
      <c r="B388" s="449" t="s">
        <v>24</v>
      </c>
      <c r="C388" s="450"/>
      <c r="D388" s="487"/>
      <c r="E388" s="488"/>
      <c r="F388" s="488"/>
      <c r="G388" s="488"/>
      <c r="H388" s="488"/>
      <c r="I388" s="489"/>
      <c r="J388" s="57"/>
      <c r="L388" s="59"/>
    </row>
    <row r="389" spans="1:12" s="21" customFormat="1" ht="18.75" hidden="1">
      <c r="A389" s="4"/>
      <c r="B389" s="47"/>
      <c r="C389" s="48"/>
      <c r="D389" s="49"/>
      <c r="E389" s="490" t="str">
        <f>TEXT(D388,"00000")</f>
        <v>00000</v>
      </c>
      <c r="F389" s="490"/>
      <c r="G389" s="490"/>
      <c r="H389" s="490"/>
      <c r="I389" s="491"/>
      <c r="J389" s="57"/>
      <c r="L389" s="59"/>
    </row>
    <row r="390" spans="1:12" s="21" customFormat="1" ht="18.75">
      <c r="A390" s="4"/>
      <c r="B390" s="451" t="s">
        <v>27</v>
      </c>
      <c r="C390" s="452"/>
      <c r="D390" s="468"/>
      <c r="E390" s="494"/>
      <c r="F390" s="494"/>
      <c r="G390" s="494"/>
      <c r="H390" s="494"/>
      <c r="I390" s="495"/>
      <c r="J390" s="57"/>
      <c r="L390" s="59"/>
    </row>
    <row r="391" spans="1:12" s="21" customFormat="1" ht="18.75">
      <c r="A391" s="4"/>
      <c r="B391" s="492"/>
      <c r="C391" s="493"/>
      <c r="D391" s="474"/>
      <c r="E391" s="496"/>
      <c r="F391" s="496"/>
      <c r="G391" s="496"/>
      <c r="H391" s="496"/>
      <c r="I391" s="497"/>
      <c r="J391" s="57"/>
      <c r="L391" s="59"/>
    </row>
    <row r="392" spans="1:12" s="21" customFormat="1" ht="19.5" thickBot="1">
      <c r="A392" s="4"/>
      <c r="B392" s="498" t="s">
        <v>1233</v>
      </c>
      <c r="C392" s="499"/>
      <c r="D392" s="500"/>
      <c r="E392" s="501"/>
      <c r="F392" s="501"/>
      <c r="G392" s="501"/>
      <c r="H392" s="501"/>
      <c r="I392" s="502"/>
      <c r="J392" s="57"/>
      <c r="L392" s="59"/>
    </row>
    <row r="393" spans="1:12" s="21" customFormat="1" ht="18.75">
      <c r="A393" s="4"/>
      <c r="B393" s="476" t="s">
        <v>1234</v>
      </c>
      <c r="C393" s="477"/>
      <c r="D393" s="477"/>
      <c r="E393" s="477"/>
      <c r="F393" s="477"/>
      <c r="G393" s="477"/>
      <c r="H393" s="477"/>
      <c r="I393" s="478"/>
      <c r="J393" s="57"/>
      <c r="L393" s="59"/>
    </row>
    <row r="394" spans="1:12" s="21" customFormat="1" ht="19.5" thickBot="1">
      <c r="A394" s="4"/>
      <c r="B394" s="50" t="s">
        <v>1238</v>
      </c>
      <c r="C394" s="51" t="s">
        <v>16</v>
      </c>
      <c r="D394" s="51" t="s">
        <v>1239</v>
      </c>
      <c r="E394" s="479" t="s">
        <v>1235</v>
      </c>
      <c r="F394" s="480"/>
      <c r="G394" s="51" t="s">
        <v>1240</v>
      </c>
      <c r="H394" s="51" t="s">
        <v>48</v>
      </c>
      <c r="I394" s="52" t="s">
        <v>1236</v>
      </c>
      <c r="J394" s="57"/>
      <c r="L394" s="59"/>
    </row>
    <row r="395" spans="1:12" s="21" customFormat="1" ht="19.5" thickTop="1">
      <c r="A395" s="4"/>
      <c r="B395" s="481">
        <v>1</v>
      </c>
      <c r="C395" s="483"/>
      <c r="D395" s="483" t="str">
        <f>IF(C395&gt;0,VLOOKUP(C395,女子登録情報!$A$2:$H$2000,2,0),"")</f>
        <v/>
      </c>
      <c r="E395" s="484" t="str">
        <f>IF(C395&gt;0,VLOOKUP(C395,女子登録情報!$A$2:$H$2000,3,0),"")</f>
        <v/>
      </c>
      <c r="F395" s="485"/>
      <c r="G395" s="483" t="str">
        <f>IF(C395&gt;0,VLOOKUP(C395,女子登録情報!$A$2:$H$2000,4,0),"")</f>
        <v/>
      </c>
      <c r="H395" s="483" t="str">
        <f>IF(C395&gt;0,VLOOKUP(C395,女子登録情報!$A$2:$H$2000,8,0),"")</f>
        <v/>
      </c>
      <c r="I395" s="486" t="str">
        <f>IF(C395&gt;0,VLOOKUP(C395,女子登録情報!$A$2:$H$2000,5,0),"")</f>
        <v/>
      </c>
      <c r="J395" s="57"/>
      <c r="L395" s="59"/>
    </row>
    <row r="396" spans="1:12" s="21" customFormat="1" ht="18.75">
      <c r="A396" s="4"/>
      <c r="B396" s="482"/>
      <c r="C396" s="473"/>
      <c r="D396" s="473"/>
      <c r="E396" s="474"/>
      <c r="F396" s="475"/>
      <c r="G396" s="473"/>
      <c r="H396" s="473"/>
      <c r="I396" s="472"/>
      <c r="J396" s="57"/>
      <c r="L396" s="59"/>
    </row>
    <row r="397" spans="1:12" s="21" customFormat="1" ht="18.75">
      <c r="A397" s="4"/>
      <c r="B397" s="464">
        <v>2</v>
      </c>
      <c r="C397" s="466"/>
      <c r="D397" s="466" t="str">
        <f>IF(C397,VLOOKUP(C397,女子登録情報!$A$2:$H$2000,2,0),"")</f>
        <v/>
      </c>
      <c r="E397" s="468" t="str">
        <f>IF(C397&gt;0,VLOOKUP(C397,女子登録情報!$A$2:$H$2000,3,0),"")</f>
        <v/>
      </c>
      <c r="F397" s="469"/>
      <c r="G397" s="466" t="str">
        <f>IF(C397&gt;0,VLOOKUP(C397,女子登録情報!$A$2:$H$2000,4,0),"")</f>
        <v/>
      </c>
      <c r="H397" s="466" t="str">
        <f>IF(C397&gt;0,VLOOKUP(C397,女子登録情報!$A$2:$H$2000,8,0),"")</f>
        <v/>
      </c>
      <c r="I397" s="432" t="str">
        <f>IF(C397&gt;0,VLOOKUP(C397,女子登録情報!$A$2:$H$2000,5,0),"")</f>
        <v/>
      </c>
      <c r="J397" s="57"/>
      <c r="L397" s="59"/>
    </row>
    <row r="398" spans="1:12" s="21" customFormat="1" ht="18.75">
      <c r="A398" s="4"/>
      <c r="B398" s="482"/>
      <c r="C398" s="473"/>
      <c r="D398" s="473"/>
      <c r="E398" s="474"/>
      <c r="F398" s="475"/>
      <c r="G398" s="473"/>
      <c r="H398" s="473"/>
      <c r="I398" s="472"/>
      <c r="J398" s="57"/>
      <c r="L398" s="59"/>
    </row>
    <row r="399" spans="1:12" s="21" customFormat="1" ht="18.75">
      <c r="A399" s="4"/>
      <c r="B399" s="464">
        <v>3</v>
      </c>
      <c r="C399" s="466"/>
      <c r="D399" s="466" t="str">
        <f>IF(C399,VLOOKUP(C399,女子登録情報!$A$2:$H$2000,2,0),"")</f>
        <v/>
      </c>
      <c r="E399" s="468" t="str">
        <f>IF(C399&gt;0,VLOOKUP(C399,女子登録情報!$A$2:$H$2000,3,0),"")</f>
        <v/>
      </c>
      <c r="F399" s="469"/>
      <c r="G399" s="466" t="str">
        <f>IF(C399&gt;0,VLOOKUP(C399,女子登録情報!$A$2:$H$2000,4,0),"")</f>
        <v/>
      </c>
      <c r="H399" s="466" t="str">
        <f>IF(C399&gt;0,VLOOKUP(C399,女子登録情報!$A$2:$H$2000,8,0),"")</f>
        <v/>
      </c>
      <c r="I399" s="432" t="str">
        <f>IF(C399&gt;0,VLOOKUP(C399,女子登録情報!$A$2:$H$2000,5,0),"")</f>
        <v/>
      </c>
      <c r="J399" s="57"/>
      <c r="L399" s="59"/>
    </row>
    <row r="400" spans="1:12" s="21" customFormat="1" ht="18.75">
      <c r="A400" s="4"/>
      <c r="B400" s="482"/>
      <c r="C400" s="473"/>
      <c r="D400" s="473"/>
      <c r="E400" s="474"/>
      <c r="F400" s="475"/>
      <c r="G400" s="473"/>
      <c r="H400" s="473"/>
      <c r="I400" s="472"/>
      <c r="J400" s="57"/>
      <c r="L400" s="59"/>
    </row>
    <row r="401" spans="1:12" s="21" customFormat="1" ht="18.75">
      <c r="A401" s="4"/>
      <c r="B401" s="464">
        <v>4</v>
      </c>
      <c r="C401" s="466"/>
      <c r="D401" s="466" t="str">
        <f>IF(C401,VLOOKUP(C401,女子登録情報!$A$2:$H$2000,2,0),"")</f>
        <v/>
      </c>
      <c r="E401" s="468" t="str">
        <f>IF(C401&gt;0,VLOOKUP(C401,女子登録情報!$A$2:$H$2000,3,0),"")</f>
        <v/>
      </c>
      <c r="F401" s="469"/>
      <c r="G401" s="466" t="str">
        <f>IF(C401&gt;0,VLOOKUP(C401,女子登録情報!$A$2:$H$2000,4,0),"")</f>
        <v/>
      </c>
      <c r="H401" s="466" t="str">
        <f>IF(C401&gt;0,VLOOKUP(C401,女子登録情報!$A$2:$H$2000,8,0),"")</f>
        <v/>
      </c>
      <c r="I401" s="432" t="str">
        <f>IF(C401&gt;0,VLOOKUP(C401,女子登録情報!$A$2:$H$2000,5,0),"")</f>
        <v/>
      </c>
      <c r="J401" s="57"/>
      <c r="L401" s="59"/>
    </row>
    <row r="402" spans="1:12" s="21" customFormat="1" ht="18.75">
      <c r="A402" s="4"/>
      <c r="B402" s="482"/>
      <c r="C402" s="473"/>
      <c r="D402" s="473"/>
      <c r="E402" s="474"/>
      <c r="F402" s="475"/>
      <c r="G402" s="473"/>
      <c r="H402" s="473"/>
      <c r="I402" s="472"/>
      <c r="J402" s="57"/>
      <c r="L402" s="59"/>
    </row>
    <row r="403" spans="1:12" s="21" customFormat="1" ht="18.75">
      <c r="A403" s="4"/>
      <c r="B403" s="464">
        <v>5</v>
      </c>
      <c r="C403" s="466"/>
      <c r="D403" s="466" t="str">
        <f>IF(C403,VLOOKUP(C403,女子登録情報!$A$2:$H$2000,2,0),"")</f>
        <v/>
      </c>
      <c r="E403" s="468" t="str">
        <f>IF(C403&gt;0,VLOOKUP(C403,女子登録情報!$A$2:$H$2000,3,0),"")</f>
        <v/>
      </c>
      <c r="F403" s="469"/>
      <c r="G403" s="466" t="str">
        <f>IF(C403&gt;0,VLOOKUP(C403,女子登録情報!$A$2:$H$2000,4,0),"")</f>
        <v/>
      </c>
      <c r="H403" s="466" t="str">
        <f>IF(C403&gt;0,VLOOKUP(C403,女子登録情報!$A$2:$H$2000,8,0),"")</f>
        <v/>
      </c>
      <c r="I403" s="432" t="str">
        <f>IF(C403&gt;0,VLOOKUP(C403,女子登録情報!$A$2:$H$2000,5,0),"")</f>
        <v/>
      </c>
      <c r="J403" s="57"/>
      <c r="L403" s="59"/>
    </row>
    <row r="404" spans="1:12" s="21" customFormat="1" ht="18.75">
      <c r="A404" s="4"/>
      <c r="B404" s="482"/>
      <c r="C404" s="473"/>
      <c r="D404" s="473"/>
      <c r="E404" s="474"/>
      <c r="F404" s="475"/>
      <c r="G404" s="473"/>
      <c r="H404" s="473"/>
      <c r="I404" s="472"/>
      <c r="J404" s="57"/>
      <c r="L404" s="59"/>
    </row>
    <row r="405" spans="1:12" s="21" customFormat="1" ht="18.75">
      <c r="A405" s="4"/>
      <c r="B405" s="464">
        <v>6</v>
      </c>
      <c r="C405" s="466"/>
      <c r="D405" s="466" t="str">
        <f>IF(C405,VLOOKUP(C405,女子登録情報!$A$2:$H$2000,2,0),"")</f>
        <v/>
      </c>
      <c r="E405" s="468" t="str">
        <f>IF(C405&gt;0,VLOOKUP(C405,女子登録情報!$A$2:$H$2000,3,0),"")</f>
        <v/>
      </c>
      <c r="F405" s="469"/>
      <c r="G405" s="466" t="str">
        <f>IF(C405&gt;0,VLOOKUP(C405,女子登録情報!$A$2:$H$2000,4,0),"")</f>
        <v/>
      </c>
      <c r="H405" s="466" t="str">
        <f>IF(C405&gt;0,VLOOKUP(C405,女子登録情報!$A$2:$H$2000,8,0),"")</f>
        <v/>
      </c>
      <c r="I405" s="432" t="str">
        <f>IF(C405&gt;0,VLOOKUP(C405,女子登録情報!$A$2:$H$2000,5,0),"")</f>
        <v/>
      </c>
      <c r="J405" s="57"/>
      <c r="L405" s="59"/>
    </row>
    <row r="406" spans="1:12" s="21" customFormat="1" ht="19.5" thickBot="1">
      <c r="A406" s="4"/>
      <c r="B406" s="465"/>
      <c r="C406" s="467"/>
      <c r="D406" s="467"/>
      <c r="E406" s="470"/>
      <c r="F406" s="471"/>
      <c r="G406" s="467"/>
      <c r="H406" s="467"/>
      <c r="I406" s="433"/>
      <c r="J406" s="57"/>
      <c r="L406" s="59"/>
    </row>
    <row r="407" spans="1:12" s="21" customFormat="1" ht="18.75">
      <c r="A407" s="4"/>
      <c r="B407" s="434" t="s">
        <v>1237</v>
      </c>
      <c r="C407" s="435"/>
      <c r="D407" s="435"/>
      <c r="E407" s="435"/>
      <c r="F407" s="435"/>
      <c r="G407" s="435"/>
      <c r="H407" s="435"/>
      <c r="I407" s="436"/>
      <c r="J407" s="57"/>
      <c r="L407" s="59"/>
    </row>
    <row r="408" spans="1:12" s="21" customFormat="1" ht="18.75">
      <c r="A408" s="4"/>
      <c r="B408" s="437"/>
      <c r="C408" s="438"/>
      <c r="D408" s="438"/>
      <c r="E408" s="438"/>
      <c r="F408" s="438"/>
      <c r="G408" s="438"/>
      <c r="H408" s="438"/>
      <c r="I408" s="439"/>
      <c r="J408" s="57"/>
      <c r="L408" s="59"/>
    </row>
    <row r="409" spans="1:12" s="21" customFormat="1" ht="19.5" thickBot="1">
      <c r="A409" s="4"/>
      <c r="B409" s="440"/>
      <c r="C409" s="441"/>
      <c r="D409" s="441"/>
      <c r="E409" s="441"/>
      <c r="F409" s="441"/>
      <c r="G409" s="441"/>
      <c r="H409" s="441"/>
      <c r="I409" s="442"/>
      <c r="J409" s="57"/>
      <c r="L409" s="59"/>
    </row>
    <row r="410" spans="1:12" s="21" customFormat="1" ht="18.75">
      <c r="A410" s="58"/>
      <c r="B410" s="58"/>
      <c r="C410" s="58"/>
      <c r="D410" s="58"/>
      <c r="E410" s="58"/>
      <c r="F410" s="58"/>
      <c r="G410" s="58"/>
      <c r="H410" s="58"/>
      <c r="I410" s="58"/>
      <c r="J410" s="63"/>
      <c r="L410" s="59"/>
    </row>
    <row r="411" spans="1:12" s="21" customFormat="1" ht="19.5" thickBot="1">
      <c r="A411" s="4"/>
      <c r="B411" s="4"/>
      <c r="C411" s="4"/>
      <c r="D411" s="4"/>
      <c r="E411" s="4"/>
      <c r="F411" s="4"/>
      <c r="G411" s="4"/>
      <c r="H411" s="4"/>
      <c r="I411" s="4"/>
      <c r="J411" s="61" t="s">
        <v>1266</v>
      </c>
      <c r="L411" s="59"/>
    </row>
    <row r="412" spans="1:12" s="21" customFormat="1" ht="18.75">
      <c r="A412" s="4"/>
      <c r="B412" s="515" t="str">
        <f>CONCATENATE('加盟校情報&amp;大会設定'!$G$5,'加盟校情報&amp;大会設定'!$H$5,'加盟校情報&amp;大会設定'!$I$5,'加盟校情報&amp;大会設定'!$J$5,)&amp;"　女子4×100mR"</f>
        <v>第36回全日本大学女子駅伝東海地区選考会　女子4×100mR</v>
      </c>
      <c r="C412" s="516"/>
      <c r="D412" s="516"/>
      <c r="E412" s="516"/>
      <c r="F412" s="516"/>
      <c r="G412" s="516"/>
      <c r="H412" s="516"/>
      <c r="I412" s="517"/>
      <c r="J412" s="57"/>
      <c r="L412" s="59"/>
    </row>
    <row r="413" spans="1:12" s="21" customFormat="1" ht="19.5" thickBot="1">
      <c r="A413" s="4"/>
      <c r="B413" s="518"/>
      <c r="C413" s="519"/>
      <c r="D413" s="519"/>
      <c r="E413" s="519"/>
      <c r="F413" s="519"/>
      <c r="G413" s="519"/>
      <c r="H413" s="519"/>
      <c r="I413" s="520"/>
      <c r="J413" s="57"/>
      <c r="L413" s="59"/>
    </row>
    <row r="414" spans="1:12" s="21" customFormat="1" ht="18.75">
      <c r="A414" s="4"/>
      <c r="B414" s="449" t="s">
        <v>1241</v>
      </c>
      <c r="C414" s="450"/>
      <c r="D414" s="455" t="str">
        <f>IF(基本情報登録!$D$6&gt;0,基本情報登録!$D$6,"")</f>
        <v/>
      </c>
      <c r="E414" s="456"/>
      <c r="F414" s="456"/>
      <c r="G414" s="456"/>
      <c r="H414" s="457"/>
      <c r="I414" s="62" t="s">
        <v>1275</v>
      </c>
      <c r="J414" s="57"/>
      <c r="L414" s="59"/>
    </row>
    <row r="415" spans="1:12" s="21" customFormat="1" ht="18.75">
      <c r="A415" s="4"/>
      <c r="B415" s="451" t="s">
        <v>1</v>
      </c>
      <c r="C415" s="452"/>
      <c r="D415" s="458" t="str">
        <f>IF(基本情報登録!$D$8&gt;0,基本情報登録!$D$8,"")</f>
        <v/>
      </c>
      <c r="E415" s="459"/>
      <c r="F415" s="459"/>
      <c r="G415" s="459"/>
      <c r="H415" s="460"/>
      <c r="I415" s="432"/>
      <c r="J415" s="57"/>
      <c r="L415" s="59"/>
    </row>
    <row r="416" spans="1:12" s="21" customFormat="1" ht="19.5" thickBot="1">
      <c r="A416" s="4"/>
      <c r="B416" s="453"/>
      <c r="C416" s="454"/>
      <c r="D416" s="461"/>
      <c r="E416" s="462"/>
      <c r="F416" s="462"/>
      <c r="G416" s="462"/>
      <c r="H416" s="463"/>
      <c r="I416" s="433"/>
      <c r="J416" s="57"/>
      <c r="L416" s="59"/>
    </row>
    <row r="417" spans="1:12" s="21" customFormat="1" ht="18.75">
      <c r="A417" s="4"/>
      <c r="B417" s="449" t="s">
        <v>24</v>
      </c>
      <c r="C417" s="450"/>
      <c r="D417" s="487"/>
      <c r="E417" s="488"/>
      <c r="F417" s="488"/>
      <c r="G417" s="488"/>
      <c r="H417" s="488"/>
      <c r="I417" s="489"/>
      <c r="J417" s="57"/>
      <c r="L417" s="59"/>
    </row>
    <row r="418" spans="1:12" s="21" customFormat="1" ht="18.75" hidden="1">
      <c r="A418" s="4"/>
      <c r="B418" s="47"/>
      <c r="C418" s="48"/>
      <c r="D418" s="49"/>
      <c r="E418" s="490" t="str">
        <f>TEXT(D417,"00000")</f>
        <v>00000</v>
      </c>
      <c r="F418" s="490"/>
      <c r="G418" s="490"/>
      <c r="H418" s="490"/>
      <c r="I418" s="491"/>
      <c r="J418" s="57"/>
      <c r="L418" s="59"/>
    </row>
    <row r="419" spans="1:12" s="21" customFormat="1" ht="18.75">
      <c r="A419" s="4"/>
      <c r="B419" s="451" t="s">
        <v>27</v>
      </c>
      <c r="C419" s="452"/>
      <c r="D419" s="468"/>
      <c r="E419" s="494"/>
      <c r="F419" s="494"/>
      <c r="G419" s="494"/>
      <c r="H419" s="494"/>
      <c r="I419" s="495"/>
      <c r="J419" s="57"/>
      <c r="L419" s="59"/>
    </row>
    <row r="420" spans="1:12" s="21" customFormat="1" ht="18.75">
      <c r="A420" s="4"/>
      <c r="B420" s="492"/>
      <c r="C420" s="493"/>
      <c r="D420" s="474"/>
      <c r="E420" s="496"/>
      <c r="F420" s="496"/>
      <c r="G420" s="496"/>
      <c r="H420" s="496"/>
      <c r="I420" s="497"/>
      <c r="J420" s="57"/>
      <c r="L420" s="59"/>
    </row>
    <row r="421" spans="1:12" s="21" customFormat="1" ht="19.5" thickBot="1">
      <c r="A421" s="4"/>
      <c r="B421" s="498" t="s">
        <v>1233</v>
      </c>
      <c r="C421" s="499"/>
      <c r="D421" s="500"/>
      <c r="E421" s="501"/>
      <c r="F421" s="501"/>
      <c r="G421" s="501"/>
      <c r="H421" s="501"/>
      <c r="I421" s="502"/>
      <c r="J421" s="57"/>
      <c r="L421" s="59"/>
    </row>
    <row r="422" spans="1:12" s="21" customFormat="1" ht="18.75">
      <c r="A422" s="4"/>
      <c r="B422" s="476" t="s">
        <v>1234</v>
      </c>
      <c r="C422" s="477"/>
      <c r="D422" s="477"/>
      <c r="E422" s="477"/>
      <c r="F422" s="477"/>
      <c r="G422" s="477"/>
      <c r="H422" s="477"/>
      <c r="I422" s="478"/>
      <c r="J422" s="57"/>
      <c r="L422" s="59"/>
    </row>
    <row r="423" spans="1:12" s="21" customFormat="1" ht="19.5" thickBot="1">
      <c r="A423" s="4"/>
      <c r="B423" s="50" t="s">
        <v>1238</v>
      </c>
      <c r="C423" s="51" t="s">
        <v>16</v>
      </c>
      <c r="D423" s="51" t="s">
        <v>1239</v>
      </c>
      <c r="E423" s="479" t="s">
        <v>1235</v>
      </c>
      <c r="F423" s="480"/>
      <c r="G423" s="51" t="s">
        <v>1240</v>
      </c>
      <c r="H423" s="51" t="s">
        <v>48</v>
      </c>
      <c r="I423" s="52" t="s">
        <v>1236</v>
      </c>
      <c r="J423" s="57"/>
      <c r="L423" s="59"/>
    </row>
    <row r="424" spans="1:12" s="21" customFormat="1" ht="19.5" thickTop="1">
      <c r="A424" s="4"/>
      <c r="B424" s="481">
        <v>1</v>
      </c>
      <c r="C424" s="483"/>
      <c r="D424" s="483" t="str">
        <f>IF(C424&gt;0,VLOOKUP(C424,女子登録情報!$A$2:$H$2000,2,0),"")</f>
        <v/>
      </c>
      <c r="E424" s="484" t="str">
        <f>IF(C424&gt;0,VLOOKUP(C424,女子登録情報!$A$2:$H$2000,3,0),"")</f>
        <v/>
      </c>
      <c r="F424" s="485"/>
      <c r="G424" s="483" t="str">
        <f>IF(C424&gt;0,VLOOKUP(C424,女子登録情報!$A$2:$H$2000,4,0),"")</f>
        <v/>
      </c>
      <c r="H424" s="483" t="str">
        <f>IF(C424&gt;0,VLOOKUP(C424,女子登録情報!$A$2:$H$2000,8,0),"")</f>
        <v/>
      </c>
      <c r="I424" s="486" t="str">
        <f>IF(C424&gt;0,VLOOKUP(C424,女子登録情報!$A$2:$H$2000,5,0),"")</f>
        <v/>
      </c>
      <c r="J424" s="57"/>
      <c r="L424" s="59"/>
    </row>
    <row r="425" spans="1:12" s="21" customFormat="1" ht="18.75">
      <c r="A425" s="4"/>
      <c r="B425" s="482"/>
      <c r="C425" s="473"/>
      <c r="D425" s="473"/>
      <c r="E425" s="474"/>
      <c r="F425" s="475"/>
      <c r="G425" s="473"/>
      <c r="H425" s="473"/>
      <c r="I425" s="472"/>
      <c r="J425" s="57"/>
      <c r="L425" s="59"/>
    </row>
    <row r="426" spans="1:12" s="21" customFormat="1" ht="18.75">
      <c r="A426" s="4"/>
      <c r="B426" s="464">
        <v>2</v>
      </c>
      <c r="C426" s="466"/>
      <c r="D426" s="466" t="str">
        <f>IF(C426,VLOOKUP(C426,女子登録情報!$A$2:$H$2000,2,0),"")</f>
        <v/>
      </c>
      <c r="E426" s="468" t="str">
        <f>IF(C426&gt;0,VLOOKUP(C426,女子登録情報!$A$2:$H$2000,3,0),"")</f>
        <v/>
      </c>
      <c r="F426" s="469"/>
      <c r="G426" s="466" t="str">
        <f>IF(C426&gt;0,VLOOKUP(C426,女子登録情報!$A$2:$H$2000,4,0),"")</f>
        <v/>
      </c>
      <c r="H426" s="466" t="str">
        <f>IF(C426&gt;0,VLOOKUP(C426,女子登録情報!$A$2:$H$2000,8,0),"")</f>
        <v/>
      </c>
      <c r="I426" s="432" t="str">
        <f>IF(C426&gt;0,VLOOKUP(C426,女子登録情報!$A$2:$H$2000,5,0),"")</f>
        <v/>
      </c>
      <c r="J426" s="57"/>
      <c r="L426" s="59"/>
    </row>
    <row r="427" spans="1:12" s="21" customFormat="1" ht="18.75">
      <c r="A427" s="4"/>
      <c r="B427" s="482"/>
      <c r="C427" s="473"/>
      <c r="D427" s="473"/>
      <c r="E427" s="474"/>
      <c r="F427" s="475"/>
      <c r="G427" s="473"/>
      <c r="H427" s="473"/>
      <c r="I427" s="472"/>
      <c r="J427" s="57"/>
      <c r="L427" s="59"/>
    </row>
    <row r="428" spans="1:12" s="21" customFormat="1" ht="18.75">
      <c r="A428" s="4"/>
      <c r="B428" s="464">
        <v>3</v>
      </c>
      <c r="C428" s="466"/>
      <c r="D428" s="466" t="str">
        <f>IF(C428,VLOOKUP(C428,女子登録情報!$A$2:$H$2000,2,0),"")</f>
        <v/>
      </c>
      <c r="E428" s="468" t="str">
        <f>IF(C428&gt;0,VLOOKUP(C428,女子登録情報!$A$2:$H$2000,3,0),"")</f>
        <v/>
      </c>
      <c r="F428" s="469"/>
      <c r="G428" s="466" t="str">
        <f>IF(C428&gt;0,VLOOKUP(C428,女子登録情報!$A$2:$H$2000,4,0),"")</f>
        <v/>
      </c>
      <c r="H428" s="466" t="str">
        <f>IF(C428&gt;0,VLOOKUP(C428,女子登録情報!$A$2:$H$2000,8,0),"")</f>
        <v/>
      </c>
      <c r="I428" s="432" t="str">
        <f>IF(C428&gt;0,VLOOKUP(C428,女子登録情報!$A$2:$H$2000,5,0),"")</f>
        <v/>
      </c>
      <c r="J428" s="57"/>
      <c r="L428" s="59"/>
    </row>
    <row r="429" spans="1:12" s="21" customFormat="1" ht="18.75">
      <c r="A429" s="4"/>
      <c r="B429" s="482"/>
      <c r="C429" s="473"/>
      <c r="D429" s="473"/>
      <c r="E429" s="474"/>
      <c r="F429" s="475"/>
      <c r="G429" s="473"/>
      <c r="H429" s="473"/>
      <c r="I429" s="472"/>
      <c r="J429" s="57"/>
      <c r="L429" s="59"/>
    </row>
    <row r="430" spans="1:12" s="21" customFormat="1" ht="18.75">
      <c r="A430" s="4"/>
      <c r="B430" s="464">
        <v>4</v>
      </c>
      <c r="C430" s="466"/>
      <c r="D430" s="466" t="str">
        <f>IF(C430,VLOOKUP(C430,女子登録情報!$A$2:$H$2000,2,0),"")</f>
        <v/>
      </c>
      <c r="E430" s="468" t="str">
        <f>IF(C430&gt;0,VLOOKUP(C430,女子登録情報!$A$2:$H$2000,3,0),"")</f>
        <v/>
      </c>
      <c r="F430" s="469"/>
      <c r="G430" s="466" t="str">
        <f>IF(C430&gt;0,VLOOKUP(C430,女子登録情報!$A$2:$H$2000,4,0),"")</f>
        <v/>
      </c>
      <c r="H430" s="466" t="str">
        <f>IF(C430&gt;0,VLOOKUP(C430,女子登録情報!$A$2:$H$2000,8,0),"")</f>
        <v/>
      </c>
      <c r="I430" s="432" t="str">
        <f>IF(C430&gt;0,VLOOKUP(C430,女子登録情報!$A$2:$H$2000,5,0),"")</f>
        <v/>
      </c>
      <c r="J430" s="57"/>
      <c r="L430" s="59"/>
    </row>
    <row r="431" spans="1:12" s="21" customFormat="1" ht="18.75">
      <c r="A431" s="4"/>
      <c r="B431" s="482"/>
      <c r="C431" s="473"/>
      <c r="D431" s="473"/>
      <c r="E431" s="474"/>
      <c r="F431" s="475"/>
      <c r="G431" s="473"/>
      <c r="H431" s="473"/>
      <c r="I431" s="472"/>
      <c r="J431" s="57"/>
      <c r="L431" s="59"/>
    </row>
    <row r="432" spans="1:12" s="21" customFormat="1" ht="18.75">
      <c r="A432" s="4"/>
      <c r="B432" s="464">
        <v>5</v>
      </c>
      <c r="C432" s="466"/>
      <c r="D432" s="466" t="str">
        <f>IF(C432,VLOOKUP(C432,女子登録情報!$A$2:$H$2000,2,0),"")</f>
        <v/>
      </c>
      <c r="E432" s="468" t="str">
        <f>IF(C432&gt;0,VLOOKUP(C432,女子登録情報!$A$2:$H$2000,3,0),"")</f>
        <v/>
      </c>
      <c r="F432" s="469"/>
      <c r="G432" s="466" t="str">
        <f>IF(C432&gt;0,VLOOKUP(C432,女子登録情報!$A$2:$H$2000,4,0),"")</f>
        <v/>
      </c>
      <c r="H432" s="466" t="str">
        <f>IF(C432&gt;0,VLOOKUP(C432,女子登録情報!$A$2:$H$2000,8,0),"")</f>
        <v/>
      </c>
      <c r="I432" s="432" t="str">
        <f>IF(C432&gt;0,VLOOKUP(C432,女子登録情報!$A$2:$H$2000,5,0),"")</f>
        <v/>
      </c>
      <c r="J432" s="57"/>
      <c r="L432" s="59"/>
    </row>
    <row r="433" spans="1:12" s="21" customFormat="1" ht="18.75">
      <c r="A433" s="4"/>
      <c r="B433" s="482"/>
      <c r="C433" s="473"/>
      <c r="D433" s="473"/>
      <c r="E433" s="474"/>
      <c r="F433" s="475"/>
      <c r="G433" s="473"/>
      <c r="H433" s="473"/>
      <c r="I433" s="472"/>
      <c r="J433" s="57"/>
      <c r="L433" s="59"/>
    </row>
    <row r="434" spans="1:12" s="21" customFormat="1" ht="18.75">
      <c r="A434" s="4"/>
      <c r="B434" s="464">
        <v>6</v>
      </c>
      <c r="C434" s="466"/>
      <c r="D434" s="466" t="str">
        <f>IF(C434,VLOOKUP(C434,女子登録情報!$A$2:$H$2000,2,0),"")</f>
        <v/>
      </c>
      <c r="E434" s="468" t="str">
        <f>IF(C434&gt;0,VLOOKUP(C434,女子登録情報!$A$2:$H$2000,3,0),"")</f>
        <v/>
      </c>
      <c r="F434" s="469"/>
      <c r="G434" s="466" t="str">
        <f>IF(C434&gt;0,VLOOKUP(C434,女子登録情報!$A$2:$H$2000,4,0),"")</f>
        <v/>
      </c>
      <c r="H434" s="466" t="str">
        <f>IF(C434&gt;0,VLOOKUP(C434,女子登録情報!$A$2:$H$2000,8,0),"")</f>
        <v/>
      </c>
      <c r="I434" s="432" t="str">
        <f>IF(C434&gt;0,VLOOKUP(C434,女子登録情報!$A$2:$H$2000,5,0),"")</f>
        <v/>
      </c>
      <c r="J434" s="57"/>
      <c r="L434" s="59"/>
    </row>
    <row r="435" spans="1:12" s="21" customFormat="1" ht="19.5" thickBot="1">
      <c r="A435" s="4"/>
      <c r="B435" s="465"/>
      <c r="C435" s="467"/>
      <c r="D435" s="467"/>
      <c r="E435" s="470"/>
      <c r="F435" s="471"/>
      <c r="G435" s="467"/>
      <c r="H435" s="467"/>
      <c r="I435" s="433"/>
      <c r="J435" s="57"/>
      <c r="L435" s="59"/>
    </row>
    <row r="436" spans="1:12" s="21" customFormat="1" ht="18.75">
      <c r="A436" s="4"/>
      <c r="B436" s="434" t="s">
        <v>1237</v>
      </c>
      <c r="C436" s="435"/>
      <c r="D436" s="435"/>
      <c r="E436" s="435"/>
      <c r="F436" s="435"/>
      <c r="G436" s="435"/>
      <c r="H436" s="435"/>
      <c r="I436" s="436"/>
      <c r="J436" s="57"/>
      <c r="L436" s="59"/>
    </row>
    <row r="437" spans="1:12" s="21" customFormat="1" ht="18.75">
      <c r="A437" s="4"/>
      <c r="B437" s="437"/>
      <c r="C437" s="438"/>
      <c r="D437" s="438"/>
      <c r="E437" s="438"/>
      <c r="F437" s="438"/>
      <c r="G437" s="438"/>
      <c r="H437" s="438"/>
      <c r="I437" s="439"/>
      <c r="J437" s="57"/>
      <c r="L437" s="59"/>
    </row>
    <row r="438" spans="1:12" s="21" customFormat="1" ht="19.5" thickBot="1">
      <c r="A438" s="4"/>
      <c r="B438" s="440"/>
      <c r="C438" s="441"/>
      <c r="D438" s="441"/>
      <c r="E438" s="441"/>
      <c r="F438" s="441"/>
      <c r="G438" s="441"/>
      <c r="H438" s="441"/>
      <c r="I438" s="442"/>
      <c r="J438" s="57"/>
      <c r="L438" s="59"/>
    </row>
    <row r="439" spans="1:12" s="21" customFormat="1" ht="18.75">
      <c r="A439" s="58"/>
      <c r="B439" s="58"/>
      <c r="C439" s="58"/>
      <c r="D439" s="58"/>
      <c r="E439" s="58"/>
      <c r="F439" s="58"/>
      <c r="G439" s="58"/>
      <c r="H439" s="58"/>
      <c r="I439" s="58"/>
      <c r="J439" s="63"/>
      <c r="L439" s="59"/>
    </row>
    <row r="440" spans="1:12" s="21" customFormat="1" ht="19.5" thickBot="1">
      <c r="A440" s="4"/>
      <c r="B440" s="4"/>
      <c r="C440" s="4"/>
      <c r="D440" s="4"/>
      <c r="E440" s="4"/>
      <c r="F440" s="4"/>
      <c r="G440" s="4"/>
      <c r="H440" s="4"/>
      <c r="I440" s="4"/>
      <c r="J440" s="61" t="s">
        <v>1267</v>
      </c>
      <c r="L440" s="59"/>
    </row>
    <row r="441" spans="1:12" s="21" customFormat="1" ht="18.75">
      <c r="A441" s="4"/>
      <c r="B441" s="515" t="str">
        <f>CONCATENATE('加盟校情報&amp;大会設定'!$G$5,'加盟校情報&amp;大会設定'!$H$5,'加盟校情報&amp;大会設定'!$I$5,'加盟校情報&amp;大会設定'!$J$5,)&amp;"　女子4×100mR"</f>
        <v>第36回全日本大学女子駅伝東海地区選考会　女子4×100mR</v>
      </c>
      <c r="C441" s="516"/>
      <c r="D441" s="516"/>
      <c r="E441" s="516"/>
      <c r="F441" s="516"/>
      <c r="G441" s="516"/>
      <c r="H441" s="516"/>
      <c r="I441" s="517"/>
      <c r="J441" s="57"/>
      <c r="L441" s="59"/>
    </row>
    <row r="442" spans="1:12" s="21" customFormat="1" ht="19.5" thickBot="1">
      <c r="A442" s="4"/>
      <c r="B442" s="518"/>
      <c r="C442" s="519"/>
      <c r="D442" s="519"/>
      <c r="E442" s="519"/>
      <c r="F442" s="519"/>
      <c r="G442" s="519"/>
      <c r="H442" s="519"/>
      <c r="I442" s="520"/>
      <c r="J442" s="57"/>
      <c r="L442" s="59"/>
    </row>
    <row r="443" spans="1:12" s="21" customFormat="1" ht="18.75">
      <c r="A443" s="4"/>
      <c r="B443" s="449" t="s">
        <v>1241</v>
      </c>
      <c r="C443" s="450"/>
      <c r="D443" s="455" t="str">
        <f>IF(基本情報登録!$D$6&gt;0,基本情報登録!$D$6,"")</f>
        <v/>
      </c>
      <c r="E443" s="456"/>
      <c r="F443" s="456"/>
      <c r="G443" s="456"/>
      <c r="H443" s="457"/>
      <c r="I443" s="62" t="s">
        <v>1275</v>
      </c>
      <c r="J443" s="57"/>
      <c r="L443" s="59"/>
    </row>
    <row r="444" spans="1:12" s="21" customFormat="1" ht="18.75">
      <c r="A444" s="4"/>
      <c r="B444" s="451" t="s">
        <v>1</v>
      </c>
      <c r="C444" s="452"/>
      <c r="D444" s="458" t="str">
        <f>IF(基本情報登録!$D$8&gt;0,基本情報登録!$D$8,"")</f>
        <v/>
      </c>
      <c r="E444" s="459"/>
      <c r="F444" s="459"/>
      <c r="G444" s="459"/>
      <c r="H444" s="460"/>
      <c r="I444" s="432"/>
      <c r="J444" s="57"/>
      <c r="L444" s="59"/>
    </row>
    <row r="445" spans="1:12" s="21" customFormat="1" ht="19.5" thickBot="1">
      <c r="A445" s="4"/>
      <c r="B445" s="453"/>
      <c r="C445" s="454"/>
      <c r="D445" s="461"/>
      <c r="E445" s="462"/>
      <c r="F445" s="462"/>
      <c r="G445" s="462"/>
      <c r="H445" s="463"/>
      <c r="I445" s="433"/>
      <c r="J445" s="57"/>
      <c r="L445" s="59"/>
    </row>
    <row r="446" spans="1:12" s="21" customFormat="1" ht="18.75">
      <c r="A446" s="4"/>
      <c r="B446" s="449" t="s">
        <v>24</v>
      </c>
      <c r="C446" s="450"/>
      <c r="D446" s="487"/>
      <c r="E446" s="488"/>
      <c r="F446" s="488"/>
      <c r="G446" s="488"/>
      <c r="H446" s="488"/>
      <c r="I446" s="489"/>
      <c r="J446" s="57"/>
      <c r="L446" s="59"/>
    </row>
    <row r="447" spans="1:12" s="21" customFormat="1" ht="18.75" hidden="1">
      <c r="A447" s="4"/>
      <c r="B447" s="47"/>
      <c r="C447" s="48"/>
      <c r="D447" s="49"/>
      <c r="E447" s="490" t="str">
        <f>TEXT(D446,"00000")</f>
        <v>00000</v>
      </c>
      <c r="F447" s="490"/>
      <c r="G447" s="490"/>
      <c r="H447" s="490"/>
      <c r="I447" s="491"/>
      <c r="J447" s="57"/>
      <c r="L447" s="59"/>
    </row>
    <row r="448" spans="1:12" s="21" customFormat="1" ht="18.75">
      <c r="A448" s="4"/>
      <c r="B448" s="451" t="s">
        <v>27</v>
      </c>
      <c r="C448" s="452"/>
      <c r="D448" s="468"/>
      <c r="E448" s="494"/>
      <c r="F448" s="494"/>
      <c r="G448" s="494"/>
      <c r="H448" s="494"/>
      <c r="I448" s="495"/>
      <c r="J448" s="57"/>
      <c r="L448" s="59"/>
    </row>
    <row r="449" spans="1:12" s="21" customFormat="1" ht="18.75">
      <c r="A449" s="4"/>
      <c r="B449" s="492"/>
      <c r="C449" s="493"/>
      <c r="D449" s="474"/>
      <c r="E449" s="496"/>
      <c r="F449" s="496"/>
      <c r="G449" s="496"/>
      <c r="H449" s="496"/>
      <c r="I449" s="497"/>
      <c r="J449" s="57"/>
      <c r="L449" s="59"/>
    </row>
    <row r="450" spans="1:12" s="21" customFormat="1" ht="19.5" thickBot="1">
      <c r="A450" s="4"/>
      <c r="B450" s="498" t="s">
        <v>1233</v>
      </c>
      <c r="C450" s="499"/>
      <c r="D450" s="500"/>
      <c r="E450" s="501"/>
      <c r="F450" s="501"/>
      <c r="G450" s="501"/>
      <c r="H450" s="501"/>
      <c r="I450" s="502"/>
      <c r="J450" s="57"/>
      <c r="L450" s="59"/>
    </row>
    <row r="451" spans="1:12" s="21" customFormat="1" ht="18.75">
      <c r="A451" s="4"/>
      <c r="B451" s="476" t="s">
        <v>1234</v>
      </c>
      <c r="C451" s="477"/>
      <c r="D451" s="477"/>
      <c r="E451" s="477"/>
      <c r="F451" s="477"/>
      <c r="G451" s="477"/>
      <c r="H451" s="477"/>
      <c r="I451" s="478"/>
      <c r="J451" s="57"/>
      <c r="L451" s="59"/>
    </row>
    <row r="452" spans="1:12" s="21" customFormat="1" ht="19.5" thickBot="1">
      <c r="A452" s="4"/>
      <c r="B452" s="50" t="s">
        <v>1238</v>
      </c>
      <c r="C452" s="51" t="s">
        <v>16</v>
      </c>
      <c r="D452" s="51" t="s">
        <v>1239</v>
      </c>
      <c r="E452" s="479" t="s">
        <v>1235</v>
      </c>
      <c r="F452" s="480"/>
      <c r="G452" s="51" t="s">
        <v>1240</v>
      </c>
      <c r="H452" s="51" t="s">
        <v>48</v>
      </c>
      <c r="I452" s="52" t="s">
        <v>1236</v>
      </c>
      <c r="J452" s="57"/>
      <c r="L452" s="59"/>
    </row>
    <row r="453" spans="1:12" s="21" customFormat="1" ht="19.5" thickTop="1">
      <c r="A453" s="4"/>
      <c r="B453" s="481">
        <v>1</v>
      </c>
      <c r="C453" s="483"/>
      <c r="D453" s="483" t="str">
        <f>IF(C453&gt;0,VLOOKUP(C453,女子登録情報!$A$2:$H$2000,2,0),"")</f>
        <v/>
      </c>
      <c r="E453" s="484" t="str">
        <f>IF(C453&gt;0,VLOOKUP(C453,女子登録情報!$A$2:$H$2000,3,0),"")</f>
        <v/>
      </c>
      <c r="F453" s="485"/>
      <c r="G453" s="483" t="str">
        <f>IF(C453&gt;0,VLOOKUP(C453,女子登録情報!$A$2:$H$2000,4,0),"")</f>
        <v/>
      </c>
      <c r="H453" s="483" t="str">
        <f>IF(C453&gt;0,VLOOKUP(C453,女子登録情報!$A$2:$H$2000,8,0),"")</f>
        <v/>
      </c>
      <c r="I453" s="486" t="str">
        <f>IF(C453&gt;0,VLOOKUP(C453,女子登録情報!$A$2:$H$2000,5,0),"")</f>
        <v/>
      </c>
      <c r="J453" s="57"/>
      <c r="L453" s="59"/>
    </row>
    <row r="454" spans="1:12" s="21" customFormat="1" ht="18.75">
      <c r="A454" s="4"/>
      <c r="B454" s="482"/>
      <c r="C454" s="473"/>
      <c r="D454" s="473"/>
      <c r="E454" s="474"/>
      <c r="F454" s="475"/>
      <c r="G454" s="473"/>
      <c r="H454" s="473"/>
      <c r="I454" s="472"/>
      <c r="J454" s="57"/>
      <c r="L454" s="59"/>
    </row>
    <row r="455" spans="1:12" s="21" customFormat="1" ht="18.75">
      <c r="A455" s="4"/>
      <c r="B455" s="464">
        <v>2</v>
      </c>
      <c r="C455" s="466"/>
      <c r="D455" s="466" t="str">
        <f>IF(C455,VLOOKUP(C455,女子登録情報!$A$2:$H$2000,2,0),"")</f>
        <v/>
      </c>
      <c r="E455" s="468" t="str">
        <f>IF(C455&gt;0,VLOOKUP(C455,女子登録情報!$A$2:$H$2000,3,0),"")</f>
        <v/>
      </c>
      <c r="F455" s="469"/>
      <c r="G455" s="466" t="str">
        <f>IF(C455&gt;0,VLOOKUP(C455,女子登録情報!$A$2:$H$2000,4,0),"")</f>
        <v/>
      </c>
      <c r="H455" s="466" t="str">
        <f>IF(C455&gt;0,VLOOKUP(C455,女子登録情報!$A$2:$H$2000,8,0),"")</f>
        <v/>
      </c>
      <c r="I455" s="432" t="str">
        <f>IF(C455&gt;0,VLOOKUP(C455,女子登録情報!$A$2:$H$2000,5,0),"")</f>
        <v/>
      </c>
      <c r="J455" s="57"/>
      <c r="L455" s="59"/>
    </row>
    <row r="456" spans="1:12" s="21" customFormat="1" ht="18.75">
      <c r="A456" s="4"/>
      <c r="B456" s="482"/>
      <c r="C456" s="473"/>
      <c r="D456" s="473"/>
      <c r="E456" s="474"/>
      <c r="F456" s="475"/>
      <c r="G456" s="473"/>
      <c r="H456" s="473"/>
      <c r="I456" s="472"/>
      <c r="J456" s="57"/>
      <c r="L456" s="59"/>
    </row>
    <row r="457" spans="1:12" s="21" customFormat="1" ht="18.75">
      <c r="A457" s="4"/>
      <c r="B457" s="464">
        <v>3</v>
      </c>
      <c r="C457" s="466"/>
      <c r="D457" s="466" t="str">
        <f>IF(C457,VLOOKUP(C457,女子登録情報!$A$2:$H$2000,2,0),"")</f>
        <v/>
      </c>
      <c r="E457" s="468" t="str">
        <f>IF(C457&gt;0,VLOOKUP(C457,女子登録情報!$A$2:$H$2000,3,0),"")</f>
        <v/>
      </c>
      <c r="F457" s="469"/>
      <c r="G457" s="466" t="str">
        <f>IF(C457&gt;0,VLOOKUP(C457,女子登録情報!$A$2:$H$2000,4,0),"")</f>
        <v/>
      </c>
      <c r="H457" s="466" t="str">
        <f>IF(C457&gt;0,VLOOKUP(C457,女子登録情報!$A$2:$H$2000,8,0),"")</f>
        <v/>
      </c>
      <c r="I457" s="432" t="str">
        <f>IF(C457&gt;0,VLOOKUP(C457,女子登録情報!$A$2:$H$2000,5,0),"")</f>
        <v/>
      </c>
      <c r="J457" s="57"/>
      <c r="L457" s="59"/>
    </row>
    <row r="458" spans="1:12" s="21" customFormat="1" ht="18.75">
      <c r="A458" s="4"/>
      <c r="B458" s="482"/>
      <c r="C458" s="473"/>
      <c r="D458" s="473"/>
      <c r="E458" s="474"/>
      <c r="F458" s="475"/>
      <c r="G458" s="473"/>
      <c r="H458" s="473"/>
      <c r="I458" s="472"/>
      <c r="J458" s="57"/>
      <c r="L458" s="59"/>
    </row>
    <row r="459" spans="1:12" s="21" customFormat="1" ht="18.75">
      <c r="A459" s="4"/>
      <c r="B459" s="464">
        <v>4</v>
      </c>
      <c r="C459" s="466"/>
      <c r="D459" s="466" t="str">
        <f>IF(C459,VLOOKUP(C459,女子登録情報!$A$2:$H$2000,2,0),"")</f>
        <v/>
      </c>
      <c r="E459" s="468" t="str">
        <f>IF(C459&gt;0,VLOOKUP(C459,女子登録情報!$A$2:$H$2000,3,0),"")</f>
        <v/>
      </c>
      <c r="F459" s="469"/>
      <c r="G459" s="466" t="str">
        <f>IF(C459&gt;0,VLOOKUP(C459,女子登録情報!$A$2:$H$2000,4,0),"")</f>
        <v/>
      </c>
      <c r="H459" s="466" t="str">
        <f>IF(C459&gt;0,VLOOKUP(C459,女子登録情報!$A$2:$H$2000,8,0),"")</f>
        <v/>
      </c>
      <c r="I459" s="432" t="str">
        <f>IF(C459&gt;0,VLOOKUP(C459,女子登録情報!$A$2:$H$2000,5,0),"")</f>
        <v/>
      </c>
      <c r="J459" s="57"/>
      <c r="L459" s="59"/>
    </row>
    <row r="460" spans="1:12" s="21" customFormat="1" ht="18.75">
      <c r="A460" s="4"/>
      <c r="B460" s="482"/>
      <c r="C460" s="473"/>
      <c r="D460" s="473"/>
      <c r="E460" s="474"/>
      <c r="F460" s="475"/>
      <c r="G460" s="473"/>
      <c r="H460" s="473"/>
      <c r="I460" s="472"/>
      <c r="J460" s="57"/>
      <c r="L460" s="59"/>
    </row>
    <row r="461" spans="1:12" s="21" customFormat="1" ht="18.75">
      <c r="A461" s="4"/>
      <c r="B461" s="464">
        <v>5</v>
      </c>
      <c r="C461" s="466"/>
      <c r="D461" s="466" t="str">
        <f>IF(C461,VLOOKUP(C461,女子登録情報!$A$2:$H$2000,2,0),"")</f>
        <v/>
      </c>
      <c r="E461" s="468" t="str">
        <f>IF(C461&gt;0,VLOOKUP(C461,女子登録情報!$A$2:$H$2000,3,0),"")</f>
        <v/>
      </c>
      <c r="F461" s="469"/>
      <c r="G461" s="466" t="str">
        <f>IF(C461&gt;0,VLOOKUP(C461,女子登録情報!$A$2:$H$2000,4,0),"")</f>
        <v/>
      </c>
      <c r="H461" s="466" t="str">
        <f>IF(C461&gt;0,VLOOKUP(C461,女子登録情報!$A$2:$H$2000,8,0),"")</f>
        <v/>
      </c>
      <c r="I461" s="432" t="str">
        <f>IF(C461&gt;0,VLOOKUP(C461,女子登録情報!$A$2:$H$2000,5,0),"")</f>
        <v/>
      </c>
      <c r="J461" s="57"/>
      <c r="L461" s="59"/>
    </row>
    <row r="462" spans="1:12" s="21" customFormat="1" ht="18.75">
      <c r="A462" s="4"/>
      <c r="B462" s="482"/>
      <c r="C462" s="473"/>
      <c r="D462" s="473"/>
      <c r="E462" s="474"/>
      <c r="F462" s="475"/>
      <c r="G462" s="473"/>
      <c r="H462" s="473"/>
      <c r="I462" s="472"/>
      <c r="J462" s="57"/>
      <c r="L462" s="59"/>
    </row>
    <row r="463" spans="1:12" s="21" customFormat="1" ht="18.75">
      <c r="A463" s="4"/>
      <c r="B463" s="464">
        <v>6</v>
      </c>
      <c r="C463" s="466"/>
      <c r="D463" s="466" t="str">
        <f>IF(C463,VLOOKUP(C463,女子登録情報!$A$2:$H$2000,2,0),"")</f>
        <v/>
      </c>
      <c r="E463" s="468" t="str">
        <f>IF(C463&gt;0,VLOOKUP(C463,女子登録情報!$A$2:$H$2000,3,0),"")</f>
        <v/>
      </c>
      <c r="F463" s="469"/>
      <c r="G463" s="466" t="str">
        <f>IF(C463&gt;0,VLOOKUP(C463,女子登録情報!$A$2:$H$2000,4,0),"")</f>
        <v/>
      </c>
      <c r="H463" s="466" t="str">
        <f>IF(C463&gt;0,VLOOKUP(C463,女子登録情報!$A$2:$H$2000,8,0),"")</f>
        <v/>
      </c>
      <c r="I463" s="432" t="str">
        <f>IF(C463&gt;0,VLOOKUP(C463,女子登録情報!$A$2:$H$2000,5,0),"")</f>
        <v/>
      </c>
      <c r="J463" s="57"/>
      <c r="L463" s="59"/>
    </row>
    <row r="464" spans="1:12" s="21" customFormat="1" ht="19.5" thickBot="1">
      <c r="A464" s="4"/>
      <c r="B464" s="465"/>
      <c r="C464" s="467"/>
      <c r="D464" s="467"/>
      <c r="E464" s="470"/>
      <c r="F464" s="471"/>
      <c r="G464" s="467"/>
      <c r="H464" s="467"/>
      <c r="I464" s="433"/>
      <c r="J464" s="57"/>
      <c r="L464" s="59"/>
    </row>
    <row r="465" spans="1:12" s="21" customFormat="1" ht="18.75">
      <c r="A465" s="4"/>
      <c r="B465" s="434" t="s">
        <v>1237</v>
      </c>
      <c r="C465" s="435"/>
      <c r="D465" s="435"/>
      <c r="E465" s="435"/>
      <c r="F465" s="435"/>
      <c r="G465" s="435"/>
      <c r="H465" s="435"/>
      <c r="I465" s="436"/>
      <c r="J465" s="57"/>
      <c r="L465" s="59"/>
    </row>
    <row r="466" spans="1:12" s="21" customFormat="1" ht="18.75">
      <c r="A466" s="4"/>
      <c r="B466" s="437"/>
      <c r="C466" s="438"/>
      <c r="D466" s="438"/>
      <c r="E466" s="438"/>
      <c r="F466" s="438"/>
      <c r="G466" s="438"/>
      <c r="H466" s="438"/>
      <c r="I466" s="439"/>
      <c r="J466" s="57"/>
      <c r="L466" s="59"/>
    </row>
    <row r="467" spans="1:12" s="21" customFormat="1" ht="19.5" thickBot="1">
      <c r="A467" s="4"/>
      <c r="B467" s="440"/>
      <c r="C467" s="441"/>
      <c r="D467" s="441"/>
      <c r="E467" s="441"/>
      <c r="F467" s="441"/>
      <c r="G467" s="441"/>
      <c r="H467" s="441"/>
      <c r="I467" s="442"/>
      <c r="J467" s="57"/>
      <c r="L467" s="59"/>
    </row>
    <row r="468" spans="1:12" s="21" customFormat="1" ht="18.75">
      <c r="A468" s="58"/>
      <c r="B468" s="58"/>
      <c r="C468" s="58"/>
      <c r="D468" s="58"/>
      <c r="E468" s="58"/>
      <c r="F468" s="58"/>
      <c r="G468" s="58"/>
      <c r="H468" s="58"/>
      <c r="I468" s="58"/>
      <c r="J468" s="63"/>
      <c r="L468" s="59"/>
    </row>
    <row r="469" spans="1:12" s="21" customFormat="1" ht="19.5" thickBot="1">
      <c r="A469" s="4"/>
      <c r="B469" s="4"/>
      <c r="C469" s="4"/>
      <c r="D469" s="4"/>
      <c r="E469" s="4"/>
      <c r="F469" s="4"/>
      <c r="G469" s="4"/>
      <c r="H469" s="4"/>
      <c r="I469" s="4"/>
      <c r="J469" s="61" t="s">
        <v>1268</v>
      </c>
      <c r="L469" s="59"/>
    </row>
    <row r="470" spans="1:12" s="21" customFormat="1" ht="18.75">
      <c r="A470" s="4"/>
      <c r="B470" s="515" t="str">
        <f>CONCATENATE('加盟校情報&amp;大会設定'!$G$5,'加盟校情報&amp;大会設定'!$H$5,'加盟校情報&amp;大会設定'!$I$5,'加盟校情報&amp;大会設定'!$J$5,)&amp;"　女子4×100mR"</f>
        <v>第36回全日本大学女子駅伝東海地区選考会　女子4×100mR</v>
      </c>
      <c r="C470" s="516"/>
      <c r="D470" s="516"/>
      <c r="E470" s="516"/>
      <c r="F470" s="516"/>
      <c r="G470" s="516"/>
      <c r="H470" s="516"/>
      <c r="I470" s="517"/>
      <c r="J470" s="57"/>
      <c r="L470" s="59"/>
    </row>
    <row r="471" spans="1:12" s="21" customFormat="1" ht="19.5" thickBot="1">
      <c r="A471" s="4"/>
      <c r="B471" s="518"/>
      <c r="C471" s="519"/>
      <c r="D471" s="519"/>
      <c r="E471" s="519"/>
      <c r="F471" s="519"/>
      <c r="G471" s="519"/>
      <c r="H471" s="519"/>
      <c r="I471" s="520"/>
      <c r="J471" s="57"/>
      <c r="L471" s="59"/>
    </row>
    <row r="472" spans="1:12" s="21" customFormat="1" ht="18.75">
      <c r="A472" s="4"/>
      <c r="B472" s="449" t="s">
        <v>1241</v>
      </c>
      <c r="C472" s="450"/>
      <c r="D472" s="455" t="str">
        <f>IF(基本情報登録!$D$6&gt;0,基本情報登録!$D$6,"")</f>
        <v/>
      </c>
      <c r="E472" s="456"/>
      <c r="F472" s="456"/>
      <c r="G472" s="456"/>
      <c r="H472" s="457"/>
      <c r="I472" s="62" t="s">
        <v>1275</v>
      </c>
      <c r="J472" s="57"/>
      <c r="L472" s="59"/>
    </row>
    <row r="473" spans="1:12" s="21" customFormat="1" ht="18.75">
      <c r="A473" s="4"/>
      <c r="B473" s="451" t="s">
        <v>1</v>
      </c>
      <c r="C473" s="452"/>
      <c r="D473" s="458" t="str">
        <f>IF(基本情報登録!$D$8&gt;0,基本情報登録!$D$8,"")</f>
        <v/>
      </c>
      <c r="E473" s="459"/>
      <c r="F473" s="459"/>
      <c r="G473" s="459"/>
      <c r="H473" s="460"/>
      <c r="I473" s="432"/>
      <c r="J473" s="57"/>
      <c r="L473" s="59"/>
    </row>
    <row r="474" spans="1:12" s="21" customFormat="1" ht="19.5" thickBot="1">
      <c r="A474" s="4"/>
      <c r="B474" s="453"/>
      <c r="C474" s="454"/>
      <c r="D474" s="461"/>
      <c r="E474" s="462"/>
      <c r="F474" s="462"/>
      <c r="G474" s="462"/>
      <c r="H474" s="463"/>
      <c r="I474" s="433"/>
      <c r="J474" s="57"/>
      <c r="L474" s="59"/>
    </row>
    <row r="475" spans="1:12" s="21" customFormat="1" ht="18.75">
      <c r="A475" s="4"/>
      <c r="B475" s="449" t="s">
        <v>24</v>
      </c>
      <c r="C475" s="450"/>
      <c r="D475" s="487"/>
      <c r="E475" s="488"/>
      <c r="F475" s="488"/>
      <c r="G475" s="488"/>
      <c r="H475" s="488"/>
      <c r="I475" s="489"/>
      <c r="J475" s="57"/>
      <c r="L475" s="59"/>
    </row>
    <row r="476" spans="1:12" s="21" customFormat="1" ht="18.75" hidden="1">
      <c r="A476" s="4"/>
      <c r="B476" s="47"/>
      <c r="C476" s="48"/>
      <c r="D476" s="49"/>
      <c r="E476" s="490" t="str">
        <f>TEXT(D475,"00000")</f>
        <v>00000</v>
      </c>
      <c r="F476" s="490"/>
      <c r="G476" s="490"/>
      <c r="H476" s="490"/>
      <c r="I476" s="491"/>
      <c r="J476" s="57"/>
      <c r="L476" s="59"/>
    </row>
    <row r="477" spans="1:12" s="21" customFormat="1" ht="18.75">
      <c r="A477" s="4"/>
      <c r="B477" s="451" t="s">
        <v>27</v>
      </c>
      <c r="C477" s="452"/>
      <c r="D477" s="468"/>
      <c r="E477" s="494"/>
      <c r="F477" s="494"/>
      <c r="G477" s="494"/>
      <c r="H477" s="494"/>
      <c r="I477" s="495"/>
      <c r="J477" s="57"/>
      <c r="L477" s="59"/>
    </row>
    <row r="478" spans="1:12" s="21" customFormat="1" ht="18.75">
      <c r="A478" s="4"/>
      <c r="B478" s="492"/>
      <c r="C478" s="493"/>
      <c r="D478" s="474"/>
      <c r="E478" s="496"/>
      <c r="F478" s="496"/>
      <c r="G478" s="496"/>
      <c r="H478" s="496"/>
      <c r="I478" s="497"/>
      <c r="J478" s="57"/>
      <c r="L478" s="59"/>
    </row>
    <row r="479" spans="1:12" s="21" customFormat="1" ht="19.5" thickBot="1">
      <c r="A479" s="4"/>
      <c r="B479" s="498" t="s">
        <v>1233</v>
      </c>
      <c r="C479" s="499"/>
      <c r="D479" s="500"/>
      <c r="E479" s="501"/>
      <c r="F479" s="501"/>
      <c r="G479" s="501"/>
      <c r="H479" s="501"/>
      <c r="I479" s="502"/>
      <c r="J479" s="57"/>
      <c r="L479" s="59"/>
    </row>
    <row r="480" spans="1:12" s="21" customFormat="1" ht="18.75">
      <c r="A480" s="4"/>
      <c r="B480" s="476" t="s">
        <v>1234</v>
      </c>
      <c r="C480" s="477"/>
      <c r="D480" s="477"/>
      <c r="E480" s="477"/>
      <c r="F480" s="477"/>
      <c r="G480" s="477"/>
      <c r="H480" s="477"/>
      <c r="I480" s="478"/>
      <c r="J480" s="57"/>
      <c r="L480" s="59"/>
    </row>
    <row r="481" spans="1:12" s="21" customFormat="1" ht="19.5" thickBot="1">
      <c r="A481" s="4"/>
      <c r="B481" s="50" t="s">
        <v>1238</v>
      </c>
      <c r="C481" s="51" t="s">
        <v>16</v>
      </c>
      <c r="D481" s="51" t="s">
        <v>1239</v>
      </c>
      <c r="E481" s="479" t="s">
        <v>1235</v>
      </c>
      <c r="F481" s="480"/>
      <c r="G481" s="51" t="s">
        <v>1240</v>
      </c>
      <c r="H481" s="51" t="s">
        <v>48</v>
      </c>
      <c r="I481" s="52" t="s">
        <v>1236</v>
      </c>
      <c r="J481" s="57"/>
      <c r="L481" s="59"/>
    </row>
    <row r="482" spans="1:12" s="21" customFormat="1" ht="19.5" thickTop="1">
      <c r="A482" s="4"/>
      <c r="B482" s="481">
        <v>1</v>
      </c>
      <c r="C482" s="483"/>
      <c r="D482" s="483" t="str">
        <f>IF(C482&gt;0,VLOOKUP(C482,女子登録情報!$A$2:$H$2000,2,0),"")</f>
        <v/>
      </c>
      <c r="E482" s="484" t="str">
        <f>IF(C482&gt;0,VLOOKUP(C482,女子登録情報!$A$2:$H$2000,3,0),"")</f>
        <v/>
      </c>
      <c r="F482" s="485"/>
      <c r="G482" s="483" t="str">
        <f>IF(C482&gt;0,VLOOKUP(C482,女子登録情報!$A$2:$H$2000,4,0),"")</f>
        <v/>
      </c>
      <c r="H482" s="483" t="str">
        <f>IF(C482&gt;0,VLOOKUP(C482,女子登録情報!$A$2:$H$2000,8,0),"")</f>
        <v/>
      </c>
      <c r="I482" s="486" t="str">
        <f>IF(C482&gt;0,VLOOKUP(C482,女子登録情報!$A$2:$H$2000,5,0),"")</f>
        <v/>
      </c>
      <c r="J482" s="57"/>
      <c r="L482" s="59"/>
    </row>
    <row r="483" spans="1:12" s="21" customFormat="1" ht="18.75">
      <c r="A483" s="4"/>
      <c r="B483" s="482"/>
      <c r="C483" s="473"/>
      <c r="D483" s="473"/>
      <c r="E483" s="474"/>
      <c r="F483" s="475"/>
      <c r="G483" s="473"/>
      <c r="H483" s="473"/>
      <c r="I483" s="472"/>
      <c r="J483" s="57"/>
      <c r="L483" s="59"/>
    </row>
    <row r="484" spans="1:12" s="21" customFormat="1" ht="18.75">
      <c r="A484" s="4"/>
      <c r="B484" s="464">
        <v>2</v>
      </c>
      <c r="C484" s="466"/>
      <c r="D484" s="466" t="str">
        <f>IF(C484,VLOOKUP(C484,女子登録情報!$A$2:$H$2000,2,0),"")</f>
        <v/>
      </c>
      <c r="E484" s="468" t="str">
        <f>IF(C484&gt;0,VLOOKUP(C484,女子登録情報!$A$2:$H$2000,3,0),"")</f>
        <v/>
      </c>
      <c r="F484" s="469"/>
      <c r="G484" s="466" t="str">
        <f>IF(C484&gt;0,VLOOKUP(C484,女子登録情報!$A$2:$H$2000,4,0),"")</f>
        <v/>
      </c>
      <c r="H484" s="466" t="str">
        <f>IF(C484&gt;0,VLOOKUP(C484,女子登録情報!$A$2:$H$2000,8,0),"")</f>
        <v/>
      </c>
      <c r="I484" s="432" t="str">
        <f>IF(C484&gt;0,VLOOKUP(C484,女子登録情報!$A$2:$H$2000,5,0),"")</f>
        <v/>
      </c>
      <c r="J484" s="57"/>
      <c r="L484" s="59"/>
    </row>
    <row r="485" spans="1:12" s="21" customFormat="1" ht="18.75">
      <c r="A485" s="4"/>
      <c r="B485" s="482"/>
      <c r="C485" s="473"/>
      <c r="D485" s="473"/>
      <c r="E485" s="474"/>
      <c r="F485" s="475"/>
      <c r="G485" s="473"/>
      <c r="H485" s="473"/>
      <c r="I485" s="472"/>
      <c r="J485" s="57"/>
      <c r="L485" s="59"/>
    </row>
    <row r="486" spans="1:12" s="21" customFormat="1" ht="18.75">
      <c r="A486" s="4"/>
      <c r="B486" s="464">
        <v>3</v>
      </c>
      <c r="C486" s="466"/>
      <c r="D486" s="466" t="str">
        <f>IF(C486,VLOOKUP(C486,女子登録情報!$A$2:$H$2000,2,0),"")</f>
        <v/>
      </c>
      <c r="E486" s="468" t="str">
        <f>IF(C486&gt;0,VLOOKUP(C486,女子登録情報!$A$2:$H$2000,3,0),"")</f>
        <v/>
      </c>
      <c r="F486" s="469"/>
      <c r="G486" s="466" t="str">
        <f>IF(C486&gt;0,VLOOKUP(C486,女子登録情報!$A$2:$H$2000,4,0),"")</f>
        <v/>
      </c>
      <c r="H486" s="466" t="str">
        <f>IF(C486&gt;0,VLOOKUP(C486,女子登録情報!$A$2:$H$2000,8,0),"")</f>
        <v/>
      </c>
      <c r="I486" s="432" t="str">
        <f>IF(C486&gt;0,VLOOKUP(C486,女子登録情報!$A$2:$H$2000,5,0),"")</f>
        <v/>
      </c>
      <c r="J486" s="57"/>
      <c r="L486" s="59"/>
    </row>
    <row r="487" spans="1:12" s="21" customFormat="1" ht="18.75">
      <c r="A487" s="4"/>
      <c r="B487" s="482"/>
      <c r="C487" s="473"/>
      <c r="D487" s="473"/>
      <c r="E487" s="474"/>
      <c r="F487" s="475"/>
      <c r="G487" s="473"/>
      <c r="H487" s="473"/>
      <c r="I487" s="472"/>
      <c r="J487" s="57"/>
      <c r="L487" s="59"/>
    </row>
    <row r="488" spans="1:12" s="21" customFormat="1" ht="18.75">
      <c r="A488" s="4"/>
      <c r="B488" s="464">
        <v>4</v>
      </c>
      <c r="C488" s="466"/>
      <c r="D488" s="466" t="str">
        <f>IF(C488,VLOOKUP(C488,女子登録情報!$A$2:$H$2000,2,0),"")</f>
        <v/>
      </c>
      <c r="E488" s="468" t="str">
        <f>IF(C488&gt;0,VLOOKUP(C488,女子登録情報!$A$2:$H$2000,3,0),"")</f>
        <v/>
      </c>
      <c r="F488" s="469"/>
      <c r="G488" s="466" t="str">
        <f>IF(C488&gt;0,VLOOKUP(C488,女子登録情報!$A$2:$H$2000,4,0),"")</f>
        <v/>
      </c>
      <c r="H488" s="466" t="str">
        <f>IF(C488&gt;0,VLOOKUP(C488,女子登録情報!$A$2:$H$2000,8,0),"")</f>
        <v/>
      </c>
      <c r="I488" s="432" t="str">
        <f>IF(C488&gt;0,VLOOKUP(C488,女子登録情報!$A$2:$H$2000,5,0),"")</f>
        <v/>
      </c>
      <c r="J488" s="57"/>
      <c r="L488" s="59"/>
    </row>
    <row r="489" spans="1:12" s="21" customFormat="1" ht="18.75">
      <c r="A489" s="4"/>
      <c r="B489" s="482"/>
      <c r="C489" s="473"/>
      <c r="D489" s="473"/>
      <c r="E489" s="474"/>
      <c r="F489" s="475"/>
      <c r="G489" s="473"/>
      <c r="H489" s="473"/>
      <c r="I489" s="472"/>
      <c r="J489" s="57"/>
      <c r="L489" s="59"/>
    </row>
    <row r="490" spans="1:12" s="21" customFormat="1" ht="18.75">
      <c r="A490" s="4"/>
      <c r="B490" s="464">
        <v>5</v>
      </c>
      <c r="C490" s="466"/>
      <c r="D490" s="466" t="str">
        <f>IF(C490,VLOOKUP(C490,女子登録情報!$A$2:$H$2000,2,0),"")</f>
        <v/>
      </c>
      <c r="E490" s="468" t="str">
        <f>IF(C490&gt;0,VLOOKUP(C490,女子登録情報!$A$2:$H$2000,3,0),"")</f>
        <v/>
      </c>
      <c r="F490" s="469"/>
      <c r="G490" s="466" t="str">
        <f>IF(C490&gt;0,VLOOKUP(C490,女子登録情報!$A$2:$H$2000,4,0),"")</f>
        <v/>
      </c>
      <c r="H490" s="466" t="str">
        <f>IF(C490&gt;0,VLOOKUP(C490,女子登録情報!$A$2:$H$2000,8,0),"")</f>
        <v/>
      </c>
      <c r="I490" s="432" t="str">
        <f>IF(C490&gt;0,VLOOKUP(C490,女子登録情報!$A$2:$H$2000,5,0),"")</f>
        <v/>
      </c>
      <c r="J490" s="57"/>
      <c r="L490" s="59"/>
    </row>
    <row r="491" spans="1:12" s="21" customFormat="1" ht="18.75">
      <c r="A491" s="4"/>
      <c r="B491" s="482"/>
      <c r="C491" s="473"/>
      <c r="D491" s="473"/>
      <c r="E491" s="474"/>
      <c r="F491" s="475"/>
      <c r="G491" s="473"/>
      <c r="H491" s="473"/>
      <c r="I491" s="472"/>
      <c r="J491" s="57"/>
      <c r="L491" s="59"/>
    </row>
    <row r="492" spans="1:12" s="21" customFormat="1" ht="18.75">
      <c r="A492" s="4"/>
      <c r="B492" s="464">
        <v>6</v>
      </c>
      <c r="C492" s="466"/>
      <c r="D492" s="466" t="str">
        <f>IF(C492,VLOOKUP(C492,女子登録情報!$A$2:$H$2000,2,0),"")</f>
        <v/>
      </c>
      <c r="E492" s="468" t="str">
        <f>IF(C492&gt;0,VLOOKUP(C492,女子登録情報!$A$2:$H$2000,3,0),"")</f>
        <v/>
      </c>
      <c r="F492" s="469"/>
      <c r="G492" s="466" t="str">
        <f>IF(C492&gt;0,VLOOKUP(C492,女子登録情報!$A$2:$H$2000,4,0),"")</f>
        <v/>
      </c>
      <c r="H492" s="466" t="str">
        <f>IF(C492&gt;0,VLOOKUP(C492,女子登録情報!$A$2:$H$2000,8,0),"")</f>
        <v/>
      </c>
      <c r="I492" s="432" t="str">
        <f>IF(C492&gt;0,VLOOKUP(C492,女子登録情報!$A$2:$H$2000,5,0),"")</f>
        <v/>
      </c>
      <c r="J492" s="57"/>
      <c r="L492" s="59"/>
    </row>
    <row r="493" spans="1:12" s="21" customFormat="1" ht="19.5" thickBot="1">
      <c r="A493" s="4"/>
      <c r="B493" s="465"/>
      <c r="C493" s="467"/>
      <c r="D493" s="467"/>
      <c r="E493" s="470"/>
      <c r="F493" s="471"/>
      <c r="G493" s="467"/>
      <c r="H493" s="467"/>
      <c r="I493" s="433"/>
      <c r="J493" s="57"/>
      <c r="L493" s="59"/>
    </row>
    <row r="494" spans="1:12" s="21" customFormat="1" ht="18.75">
      <c r="A494" s="4"/>
      <c r="B494" s="434" t="s">
        <v>1237</v>
      </c>
      <c r="C494" s="435"/>
      <c r="D494" s="435"/>
      <c r="E494" s="435"/>
      <c r="F494" s="435"/>
      <c r="G494" s="435"/>
      <c r="H494" s="435"/>
      <c r="I494" s="436"/>
      <c r="J494" s="57"/>
      <c r="L494" s="59"/>
    </row>
    <row r="495" spans="1:12" s="21" customFormat="1" ht="18.75">
      <c r="A495" s="4"/>
      <c r="B495" s="437"/>
      <c r="C495" s="438"/>
      <c r="D495" s="438"/>
      <c r="E495" s="438"/>
      <c r="F495" s="438"/>
      <c r="G495" s="438"/>
      <c r="H495" s="438"/>
      <c r="I495" s="439"/>
      <c r="J495" s="57"/>
      <c r="L495" s="59"/>
    </row>
    <row r="496" spans="1:12" s="21" customFormat="1" ht="19.5" thickBot="1">
      <c r="A496" s="4"/>
      <c r="B496" s="440"/>
      <c r="C496" s="441"/>
      <c r="D496" s="441"/>
      <c r="E496" s="441"/>
      <c r="F496" s="441"/>
      <c r="G496" s="441"/>
      <c r="H496" s="441"/>
      <c r="I496" s="442"/>
      <c r="J496" s="57"/>
      <c r="L496" s="59"/>
    </row>
    <row r="497" spans="1:12" s="21" customFormat="1" ht="18.75">
      <c r="A497" s="58"/>
      <c r="B497" s="58"/>
      <c r="C497" s="58"/>
      <c r="D497" s="58"/>
      <c r="E497" s="58"/>
      <c r="F497" s="58"/>
      <c r="G497" s="58"/>
      <c r="H497" s="58"/>
      <c r="I497" s="58"/>
      <c r="J497" s="63"/>
      <c r="L497" s="59"/>
    </row>
    <row r="498" spans="1:12" s="21" customFormat="1" ht="19.5" thickBot="1">
      <c r="A498" s="4"/>
      <c r="B498" s="4"/>
      <c r="C498" s="4"/>
      <c r="D498" s="4"/>
      <c r="E498" s="4"/>
      <c r="F498" s="4"/>
      <c r="G498" s="4"/>
      <c r="H498" s="4"/>
      <c r="I498" s="4"/>
      <c r="J498" s="61" t="s">
        <v>1269</v>
      </c>
      <c r="L498" s="59"/>
    </row>
    <row r="499" spans="1:12" s="21" customFormat="1" ht="18.75">
      <c r="A499" s="4"/>
      <c r="B499" s="515" t="str">
        <f>CONCATENATE('加盟校情報&amp;大会設定'!$G$5,'加盟校情報&amp;大会設定'!$H$5,'加盟校情報&amp;大会設定'!$I$5,'加盟校情報&amp;大会設定'!$J$5,)&amp;"　女子4×100mR"</f>
        <v>第36回全日本大学女子駅伝東海地区選考会　女子4×100mR</v>
      </c>
      <c r="C499" s="516"/>
      <c r="D499" s="516"/>
      <c r="E499" s="516"/>
      <c r="F499" s="516"/>
      <c r="G499" s="516"/>
      <c r="H499" s="516"/>
      <c r="I499" s="517"/>
      <c r="J499" s="57"/>
      <c r="L499" s="59"/>
    </row>
    <row r="500" spans="1:12" s="21" customFormat="1" ht="19.5" thickBot="1">
      <c r="A500" s="4"/>
      <c r="B500" s="518"/>
      <c r="C500" s="519"/>
      <c r="D500" s="519"/>
      <c r="E500" s="519"/>
      <c r="F500" s="519"/>
      <c r="G500" s="519"/>
      <c r="H500" s="519"/>
      <c r="I500" s="520"/>
      <c r="J500" s="57"/>
      <c r="L500" s="59"/>
    </row>
    <row r="501" spans="1:12" s="21" customFormat="1" ht="18.75">
      <c r="A501" s="4"/>
      <c r="B501" s="449" t="s">
        <v>1241</v>
      </c>
      <c r="C501" s="450"/>
      <c r="D501" s="455" t="str">
        <f>IF(基本情報登録!$D$6&gt;0,基本情報登録!$D$6,"")</f>
        <v/>
      </c>
      <c r="E501" s="456"/>
      <c r="F501" s="456"/>
      <c r="G501" s="456"/>
      <c r="H501" s="457"/>
      <c r="I501" s="62" t="s">
        <v>1275</v>
      </c>
      <c r="J501" s="57"/>
      <c r="L501" s="59"/>
    </row>
    <row r="502" spans="1:12" s="21" customFormat="1" ht="18.75">
      <c r="A502" s="4"/>
      <c r="B502" s="451" t="s">
        <v>1</v>
      </c>
      <c r="C502" s="452"/>
      <c r="D502" s="458" t="str">
        <f>IF(基本情報登録!$D$8&gt;0,基本情報登録!$D$8,"")</f>
        <v/>
      </c>
      <c r="E502" s="459"/>
      <c r="F502" s="459"/>
      <c r="G502" s="459"/>
      <c r="H502" s="460"/>
      <c r="I502" s="432"/>
      <c r="J502" s="57"/>
      <c r="L502" s="59"/>
    </row>
    <row r="503" spans="1:12" s="21" customFormat="1" ht="19.5" thickBot="1">
      <c r="A503" s="4"/>
      <c r="B503" s="453"/>
      <c r="C503" s="454"/>
      <c r="D503" s="461"/>
      <c r="E503" s="462"/>
      <c r="F503" s="462"/>
      <c r="G503" s="462"/>
      <c r="H503" s="463"/>
      <c r="I503" s="433"/>
      <c r="J503" s="57"/>
      <c r="L503" s="59"/>
    </row>
    <row r="504" spans="1:12" s="21" customFormat="1" ht="18.75">
      <c r="A504" s="4"/>
      <c r="B504" s="449" t="s">
        <v>24</v>
      </c>
      <c r="C504" s="450"/>
      <c r="D504" s="487"/>
      <c r="E504" s="488"/>
      <c r="F504" s="488"/>
      <c r="G504" s="488"/>
      <c r="H504" s="488"/>
      <c r="I504" s="489"/>
      <c r="J504" s="57"/>
      <c r="L504" s="59"/>
    </row>
    <row r="505" spans="1:12" s="21" customFormat="1" ht="18.75" hidden="1">
      <c r="A505" s="4"/>
      <c r="B505" s="47"/>
      <c r="C505" s="48"/>
      <c r="D505" s="49"/>
      <c r="E505" s="490" t="str">
        <f>TEXT(D504,"00000")</f>
        <v>00000</v>
      </c>
      <c r="F505" s="490"/>
      <c r="G505" s="490"/>
      <c r="H505" s="490"/>
      <c r="I505" s="491"/>
      <c r="J505" s="57"/>
      <c r="L505" s="59"/>
    </row>
    <row r="506" spans="1:12" s="21" customFormat="1" ht="18.75">
      <c r="A506" s="4"/>
      <c r="B506" s="451" t="s">
        <v>27</v>
      </c>
      <c r="C506" s="452"/>
      <c r="D506" s="468"/>
      <c r="E506" s="494"/>
      <c r="F506" s="494"/>
      <c r="G506" s="494"/>
      <c r="H506" s="494"/>
      <c r="I506" s="495"/>
      <c r="J506" s="57"/>
      <c r="L506" s="59"/>
    </row>
    <row r="507" spans="1:12" s="21" customFormat="1" ht="18.75">
      <c r="A507" s="4"/>
      <c r="B507" s="492"/>
      <c r="C507" s="493"/>
      <c r="D507" s="474"/>
      <c r="E507" s="496"/>
      <c r="F507" s="496"/>
      <c r="G507" s="496"/>
      <c r="H507" s="496"/>
      <c r="I507" s="497"/>
      <c r="J507" s="57"/>
      <c r="L507" s="59"/>
    </row>
    <row r="508" spans="1:12" s="21" customFormat="1" ht="19.5" thickBot="1">
      <c r="A508" s="4"/>
      <c r="B508" s="498" t="s">
        <v>1233</v>
      </c>
      <c r="C508" s="499"/>
      <c r="D508" s="500"/>
      <c r="E508" s="501"/>
      <c r="F508" s="501"/>
      <c r="G508" s="501"/>
      <c r="H508" s="501"/>
      <c r="I508" s="502"/>
      <c r="J508" s="57"/>
      <c r="L508" s="59"/>
    </row>
    <row r="509" spans="1:12" s="21" customFormat="1" ht="18.75">
      <c r="A509" s="4"/>
      <c r="B509" s="476" t="s">
        <v>1234</v>
      </c>
      <c r="C509" s="477"/>
      <c r="D509" s="477"/>
      <c r="E509" s="477"/>
      <c r="F509" s="477"/>
      <c r="G509" s="477"/>
      <c r="H509" s="477"/>
      <c r="I509" s="478"/>
      <c r="J509" s="57"/>
      <c r="L509" s="59"/>
    </row>
    <row r="510" spans="1:12" s="21" customFormat="1" ht="19.5" thickBot="1">
      <c r="A510" s="4"/>
      <c r="B510" s="50" t="s">
        <v>1238</v>
      </c>
      <c r="C510" s="51" t="s">
        <v>16</v>
      </c>
      <c r="D510" s="51" t="s">
        <v>1239</v>
      </c>
      <c r="E510" s="479" t="s">
        <v>1235</v>
      </c>
      <c r="F510" s="480"/>
      <c r="G510" s="51" t="s">
        <v>1240</v>
      </c>
      <c r="H510" s="51" t="s">
        <v>48</v>
      </c>
      <c r="I510" s="52" t="s">
        <v>1236</v>
      </c>
      <c r="J510" s="57"/>
      <c r="L510" s="59"/>
    </row>
    <row r="511" spans="1:12" s="21" customFormat="1" ht="19.5" thickTop="1">
      <c r="A511" s="4"/>
      <c r="B511" s="481">
        <v>1</v>
      </c>
      <c r="C511" s="483"/>
      <c r="D511" s="483" t="str">
        <f>IF(C511&gt;0,VLOOKUP(C511,女子登録情報!$A$2:$H$2000,2,0),"")</f>
        <v/>
      </c>
      <c r="E511" s="484" t="str">
        <f>IF(C511&gt;0,VLOOKUP(C511,女子登録情報!$A$2:$H$2000,3,0),"")</f>
        <v/>
      </c>
      <c r="F511" s="485"/>
      <c r="G511" s="483" t="str">
        <f>IF(C511&gt;0,VLOOKUP(C511,女子登録情報!$A$2:$H$2000,4,0),"")</f>
        <v/>
      </c>
      <c r="H511" s="483" t="str">
        <f>IF(C511&gt;0,VLOOKUP(C511,女子登録情報!$A$2:$H$2000,8,0),"")</f>
        <v/>
      </c>
      <c r="I511" s="486" t="str">
        <f>IF(C511&gt;0,VLOOKUP(C511,女子登録情報!$A$2:$H$2000,5,0),"")</f>
        <v/>
      </c>
      <c r="J511" s="57"/>
      <c r="L511" s="59"/>
    </row>
    <row r="512" spans="1:12" s="21" customFormat="1" ht="18.75">
      <c r="A512" s="4"/>
      <c r="B512" s="482"/>
      <c r="C512" s="473"/>
      <c r="D512" s="473"/>
      <c r="E512" s="474"/>
      <c r="F512" s="475"/>
      <c r="G512" s="473"/>
      <c r="H512" s="473"/>
      <c r="I512" s="472"/>
      <c r="J512" s="57"/>
      <c r="L512" s="59"/>
    </row>
    <row r="513" spans="1:12" s="21" customFormat="1" ht="18.75">
      <c r="A513" s="4"/>
      <c r="B513" s="464">
        <v>2</v>
      </c>
      <c r="C513" s="466"/>
      <c r="D513" s="466" t="str">
        <f>IF(C513,VLOOKUP(C513,女子登録情報!$A$2:$H$2000,2,0),"")</f>
        <v/>
      </c>
      <c r="E513" s="468" t="str">
        <f>IF(C513&gt;0,VLOOKUP(C513,女子登録情報!$A$2:$H$2000,3,0),"")</f>
        <v/>
      </c>
      <c r="F513" s="469"/>
      <c r="G513" s="466" t="str">
        <f>IF(C513&gt;0,VLOOKUP(C513,女子登録情報!$A$2:$H$2000,4,0),"")</f>
        <v/>
      </c>
      <c r="H513" s="466" t="str">
        <f>IF(C513&gt;0,VLOOKUP(C513,女子登録情報!$A$2:$H$2000,8,0),"")</f>
        <v/>
      </c>
      <c r="I513" s="432" t="str">
        <f>IF(C513&gt;0,VLOOKUP(C513,女子登録情報!$A$2:$H$2000,5,0),"")</f>
        <v/>
      </c>
      <c r="J513" s="57"/>
      <c r="L513" s="59"/>
    </row>
    <row r="514" spans="1:12" s="21" customFormat="1" ht="18.75">
      <c r="A514" s="4"/>
      <c r="B514" s="482"/>
      <c r="C514" s="473"/>
      <c r="D514" s="473"/>
      <c r="E514" s="474"/>
      <c r="F514" s="475"/>
      <c r="G514" s="473"/>
      <c r="H514" s="473"/>
      <c r="I514" s="472"/>
      <c r="J514" s="57"/>
      <c r="L514" s="59"/>
    </row>
    <row r="515" spans="1:12" s="21" customFormat="1" ht="18.75">
      <c r="A515" s="4"/>
      <c r="B515" s="464">
        <v>3</v>
      </c>
      <c r="C515" s="466"/>
      <c r="D515" s="466" t="str">
        <f>IF(C515,VLOOKUP(C515,女子登録情報!$A$2:$H$2000,2,0),"")</f>
        <v/>
      </c>
      <c r="E515" s="468" t="str">
        <f>IF(C515&gt;0,VLOOKUP(C515,女子登録情報!$A$2:$H$2000,3,0),"")</f>
        <v/>
      </c>
      <c r="F515" s="469"/>
      <c r="G515" s="466" t="str">
        <f>IF(C515&gt;0,VLOOKUP(C515,女子登録情報!$A$2:$H$2000,4,0),"")</f>
        <v/>
      </c>
      <c r="H515" s="466" t="str">
        <f>IF(C515&gt;0,VLOOKUP(C515,女子登録情報!$A$2:$H$2000,8,0),"")</f>
        <v/>
      </c>
      <c r="I515" s="432" t="str">
        <f>IF(C515&gt;0,VLOOKUP(C515,女子登録情報!$A$2:$H$2000,5,0),"")</f>
        <v/>
      </c>
      <c r="J515" s="57"/>
      <c r="L515" s="59"/>
    </row>
    <row r="516" spans="1:12" s="21" customFormat="1" ht="18.75">
      <c r="A516" s="4"/>
      <c r="B516" s="482"/>
      <c r="C516" s="473"/>
      <c r="D516" s="473"/>
      <c r="E516" s="474"/>
      <c r="F516" s="475"/>
      <c r="G516" s="473"/>
      <c r="H516" s="473"/>
      <c r="I516" s="472"/>
      <c r="J516" s="57"/>
      <c r="L516" s="59"/>
    </row>
    <row r="517" spans="1:12" s="21" customFormat="1" ht="18.75">
      <c r="A517" s="4"/>
      <c r="B517" s="464">
        <v>4</v>
      </c>
      <c r="C517" s="466"/>
      <c r="D517" s="466" t="str">
        <f>IF(C517,VLOOKUP(C517,女子登録情報!$A$2:$H$2000,2,0),"")</f>
        <v/>
      </c>
      <c r="E517" s="468" t="str">
        <f>IF(C517&gt;0,VLOOKUP(C517,女子登録情報!$A$2:$H$2000,3,0),"")</f>
        <v/>
      </c>
      <c r="F517" s="469"/>
      <c r="G517" s="466" t="str">
        <f>IF(C517&gt;0,VLOOKUP(C517,女子登録情報!$A$2:$H$2000,4,0),"")</f>
        <v/>
      </c>
      <c r="H517" s="466" t="str">
        <f>IF(C517&gt;0,VLOOKUP(C517,女子登録情報!$A$2:$H$2000,8,0),"")</f>
        <v/>
      </c>
      <c r="I517" s="432" t="str">
        <f>IF(C517&gt;0,VLOOKUP(C517,女子登録情報!$A$2:$H$2000,5,0),"")</f>
        <v/>
      </c>
      <c r="J517" s="57"/>
      <c r="L517" s="59"/>
    </row>
    <row r="518" spans="1:12" s="21" customFormat="1" ht="18.75">
      <c r="A518" s="4"/>
      <c r="B518" s="482"/>
      <c r="C518" s="473"/>
      <c r="D518" s="473"/>
      <c r="E518" s="474"/>
      <c r="F518" s="475"/>
      <c r="G518" s="473"/>
      <c r="H518" s="473"/>
      <c r="I518" s="472"/>
      <c r="J518" s="57"/>
      <c r="L518" s="59"/>
    </row>
    <row r="519" spans="1:12" s="21" customFormat="1" ht="18.75">
      <c r="A519" s="4"/>
      <c r="B519" s="464">
        <v>5</v>
      </c>
      <c r="C519" s="466"/>
      <c r="D519" s="466" t="str">
        <f>IF(C519,VLOOKUP(C519,女子登録情報!$A$2:$H$2000,2,0),"")</f>
        <v/>
      </c>
      <c r="E519" s="468" t="str">
        <f>IF(C519&gt;0,VLOOKUP(C519,女子登録情報!$A$2:$H$2000,3,0),"")</f>
        <v/>
      </c>
      <c r="F519" s="469"/>
      <c r="G519" s="466" t="str">
        <f>IF(C519&gt;0,VLOOKUP(C519,女子登録情報!$A$2:$H$2000,4,0),"")</f>
        <v/>
      </c>
      <c r="H519" s="466" t="str">
        <f>IF(C519&gt;0,VLOOKUP(C519,女子登録情報!$A$2:$H$2000,8,0),"")</f>
        <v/>
      </c>
      <c r="I519" s="432" t="str">
        <f>IF(C519&gt;0,VLOOKUP(C519,女子登録情報!$A$2:$H$2000,5,0),"")</f>
        <v/>
      </c>
      <c r="J519" s="57"/>
      <c r="L519" s="59"/>
    </row>
    <row r="520" spans="1:12" s="21" customFormat="1" ht="18.75">
      <c r="A520" s="4"/>
      <c r="B520" s="482"/>
      <c r="C520" s="473"/>
      <c r="D520" s="473"/>
      <c r="E520" s="474"/>
      <c r="F520" s="475"/>
      <c r="G520" s="473"/>
      <c r="H520" s="473"/>
      <c r="I520" s="472"/>
      <c r="J520" s="57"/>
      <c r="L520" s="59"/>
    </row>
    <row r="521" spans="1:12" s="21" customFormat="1" ht="18.75">
      <c r="A521" s="4"/>
      <c r="B521" s="464">
        <v>6</v>
      </c>
      <c r="C521" s="466"/>
      <c r="D521" s="466" t="str">
        <f>IF(C521,VLOOKUP(C521,女子登録情報!$A$2:$H$2000,2,0),"")</f>
        <v/>
      </c>
      <c r="E521" s="468" t="str">
        <f>IF(C521&gt;0,VLOOKUP(C521,女子登録情報!$A$2:$H$2000,3,0),"")</f>
        <v/>
      </c>
      <c r="F521" s="469"/>
      <c r="G521" s="466" t="str">
        <f>IF(C521&gt;0,VLOOKUP(C521,女子登録情報!$A$2:$H$2000,4,0),"")</f>
        <v/>
      </c>
      <c r="H521" s="466" t="str">
        <f>IF(C521&gt;0,VLOOKUP(C521,女子登録情報!$A$2:$H$2000,8,0),"")</f>
        <v/>
      </c>
      <c r="I521" s="432" t="str">
        <f>IF(C521&gt;0,VLOOKUP(C521,女子登録情報!$A$2:$H$2000,5,0),"")</f>
        <v/>
      </c>
      <c r="J521" s="57"/>
      <c r="L521" s="59"/>
    </row>
    <row r="522" spans="1:12" s="21" customFormat="1" ht="19.5" thickBot="1">
      <c r="A522" s="4"/>
      <c r="B522" s="465"/>
      <c r="C522" s="467"/>
      <c r="D522" s="467"/>
      <c r="E522" s="470"/>
      <c r="F522" s="471"/>
      <c r="G522" s="467"/>
      <c r="H522" s="467"/>
      <c r="I522" s="433"/>
      <c r="J522" s="57"/>
      <c r="L522" s="59"/>
    </row>
    <row r="523" spans="1:12" s="21" customFormat="1" ht="18.75">
      <c r="A523" s="4"/>
      <c r="B523" s="434" t="s">
        <v>1237</v>
      </c>
      <c r="C523" s="435"/>
      <c r="D523" s="435"/>
      <c r="E523" s="435"/>
      <c r="F523" s="435"/>
      <c r="G523" s="435"/>
      <c r="H523" s="435"/>
      <c r="I523" s="436"/>
      <c r="J523" s="57"/>
      <c r="L523" s="59"/>
    </row>
    <row r="524" spans="1:12" s="21" customFormat="1" ht="18.75">
      <c r="A524" s="4"/>
      <c r="B524" s="437"/>
      <c r="C524" s="438"/>
      <c r="D524" s="438"/>
      <c r="E524" s="438"/>
      <c r="F524" s="438"/>
      <c r="G524" s="438"/>
      <c r="H524" s="438"/>
      <c r="I524" s="439"/>
      <c r="J524" s="57"/>
      <c r="L524" s="59"/>
    </row>
    <row r="525" spans="1:12" s="21" customFormat="1" ht="19.5" thickBot="1">
      <c r="A525" s="4"/>
      <c r="B525" s="440"/>
      <c r="C525" s="441"/>
      <c r="D525" s="441"/>
      <c r="E525" s="441"/>
      <c r="F525" s="441"/>
      <c r="G525" s="441"/>
      <c r="H525" s="441"/>
      <c r="I525" s="442"/>
      <c r="J525" s="57"/>
      <c r="L525" s="59"/>
    </row>
    <row r="526" spans="1:12" s="21" customFormat="1" ht="18.75">
      <c r="A526" s="58"/>
      <c r="B526" s="58"/>
      <c r="C526" s="58"/>
      <c r="D526" s="58"/>
      <c r="E526" s="58"/>
      <c r="F526" s="58"/>
      <c r="G526" s="58"/>
      <c r="H526" s="58"/>
      <c r="I526" s="58"/>
      <c r="J526" s="63"/>
      <c r="L526" s="59"/>
    </row>
    <row r="527" spans="1:12" s="21" customFormat="1" ht="19.5" thickBot="1">
      <c r="A527" s="4"/>
      <c r="B527" s="4"/>
      <c r="C527" s="4"/>
      <c r="D527" s="4"/>
      <c r="E527" s="4"/>
      <c r="F527" s="4"/>
      <c r="G527" s="4"/>
      <c r="H527" s="4"/>
      <c r="I527" s="4"/>
      <c r="J527" s="61" t="s">
        <v>1270</v>
      </c>
      <c r="L527" s="59"/>
    </row>
    <row r="528" spans="1:12" s="21" customFormat="1" ht="18.75">
      <c r="A528" s="4"/>
      <c r="B528" s="515" t="str">
        <f>CONCATENATE('加盟校情報&amp;大会設定'!$G$5,'加盟校情報&amp;大会設定'!$H$5,'加盟校情報&amp;大会設定'!$I$5,'加盟校情報&amp;大会設定'!$J$5,)&amp;"　女子4×100mR"</f>
        <v>第36回全日本大学女子駅伝東海地区選考会　女子4×100mR</v>
      </c>
      <c r="C528" s="516"/>
      <c r="D528" s="516"/>
      <c r="E528" s="516"/>
      <c r="F528" s="516"/>
      <c r="G528" s="516"/>
      <c r="H528" s="516"/>
      <c r="I528" s="517"/>
      <c r="J528" s="57"/>
      <c r="L528" s="59"/>
    </row>
    <row r="529" spans="1:12" s="21" customFormat="1" ht="19.5" thickBot="1">
      <c r="A529" s="4"/>
      <c r="B529" s="518"/>
      <c r="C529" s="519"/>
      <c r="D529" s="519"/>
      <c r="E529" s="519"/>
      <c r="F529" s="519"/>
      <c r="G529" s="519"/>
      <c r="H529" s="519"/>
      <c r="I529" s="520"/>
      <c r="J529" s="57"/>
      <c r="L529" s="59"/>
    </row>
    <row r="530" spans="1:12" s="21" customFormat="1" ht="18.75">
      <c r="A530" s="4"/>
      <c r="B530" s="449" t="s">
        <v>1241</v>
      </c>
      <c r="C530" s="450"/>
      <c r="D530" s="455" t="str">
        <f>IF(基本情報登録!$D$6&gt;0,基本情報登録!$D$6,"")</f>
        <v/>
      </c>
      <c r="E530" s="456"/>
      <c r="F530" s="456"/>
      <c r="G530" s="456"/>
      <c r="H530" s="457"/>
      <c r="I530" s="62" t="s">
        <v>1275</v>
      </c>
      <c r="J530" s="57"/>
      <c r="L530" s="59"/>
    </row>
    <row r="531" spans="1:12" s="21" customFormat="1" ht="18.75">
      <c r="A531" s="4"/>
      <c r="B531" s="451" t="s">
        <v>1</v>
      </c>
      <c r="C531" s="452"/>
      <c r="D531" s="458" t="str">
        <f>IF(基本情報登録!$D$8&gt;0,基本情報登録!$D$8,"")</f>
        <v/>
      </c>
      <c r="E531" s="459"/>
      <c r="F531" s="459"/>
      <c r="G531" s="459"/>
      <c r="H531" s="460"/>
      <c r="I531" s="432"/>
      <c r="J531" s="57"/>
      <c r="L531" s="59"/>
    </row>
    <row r="532" spans="1:12" s="21" customFormat="1" ht="19.5" thickBot="1">
      <c r="A532" s="4"/>
      <c r="B532" s="453"/>
      <c r="C532" s="454"/>
      <c r="D532" s="461"/>
      <c r="E532" s="462"/>
      <c r="F532" s="462"/>
      <c r="G532" s="462"/>
      <c r="H532" s="463"/>
      <c r="I532" s="433"/>
      <c r="J532" s="57"/>
      <c r="L532" s="59"/>
    </row>
    <row r="533" spans="1:12" s="21" customFormat="1" ht="18.75">
      <c r="A533" s="4"/>
      <c r="B533" s="449" t="s">
        <v>24</v>
      </c>
      <c r="C533" s="450"/>
      <c r="D533" s="487"/>
      <c r="E533" s="488"/>
      <c r="F533" s="488"/>
      <c r="G533" s="488"/>
      <c r="H533" s="488"/>
      <c r="I533" s="489"/>
      <c r="J533" s="57"/>
      <c r="L533" s="59"/>
    </row>
    <row r="534" spans="1:12" s="21" customFormat="1" ht="18.75" hidden="1">
      <c r="A534" s="4"/>
      <c r="B534" s="47"/>
      <c r="C534" s="48"/>
      <c r="D534" s="49"/>
      <c r="E534" s="490" t="str">
        <f>TEXT(D533,"00000")</f>
        <v>00000</v>
      </c>
      <c r="F534" s="490"/>
      <c r="G534" s="490"/>
      <c r="H534" s="490"/>
      <c r="I534" s="491"/>
      <c r="J534" s="57"/>
      <c r="L534" s="59"/>
    </row>
    <row r="535" spans="1:12" s="21" customFormat="1" ht="18.75">
      <c r="A535" s="4"/>
      <c r="B535" s="451" t="s">
        <v>27</v>
      </c>
      <c r="C535" s="452"/>
      <c r="D535" s="468"/>
      <c r="E535" s="494"/>
      <c r="F535" s="494"/>
      <c r="G535" s="494"/>
      <c r="H535" s="494"/>
      <c r="I535" s="495"/>
      <c r="J535" s="57"/>
      <c r="L535" s="59"/>
    </row>
    <row r="536" spans="1:12" s="21" customFormat="1" ht="18.75">
      <c r="A536" s="4"/>
      <c r="B536" s="492"/>
      <c r="C536" s="493"/>
      <c r="D536" s="474"/>
      <c r="E536" s="496"/>
      <c r="F536" s="496"/>
      <c r="G536" s="496"/>
      <c r="H536" s="496"/>
      <c r="I536" s="497"/>
      <c r="J536" s="57"/>
      <c r="L536" s="59"/>
    </row>
    <row r="537" spans="1:12" s="21" customFormat="1" ht="19.5" thickBot="1">
      <c r="A537" s="4"/>
      <c r="B537" s="498" t="s">
        <v>1233</v>
      </c>
      <c r="C537" s="499"/>
      <c r="D537" s="500"/>
      <c r="E537" s="501"/>
      <c r="F537" s="501"/>
      <c r="G537" s="501"/>
      <c r="H537" s="501"/>
      <c r="I537" s="502"/>
      <c r="J537" s="57"/>
      <c r="L537" s="59"/>
    </row>
    <row r="538" spans="1:12" s="21" customFormat="1" ht="18.75">
      <c r="A538" s="4"/>
      <c r="B538" s="476" t="s">
        <v>1234</v>
      </c>
      <c r="C538" s="477"/>
      <c r="D538" s="477"/>
      <c r="E538" s="477"/>
      <c r="F538" s="477"/>
      <c r="G538" s="477"/>
      <c r="H538" s="477"/>
      <c r="I538" s="478"/>
      <c r="J538" s="57"/>
      <c r="L538" s="59"/>
    </row>
    <row r="539" spans="1:12" s="21" customFormat="1" ht="19.5" thickBot="1">
      <c r="A539" s="4"/>
      <c r="B539" s="50" t="s">
        <v>1238</v>
      </c>
      <c r="C539" s="51" t="s">
        <v>16</v>
      </c>
      <c r="D539" s="51" t="s">
        <v>1239</v>
      </c>
      <c r="E539" s="479" t="s">
        <v>1235</v>
      </c>
      <c r="F539" s="480"/>
      <c r="G539" s="51" t="s">
        <v>1240</v>
      </c>
      <c r="H539" s="51" t="s">
        <v>48</v>
      </c>
      <c r="I539" s="52" t="s">
        <v>1236</v>
      </c>
      <c r="J539" s="57"/>
      <c r="L539" s="59"/>
    </row>
    <row r="540" spans="1:12" s="21" customFormat="1" ht="19.5" thickTop="1">
      <c r="A540" s="4"/>
      <c r="B540" s="481">
        <v>1</v>
      </c>
      <c r="C540" s="483"/>
      <c r="D540" s="483" t="str">
        <f>IF(C540&gt;0,VLOOKUP(C540,女子登録情報!$A$2:$H$2000,2,0),"")</f>
        <v/>
      </c>
      <c r="E540" s="484" t="str">
        <f>IF(C540&gt;0,VLOOKUP(C540,女子登録情報!$A$2:$H$2000,3,0),"")</f>
        <v/>
      </c>
      <c r="F540" s="485"/>
      <c r="G540" s="483" t="str">
        <f>IF(C540&gt;0,VLOOKUP(C540,女子登録情報!$A$2:$H$2000,4,0),"")</f>
        <v/>
      </c>
      <c r="H540" s="483" t="str">
        <f>IF(C540&gt;0,VLOOKUP(C540,女子登録情報!$A$2:$H$2000,8,0),"")</f>
        <v/>
      </c>
      <c r="I540" s="486" t="str">
        <f>IF(C540&gt;0,VLOOKUP(C540,女子登録情報!$A$2:$H$2000,5,0),"")</f>
        <v/>
      </c>
      <c r="J540" s="57"/>
      <c r="L540" s="59"/>
    </row>
    <row r="541" spans="1:12" s="21" customFormat="1" ht="18.75">
      <c r="A541" s="4"/>
      <c r="B541" s="482"/>
      <c r="C541" s="473"/>
      <c r="D541" s="473"/>
      <c r="E541" s="474"/>
      <c r="F541" s="475"/>
      <c r="G541" s="473"/>
      <c r="H541" s="473"/>
      <c r="I541" s="472"/>
      <c r="J541" s="57"/>
      <c r="L541" s="59"/>
    </row>
    <row r="542" spans="1:12" s="21" customFormat="1" ht="18.75">
      <c r="A542" s="4"/>
      <c r="B542" s="464">
        <v>2</v>
      </c>
      <c r="C542" s="466"/>
      <c r="D542" s="466" t="str">
        <f>IF(C542,VLOOKUP(C542,女子登録情報!$A$2:$H$2000,2,0),"")</f>
        <v/>
      </c>
      <c r="E542" s="468" t="str">
        <f>IF(C542&gt;0,VLOOKUP(C542,女子登録情報!$A$2:$H$2000,3,0),"")</f>
        <v/>
      </c>
      <c r="F542" s="469"/>
      <c r="G542" s="466" t="str">
        <f>IF(C542&gt;0,VLOOKUP(C542,女子登録情報!$A$2:$H$2000,4,0),"")</f>
        <v/>
      </c>
      <c r="H542" s="466" t="str">
        <f>IF(C542&gt;0,VLOOKUP(C542,女子登録情報!$A$2:$H$2000,8,0),"")</f>
        <v/>
      </c>
      <c r="I542" s="432" t="str">
        <f>IF(C542&gt;0,VLOOKUP(C542,女子登録情報!$A$2:$H$2000,5,0),"")</f>
        <v/>
      </c>
      <c r="J542" s="57"/>
      <c r="L542" s="59"/>
    </row>
    <row r="543" spans="1:12" s="21" customFormat="1" ht="18.75">
      <c r="A543" s="4"/>
      <c r="B543" s="482"/>
      <c r="C543" s="473"/>
      <c r="D543" s="473"/>
      <c r="E543" s="474"/>
      <c r="F543" s="475"/>
      <c r="G543" s="473"/>
      <c r="H543" s="473"/>
      <c r="I543" s="472"/>
      <c r="J543" s="57"/>
      <c r="L543" s="59"/>
    </row>
    <row r="544" spans="1:12" s="21" customFormat="1" ht="18.75">
      <c r="A544" s="4"/>
      <c r="B544" s="464">
        <v>3</v>
      </c>
      <c r="C544" s="466"/>
      <c r="D544" s="466" t="str">
        <f>IF(C544,VLOOKUP(C544,女子登録情報!$A$2:$H$2000,2,0),"")</f>
        <v/>
      </c>
      <c r="E544" s="468" t="str">
        <f>IF(C544&gt;0,VLOOKUP(C544,女子登録情報!$A$2:$H$2000,3,0),"")</f>
        <v/>
      </c>
      <c r="F544" s="469"/>
      <c r="G544" s="466" t="str">
        <f>IF(C544&gt;0,VLOOKUP(C544,女子登録情報!$A$2:$H$2000,4,0),"")</f>
        <v/>
      </c>
      <c r="H544" s="466" t="str">
        <f>IF(C544&gt;0,VLOOKUP(C544,女子登録情報!$A$2:$H$2000,8,0),"")</f>
        <v/>
      </c>
      <c r="I544" s="432" t="str">
        <f>IF(C544&gt;0,VLOOKUP(C544,女子登録情報!$A$2:$H$2000,5,0),"")</f>
        <v/>
      </c>
      <c r="J544" s="57"/>
      <c r="L544" s="59"/>
    </row>
    <row r="545" spans="1:12" s="21" customFormat="1" ht="18.75">
      <c r="A545" s="4"/>
      <c r="B545" s="482"/>
      <c r="C545" s="473"/>
      <c r="D545" s="473"/>
      <c r="E545" s="474"/>
      <c r="F545" s="475"/>
      <c r="G545" s="473"/>
      <c r="H545" s="473"/>
      <c r="I545" s="472"/>
      <c r="J545" s="57"/>
      <c r="L545" s="59"/>
    </row>
    <row r="546" spans="1:12" s="21" customFormat="1" ht="18.75">
      <c r="A546" s="4"/>
      <c r="B546" s="464">
        <v>4</v>
      </c>
      <c r="C546" s="466"/>
      <c r="D546" s="466" t="str">
        <f>IF(C546,VLOOKUP(C546,女子登録情報!$A$2:$H$2000,2,0),"")</f>
        <v/>
      </c>
      <c r="E546" s="468" t="str">
        <f>IF(C546&gt;0,VLOOKUP(C546,女子登録情報!$A$2:$H$2000,3,0),"")</f>
        <v/>
      </c>
      <c r="F546" s="469"/>
      <c r="G546" s="466" t="str">
        <f>IF(C546&gt;0,VLOOKUP(C546,女子登録情報!$A$2:$H$2000,4,0),"")</f>
        <v/>
      </c>
      <c r="H546" s="466" t="str">
        <f>IF(C546&gt;0,VLOOKUP(C546,女子登録情報!$A$2:$H$2000,8,0),"")</f>
        <v/>
      </c>
      <c r="I546" s="432" t="str">
        <f>IF(C546&gt;0,VLOOKUP(C546,女子登録情報!$A$2:$H$2000,5,0),"")</f>
        <v/>
      </c>
      <c r="J546" s="57"/>
      <c r="L546" s="59"/>
    </row>
    <row r="547" spans="1:12" s="21" customFormat="1" ht="18.75">
      <c r="A547" s="4"/>
      <c r="B547" s="482"/>
      <c r="C547" s="473"/>
      <c r="D547" s="473"/>
      <c r="E547" s="474"/>
      <c r="F547" s="475"/>
      <c r="G547" s="473"/>
      <c r="H547" s="473"/>
      <c r="I547" s="472"/>
      <c r="J547" s="57"/>
      <c r="L547" s="59"/>
    </row>
    <row r="548" spans="1:12" s="21" customFormat="1" ht="18.75">
      <c r="A548" s="4"/>
      <c r="B548" s="464">
        <v>5</v>
      </c>
      <c r="C548" s="466"/>
      <c r="D548" s="466" t="str">
        <f>IF(C548,VLOOKUP(C548,女子登録情報!$A$2:$H$2000,2,0),"")</f>
        <v/>
      </c>
      <c r="E548" s="468" t="str">
        <f>IF(C548&gt;0,VLOOKUP(C548,女子登録情報!$A$2:$H$2000,3,0),"")</f>
        <v/>
      </c>
      <c r="F548" s="469"/>
      <c r="G548" s="466" t="str">
        <f>IF(C548&gt;0,VLOOKUP(C548,女子登録情報!$A$2:$H$2000,4,0),"")</f>
        <v/>
      </c>
      <c r="H548" s="466" t="str">
        <f>IF(C548&gt;0,VLOOKUP(C548,女子登録情報!$A$2:$H$2000,8,0),"")</f>
        <v/>
      </c>
      <c r="I548" s="432" t="str">
        <f>IF(C548&gt;0,VLOOKUP(C548,女子登録情報!$A$2:$H$2000,5,0),"")</f>
        <v/>
      </c>
      <c r="J548" s="57"/>
      <c r="L548" s="59"/>
    </row>
    <row r="549" spans="1:12" s="21" customFormat="1" ht="18.75">
      <c r="A549" s="4"/>
      <c r="B549" s="482"/>
      <c r="C549" s="473"/>
      <c r="D549" s="473"/>
      <c r="E549" s="474"/>
      <c r="F549" s="475"/>
      <c r="G549" s="473"/>
      <c r="H549" s="473"/>
      <c r="I549" s="472"/>
      <c r="J549" s="57"/>
      <c r="L549" s="59"/>
    </row>
    <row r="550" spans="1:12" s="21" customFormat="1" ht="18.75">
      <c r="A550" s="4"/>
      <c r="B550" s="464">
        <v>6</v>
      </c>
      <c r="C550" s="466"/>
      <c r="D550" s="466" t="str">
        <f>IF(C550,VLOOKUP(C550,女子登録情報!$A$2:$H$2000,2,0),"")</f>
        <v/>
      </c>
      <c r="E550" s="468" t="str">
        <f>IF(C550&gt;0,VLOOKUP(C550,女子登録情報!$A$2:$H$2000,3,0),"")</f>
        <v/>
      </c>
      <c r="F550" s="469"/>
      <c r="G550" s="466" t="str">
        <f>IF(C550&gt;0,VLOOKUP(C550,女子登録情報!$A$2:$H$2000,4,0),"")</f>
        <v/>
      </c>
      <c r="H550" s="466" t="str">
        <f>IF(C550&gt;0,VLOOKUP(C550,女子登録情報!$A$2:$H$2000,8,0),"")</f>
        <v/>
      </c>
      <c r="I550" s="432" t="str">
        <f>IF(C550&gt;0,VLOOKUP(C550,女子登録情報!$A$2:$H$2000,5,0),"")</f>
        <v/>
      </c>
      <c r="J550" s="57"/>
      <c r="L550" s="59"/>
    </row>
    <row r="551" spans="1:12" s="21" customFormat="1" ht="19.5" thickBot="1">
      <c r="A551" s="4"/>
      <c r="B551" s="465"/>
      <c r="C551" s="467"/>
      <c r="D551" s="467"/>
      <c r="E551" s="470"/>
      <c r="F551" s="471"/>
      <c r="G551" s="467"/>
      <c r="H551" s="467"/>
      <c r="I551" s="433"/>
      <c r="J551" s="57"/>
      <c r="L551" s="59"/>
    </row>
    <row r="552" spans="1:12" s="21" customFormat="1" ht="18.75">
      <c r="A552" s="4"/>
      <c r="B552" s="434" t="s">
        <v>1237</v>
      </c>
      <c r="C552" s="435"/>
      <c r="D552" s="435"/>
      <c r="E552" s="435"/>
      <c r="F552" s="435"/>
      <c r="G552" s="435"/>
      <c r="H552" s="435"/>
      <c r="I552" s="436"/>
      <c r="J552" s="57"/>
      <c r="L552" s="59"/>
    </row>
    <row r="553" spans="1:12" s="21" customFormat="1" ht="18.75">
      <c r="A553" s="4"/>
      <c r="B553" s="437"/>
      <c r="C553" s="438"/>
      <c r="D553" s="438"/>
      <c r="E553" s="438"/>
      <c r="F553" s="438"/>
      <c r="G553" s="438"/>
      <c r="H553" s="438"/>
      <c r="I553" s="439"/>
      <c r="J553" s="57"/>
      <c r="L553" s="59"/>
    </row>
    <row r="554" spans="1:12" s="21" customFormat="1" ht="19.5" thickBot="1">
      <c r="A554" s="4"/>
      <c r="B554" s="440"/>
      <c r="C554" s="441"/>
      <c r="D554" s="441"/>
      <c r="E554" s="441"/>
      <c r="F554" s="441"/>
      <c r="G554" s="441"/>
      <c r="H554" s="441"/>
      <c r="I554" s="442"/>
      <c r="J554" s="57"/>
      <c r="L554" s="59"/>
    </row>
    <row r="555" spans="1:12" s="21" customFormat="1" ht="18.75">
      <c r="A555" s="58"/>
      <c r="B555" s="58"/>
      <c r="C555" s="58"/>
      <c r="D555" s="58"/>
      <c r="E555" s="58"/>
      <c r="F555" s="58"/>
      <c r="G555" s="58"/>
      <c r="H555" s="58"/>
      <c r="I555" s="58"/>
      <c r="J555" s="63"/>
      <c r="L555" s="59"/>
    </row>
    <row r="556" spans="1:12" s="21" customFormat="1" ht="19.5" thickBot="1">
      <c r="A556" s="4"/>
      <c r="B556" s="4"/>
      <c r="C556" s="4"/>
      <c r="D556" s="4"/>
      <c r="E556" s="4"/>
      <c r="F556" s="4"/>
      <c r="G556" s="4"/>
      <c r="H556" s="4"/>
      <c r="I556" s="4"/>
      <c r="J556" s="61" t="s">
        <v>1271</v>
      </c>
      <c r="L556" s="59"/>
    </row>
    <row r="557" spans="1:12" s="21" customFormat="1" ht="18.75">
      <c r="A557" s="4"/>
      <c r="B557" s="515" t="str">
        <f>CONCATENATE('加盟校情報&amp;大会設定'!$G$5,'加盟校情報&amp;大会設定'!$H$5,'加盟校情報&amp;大会設定'!$I$5,'加盟校情報&amp;大会設定'!$J$5,)&amp;"　女子4×100mR"</f>
        <v>第36回全日本大学女子駅伝東海地区選考会　女子4×100mR</v>
      </c>
      <c r="C557" s="516"/>
      <c r="D557" s="516"/>
      <c r="E557" s="516"/>
      <c r="F557" s="516"/>
      <c r="G557" s="516"/>
      <c r="H557" s="516"/>
      <c r="I557" s="517"/>
      <c r="J557" s="57"/>
      <c r="L557" s="59"/>
    </row>
    <row r="558" spans="1:12" s="21" customFormat="1" ht="19.5" thickBot="1">
      <c r="A558" s="4"/>
      <c r="B558" s="518"/>
      <c r="C558" s="519"/>
      <c r="D558" s="519"/>
      <c r="E558" s="519"/>
      <c r="F558" s="519"/>
      <c r="G558" s="519"/>
      <c r="H558" s="519"/>
      <c r="I558" s="520"/>
      <c r="J558" s="57"/>
      <c r="L558" s="59"/>
    </row>
    <row r="559" spans="1:12" s="21" customFormat="1" ht="18.75">
      <c r="A559" s="4"/>
      <c r="B559" s="449" t="s">
        <v>1241</v>
      </c>
      <c r="C559" s="450"/>
      <c r="D559" s="455" t="str">
        <f>IF(基本情報登録!$D$6&gt;0,基本情報登録!$D$6,"")</f>
        <v/>
      </c>
      <c r="E559" s="456"/>
      <c r="F559" s="456"/>
      <c r="G559" s="456"/>
      <c r="H559" s="457"/>
      <c r="I559" s="62" t="s">
        <v>1275</v>
      </c>
      <c r="J559" s="57"/>
      <c r="L559" s="59"/>
    </row>
    <row r="560" spans="1:12" s="21" customFormat="1" ht="18.75">
      <c r="A560" s="4"/>
      <c r="B560" s="451" t="s">
        <v>1</v>
      </c>
      <c r="C560" s="452"/>
      <c r="D560" s="458" t="str">
        <f>IF(基本情報登録!$D$8&gt;0,基本情報登録!$D$8,"")</f>
        <v/>
      </c>
      <c r="E560" s="459"/>
      <c r="F560" s="459"/>
      <c r="G560" s="459"/>
      <c r="H560" s="460"/>
      <c r="I560" s="432"/>
      <c r="J560" s="57"/>
      <c r="L560" s="59"/>
    </row>
    <row r="561" spans="1:12" s="21" customFormat="1" ht="19.5" thickBot="1">
      <c r="A561" s="4"/>
      <c r="B561" s="453"/>
      <c r="C561" s="454"/>
      <c r="D561" s="461"/>
      <c r="E561" s="462"/>
      <c r="F561" s="462"/>
      <c r="G561" s="462"/>
      <c r="H561" s="463"/>
      <c r="I561" s="433"/>
      <c r="J561" s="57"/>
      <c r="L561" s="59"/>
    </row>
    <row r="562" spans="1:12" s="21" customFormat="1" ht="18.75">
      <c r="A562" s="4"/>
      <c r="B562" s="449" t="s">
        <v>24</v>
      </c>
      <c r="C562" s="450"/>
      <c r="D562" s="487"/>
      <c r="E562" s="488"/>
      <c r="F562" s="488"/>
      <c r="G562" s="488"/>
      <c r="H562" s="488"/>
      <c r="I562" s="489"/>
      <c r="J562" s="57"/>
      <c r="L562" s="59"/>
    </row>
    <row r="563" spans="1:12" s="21" customFormat="1" ht="18.75" hidden="1">
      <c r="A563" s="4"/>
      <c r="B563" s="47"/>
      <c r="C563" s="48"/>
      <c r="D563" s="49"/>
      <c r="E563" s="490" t="str">
        <f>TEXT(D562,"00000")</f>
        <v>00000</v>
      </c>
      <c r="F563" s="490"/>
      <c r="G563" s="490"/>
      <c r="H563" s="490"/>
      <c r="I563" s="491"/>
      <c r="J563" s="57"/>
      <c r="L563" s="59"/>
    </row>
    <row r="564" spans="1:12" s="21" customFormat="1" ht="18.75">
      <c r="A564" s="4"/>
      <c r="B564" s="451" t="s">
        <v>27</v>
      </c>
      <c r="C564" s="452"/>
      <c r="D564" s="468"/>
      <c r="E564" s="494"/>
      <c r="F564" s="494"/>
      <c r="G564" s="494"/>
      <c r="H564" s="494"/>
      <c r="I564" s="495"/>
      <c r="J564" s="57"/>
      <c r="L564" s="59"/>
    </row>
    <row r="565" spans="1:12" s="21" customFormat="1" ht="18.75">
      <c r="A565" s="4"/>
      <c r="B565" s="492"/>
      <c r="C565" s="493"/>
      <c r="D565" s="474"/>
      <c r="E565" s="496"/>
      <c r="F565" s="496"/>
      <c r="G565" s="496"/>
      <c r="H565" s="496"/>
      <c r="I565" s="497"/>
      <c r="J565" s="57"/>
      <c r="L565" s="59"/>
    </row>
    <row r="566" spans="1:12" s="21" customFormat="1" ht="19.5" thickBot="1">
      <c r="A566" s="4"/>
      <c r="B566" s="498" t="s">
        <v>1233</v>
      </c>
      <c r="C566" s="499"/>
      <c r="D566" s="500"/>
      <c r="E566" s="501"/>
      <c r="F566" s="501"/>
      <c r="G566" s="501"/>
      <c r="H566" s="501"/>
      <c r="I566" s="502"/>
      <c r="J566" s="57"/>
      <c r="L566" s="59"/>
    </row>
    <row r="567" spans="1:12" s="21" customFormat="1" ht="18.75">
      <c r="A567" s="4"/>
      <c r="B567" s="476" t="s">
        <v>1234</v>
      </c>
      <c r="C567" s="477"/>
      <c r="D567" s="477"/>
      <c r="E567" s="477"/>
      <c r="F567" s="477"/>
      <c r="G567" s="477"/>
      <c r="H567" s="477"/>
      <c r="I567" s="478"/>
      <c r="J567" s="57"/>
      <c r="L567" s="59"/>
    </row>
    <row r="568" spans="1:12" s="21" customFormat="1" ht="19.5" thickBot="1">
      <c r="A568" s="4"/>
      <c r="B568" s="50" t="s">
        <v>1238</v>
      </c>
      <c r="C568" s="51" t="s">
        <v>16</v>
      </c>
      <c r="D568" s="51" t="s">
        <v>1239</v>
      </c>
      <c r="E568" s="479" t="s">
        <v>1235</v>
      </c>
      <c r="F568" s="480"/>
      <c r="G568" s="51" t="s">
        <v>1240</v>
      </c>
      <c r="H568" s="51" t="s">
        <v>48</v>
      </c>
      <c r="I568" s="52" t="s">
        <v>1236</v>
      </c>
      <c r="J568" s="57"/>
      <c r="L568" s="59"/>
    </row>
    <row r="569" spans="1:12" s="21" customFormat="1" ht="19.5" thickTop="1">
      <c r="A569" s="4"/>
      <c r="B569" s="481">
        <v>1</v>
      </c>
      <c r="C569" s="483"/>
      <c r="D569" s="483" t="str">
        <f>IF(C569&gt;0,VLOOKUP(C569,女子登録情報!$A$2:$H$2000,2,0),"")</f>
        <v/>
      </c>
      <c r="E569" s="484" t="str">
        <f>IF(C569&gt;0,VLOOKUP(C569,女子登録情報!$A$2:$H$2000,3,0),"")</f>
        <v/>
      </c>
      <c r="F569" s="485"/>
      <c r="G569" s="483" t="str">
        <f>IF(C569&gt;0,VLOOKUP(C569,女子登録情報!$A$2:$H$2000,4,0),"")</f>
        <v/>
      </c>
      <c r="H569" s="483" t="str">
        <f>IF(C569&gt;0,VLOOKUP(C569,女子登録情報!$A$2:$H$2000,8,0),"")</f>
        <v/>
      </c>
      <c r="I569" s="486" t="str">
        <f>IF(C569&gt;0,VLOOKUP(C569,女子登録情報!$A$2:$H$2000,5,0),"")</f>
        <v/>
      </c>
      <c r="J569" s="57"/>
      <c r="L569" s="59"/>
    </row>
    <row r="570" spans="1:12" s="21" customFormat="1" ht="18.75">
      <c r="A570" s="4"/>
      <c r="B570" s="482"/>
      <c r="C570" s="473"/>
      <c r="D570" s="473"/>
      <c r="E570" s="474"/>
      <c r="F570" s="475"/>
      <c r="G570" s="473"/>
      <c r="H570" s="473"/>
      <c r="I570" s="472"/>
      <c r="J570" s="57"/>
      <c r="L570" s="59"/>
    </row>
    <row r="571" spans="1:12" s="21" customFormat="1" ht="18.75">
      <c r="A571" s="4"/>
      <c r="B571" s="464">
        <v>2</v>
      </c>
      <c r="C571" s="466"/>
      <c r="D571" s="466" t="str">
        <f>IF(C571,VLOOKUP(C571,女子登録情報!$A$2:$H$2000,2,0),"")</f>
        <v/>
      </c>
      <c r="E571" s="468" t="str">
        <f>IF(C571&gt;0,VLOOKUP(C571,女子登録情報!$A$2:$H$2000,3,0),"")</f>
        <v/>
      </c>
      <c r="F571" s="469"/>
      <c r="G571" s="466" t="str">
        <f>IF(C571&gt;0,VLOOKUP(C571,女子登録情報!$A$2:$H$2000,4,0),"")</f>
        <v/>
      </c>
      <c r="H571" s="466" t="str">
        <f>IF(C571&gt;0,VLOOKUP(C571,女子登録情報!$A$2:$H$2000,8,0),"")</f>
        <v/>
      </c>
      <c r="I571" s="432" t="str">
        <f>IF(C571&gt;0,VLOOKUP(C571,女子登録情報!$A$2:$H$2000,5,0),"")</f>
        <v/>
      </c>
      <c r="J571" s="57"/>
      <c r="L571" s="59"/>
    </row>
    <row r="572" spans="1:12" s="21" customFormat="1" ht="18.75">
      <c r="A572" s="4"/>
      <c r="B572" s="482"/>
      <c r="C572" s="473"/>
      <c r="D572" s="473"/>
      <c r="E572" s="474"/>
      <c r="F572" s="475"/>
      <c r="G572" s="473"/>
      <c r="H572" s="473"/>
      <c r="I572" s="472"/>
      <c r="J572" s="57"/>
      <c r="L572" s="59"/>
    </row>
    <row r="573" spans="1:12" s="21" customFormat="1" ht="18.75">
      <c r="A573" s="4"/>
      <c r="B573" s="464">
        <v>3</v>
      </c>
      <c r="C573" s="466"/>
      <c r="D573" s="466" t="str">
        <f>IF(C573,VLOOKUP(C573,女子登録情報!$A$2:$H$2000,2,0),"")</f>
        <v/>
      </c>
      <c r="E573" s="468" t="str">
        <f>IF(C573&gt;0,VLOOKUP(C573,女子登録情報!$A$2:$H$2000,3,0),"")</f>
        <v/>
      </c>
      <c r="F573" s="469"/>
      <c r="G573" s="466" t="str">
        <f>IF(C573&gt;0,VLOOKUP(C573,女子登録情報!$A$2:$H$2000,4,0),"")</f>
        <v/>
      </c>
      <c r="H573" s="466" t="str">
        <f>IF(C573&gt;0,VLOOKUP(C573,女子登録情報!$A$2:$H$2000,8,0),"")</f>
        <v/>
      </c>
      <c r="I573" s="432" t="str">
        <f>IF(C573&gt;0,VLOOKUP(C573,女子登録情報!$A$2:$H$2000,5,0),"")</f>
        <v/>
      </c>
      <c r="J573" s="57"/>
      <c r="L573" s="59"/>
    </row>
    <row r="574" spans="1:12" s="21" customFormat="1" ht="18.75">
      <c r="A574" s="4"/>
      <c r="B574" s="482"/>
      <c r="C574" s="473"/>
      <c r="D574" s="473"/>
      <c r="E574" s="474"/>
      <c r="F574" s="475"/>
      <c r="G574" s="473"/>
      <c r="H574" s="473"/>
      <c r="I574" s="472"/>
      <c r="J574" s="57"/>
      <c r="L574" s="59"/>
    </row>
    <row r="575" spans="1:12" s="21" customFormat="1" ht="18.75">
      <c r="A575" s="4"/>
      <c r="B575" s="464">
        <v>4</v>
      </c>
      <c r="C575" s="466"/>
      <c r="D575" s="466" t="str">
        <f>IF(C575,VLOOKUP(C575,女子登録情報!$A$2:$H$2000,2,0),"")</f>
        <v/>
      </c>
      <c r="E575" s="468" t="str">
        <f>IF(C575&gt;0,VLOOKUP(C575,女子登録情報!$A$2:$H$2000,3,0),"")</f>
        <v/>
      </c>
      <c r="F575" s="469"/>
      <c r="G575" s="466" t="str">
        <f>IF(C575&gt;0,VLOOKUP(C575,女子登録情報!$A$2:$H$2000,4,0),"")</f>
        <v/>
      </c>
      <c r="H575" s="466" t="str">
        <f>IF(C575&gt;0,VLOOKUP(C575,女子登録情報!$A$2:$H$2000,8,0),"")</f>
        <v/>
      </c>
      <c r="I575" s="432" t="str">
        <f>IF(C575&gt;0,VLOOKUP(C575,女子登録情報!$A$2:$H$2000,5,0),"")</f>
        <v/>
      </c>
      <c r="J575" s="57"/>
      <c r="L575" s="59"/>
    </row>
    <row r="576" spans="1:12" s="21" customFormat="1" ht="18.75">
      <c r="A576" s="4"/>
      <c r="B576" s="482"/>
      <c r="C576" s="473"/>
      <c r="D576" s="473"/>
      <c r="E576" s="474"/>
      <c r="F576" s="475"/>
      <c r="G576" s="473"/>
      <c r="H576" s="473"/>
      <c r="I576" s="472"/>
      <c r="J576" s="57"/>
      <c r="L576" s="59"/>
    </row>
    <row r="577" spans="1:12" s="21" customFormat="1" ht="18.75">
      <c r="A577" s="4"/>
      <c r="B577" s="464">
        <v>5</v>
      </c>
      <c r="C577" s="466"/>
      <c r="D577" s="466" t="str">
        <f>IF(C577,VLOOKUP(C577,女子登録情報!$A$2:$H$2000,2,0),"")</f>
        <v/>
      </c>
      <c r="E577" s="468" t="str">
        <f>IF(C577&gt;0,VLOOKUP(C577,女子登録情報!$A$2:$H$2000,3,0),"")</f>
        <v/>
      </c>
      <c r="F577" s="469"/>
      <c r="G577" s="466" t="str">
        <f>IF(C577&gt;0,VLOOKUP(C577,女子登録情報!$A$2:$H$2000,4,0),"")</f>
        <v/>
      </c>
      <c r="H577" s="466" t="str">
        <f>IF(C577&gt;0,VLOOKUP(C577,女子登録情報!$A$2:$H$2000,8,0),"")</f>
        <v/>
      </c>
      <c r="I577" s="432" t="str">
        <f>IF(C577&gt;0,VLOOKUP(C577,女子登録情報!$A$2:$H$2000,5,0),"")</f>
        <v/>
      </c>
      <c r="J577" s="57"/>
      <c r="L577" s="59"/>
    </row>
    <row r="578" spans="1:12" s="21" customFormat="1" ht="18.75">
      <c r="A578" s="4"/>
      <c r="B578" s="482"/>
      <c r="C578" s="473"/>
      <c r="D578" s="473"/>
      <c r="E578" s="474"/>
      <c r="F578" s="475"/>
      <c r="G578" s="473"/>
      <c r="H578" s="473"/>
      <c r="I578" s="472"/>
      <c r="J578" s="57"/>
      <c r="L578" s="59"/>
    </row>
    <row r="579" spans="1:12" s="21" customFormat="1" ht="18.75">
      <c r="A579" s="4"/>
      <c r="B579" s="464">
        <v>6</v>
      </c>
      <c r="C579" s="466"/>
      <c r="D579" s="466" t="str">
        <f>IF(C579,VLOOKUP(C579,女子登録情報!$A$2:$H$2000,2,0),"")</f>
        <v/>
      </c>
      <c r="E579" s="468" t="str">
        <f>IF(C579&gt;0,VLOOKUP(C579,女子登録情報!$A$2:$H$2000,3,0),"")</f>
        <v/>
      </c>
      <c r="F579" s="469"/>
      <c r="G579" s="466" t="str">
        <f>IF(C579&gt;0,VLOOKUP(C579,女子登録情報!$A$2:$H$2000,4,0),"")</f>
        <v/>
      </c>
      <c r="H579" s="466" t="str">
        <f>IF(C579&gt;0,VLOOKUP(C579,女子登録情報!$A$2:$H$2000,8,0),"")</f>
        <v/>
      </c>
      <c r="I579" s="432" t="str">
        <f>IF(C579&gt;0,VLOOKUP(C579,女子登録情報!$A$2:$H$2000,5,0),"")</f>
        <v/>
      </c>
      <c r="J579" s="57"/>
      <c r="L579" s="59"/>
    </row>
    <row r="580" spans="1:12" s="21" customFormat="1" ht="19.5" thickBot="1">
      <c r="A580" s="4"/>
      <c r="B580" s="465"/>
      <c r="C580" s="467"/>
      <c r="D580" s="467"/>
      <c r="E580" s="470"/>
      <c r="F580" s="471"/>
      <c r="G580" s="467"/>
      <c r="H580" s="467"/>
      <c r="I580" s="433"/>
      <c r="J580" s="57"/>
      <c r="L580" s="59"/>
    </row>
    <row r="581" spans="1:12" s="21" customFormat="1" ht="18.75">
      <c r="A581" s="4"/>
      <c r="B581" s="434" t="s">
        <v>1237</v>
      </c>
      <c r="C581" s="435"/>
      <c r="D581" s="435"/>
      <c r="E581" s="435"/>
      <c r="F581" s="435"/>
      <c r="G581" s="435"/>
      <c r="H581" s="435"/>
      <c r="I581" s="436"/>
      <c r="J581" s="57"/>
      <c r="L581" s="59"/>
    </row>
    <row r="582" spans="1:12" s="21" customFormat="1" ht="18.75">
      <c r="A582" s="4"/>
      <c r="B582" s="437"/>
      <c r="C582" s="438"/>
      <c r="D582" s="438"/>
      <c r="E582" s="438"/>
      <c r="F582" s="438"/>
      <c r="G582" s="438"/>
      <c r="H582" s="438"/>
      <c r="I582" s="439"/>
      <c r="J582" s="57"/>
      <c r="L582" s="59"/>
    </row>
    <row r="583" spans="1:12" s="21" customFormat="1" ht="19.5" thickBot="1">
      <c r="A583" s="4"/>
      <c r="B583" s="440"/>
      <c r="C583" s="441"/>
      <c r="D583" s="441"/>
      <c r="E583" s="441"/>
      <c r="F583" s="441"/>
      <c r="G583" s="441"/>
      <c r="H583" s="441"/>
      <c r="I583" s="442"/>
      <c r="J583" s="57"/>
      <c r="L583" s="59"/>
    </row>
    <row r="584" spans="1:12" s="21" customFormat="1" ht="18.75">
      <c r="A584" s="58"/>
      <c r="B584" s="58"/>
      <c r="C584" s="58"/>
      <c r="D584" s="58"/>
      <c r="E584" s="58"/>
      <c r="F584" s="58"/>
      <c r="G584" s="58"/>
      <c r="H584" s="58"/>
      <c r="I584" s="58"/>
      <c r="J584" s="63"/>
      <c r="L584" s="59"/>
    </row>
    <row r="585" spans="1:12" s="21" customFormat="1">
      <c r="A585" s="59"/>
      <c r="B585" s="59"/>
      <c r="C585" s="59"/>
      <c r="D585" s="59"/>
      <c r="E585" s="59"/>
      <c r="F585" s="59"/>
      <c r="G585" s="59"/>
      <c r="H585" s="59"/>
      <c r="I585" s="59"/>
      <c r="J585" s="64"/>
      <c r="L585" s="59"/>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14:formula1>
            <xm:f>男子登録情報!$M$1:$M$22</xm:f>
          </x14:formula1>
          <xm:sqref>I9:I10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33CC"/>
  </sheetPr>
  <dimension ref="A1:AA585"/>
  <sheetViews>
    <sheetView zoomScaleNormal="100" workbookViewId="0">
      <selection activeCell="D9" sqref="D9:H10"/>
    </sheetView>
  </sheetViews>
  <sheetFormatPr defaultRowHeight="13.5"/>
  <cols>
    <col min="1" max="1" width="10.625" style="59" customWidth="1"/>
    <col min="2" max="2" width="5.125" style="59" bestFit="1" customWidth="1"/>
    <col min="3" max="3" width="11" style="59" customWidth="1"/>
    <col min="4" max="4" width="14.125" style="59" hidden="1" customWidth="1"/>
    <col min="5" max="6" width="15.625" style="59" customWidth="1"/>
    <col min="7" max="7" width="30.625" style="59" customWidth="1"/>
    <col min="8" max="8" width="9" style="59"/>
    <col min="9" max="9" width="12.125" style="59" customWidth="1"/>
    <col min="10" max="10" width="10.625" style="64" customWidth="1"/>
    <col min="11" max="11" width="9" style="21"/>
    <col min="12" max="12" width="0" style="59" hidden="1" customWidth="1"/>
    <col min="13" max="27" width="9" style="21"/>
  </cols>
  <sheetData>
    <row r="1" spans="1:12" s="21" customFormat="1" ht="13.5" customHeight="1">
      <c r="A1" s="521" t="str">
        <f>CONCATENATE('加盟校情報&amp;大会設定'!G5,'加盟校情報&amp;大会設定'!H5,'加盟校情報&amp;大会設定'!I5,'加盟校情報&amp;大会設定'!J5)&amp;"　様式Ⅱ(女子4×400mR)個票"</f>
        <v>第36回全日本大学女子駅伝東海地区選考会　様式Ⅱ(女子4×400mR)個票</v>
      </c>
      <c r="B1" s="521"/>
      <c r="C1" s="521"/>
      <c r="D1" s="521"/>
      <c r="E1" s="521"/>
      <c r="F1" s="521"/>
      <c r="G1" s="521"/>
      <c r="H1" s="521"/>
      <c r="I1" s="521"/>
      <c r="J1" s="521"/>
      <c r="L1" s="59"/>
    </row>
    <row r="2" spans="1:12" s="21" customFormat="1" ht="13.5" customHeight="1">
      <c r="A2" s="521"/>
      <c r="B2" s="521"/>
      <c r="C2" s="521"/>
      <c r="D2" s="521"/>
      <c r="E2" s="521"/>
      <c r="F2" s="521"/>
      <c r="G2" s="521"/>
      <c r="H2" s="521"/>
      <c r="I2" s="521"/>
      <c r="J2" s="521"/>
      <c r="L2" s="59"/>
    </row>
    <row r="3" spans="1:12" s="21" customFormat="1" ht="13.5" customHeight="1">
      <c r="A3" s="521"/>
      <c r="B3" s="521"/>
      <c r="C3" s="521"/>
      <c r="D3" s="521"/>
      <c r="E3" s="521"/>
      <c r="F3" s="521"/>
      <c r="G3" s="521"/>
      <c r="H3" s="521"/>
      <c r="I3" s="521"/>
      <c r="J3" s="521"/>
      <c r="L3" s="59"/>
    </row>
    <row r="4" spans="1:12" s="21" customFormat="1" ht="18.75">
      <c r="A4" s="4"/>
      <c r="B4" s="4"/>
      <c r="C4" s="4"/>
      <c r="D4" s="4"/>
      <c r="E4" s="4"/>
      <c r="F4" s="4"/>
      <c r="G4" s="4"/>
      <c r="H4" s="4"/>
      <c r="I4" s="4"/>
      <c r="J4" s="56"/>
      <c r="L4" s="59"/>
    </row>
    <row r="5" spans="1:12" s="21" customFormat="1" ht="19.5" thickBot="1">
      <c r="A5" s="4"/>
      <c r="B5" s="4"/>
      <c r="C5" s="4"/>
      <c r="D5" s="4"/>
      <c r="E5" s="4"/>
      <c r="F5" s="4"/>
      <c r="G5" s="4"/>
      <c r="H5" s="4"/>
      <c r="I5" s="4"/>
      <c r="J5" s="61" t="s">
        <v>1253</v>
      </c>
      <c r="L5" s="59"/>
    </row>
    <row r="6" spans="1:12" s="21" customFormat="1" ht="18.75" customHeight="1">
      <c r="A6" s="4"/>
      <c r="B6" s="515" t="str">
        <f>CONCATENATE('加盟校情報&amp;大会設定'!$G$5,'加盟校情報&amp;大会設定'!$H$5,'加盟校情報&amp;大会設定'!$I$5,'加盟校情報&amp;大会設定'!$J$5,)&amp;"　女子4×400mR"</f>
        <v>第36回全日本大学女子駅伝東海地区選考会　女子4×400mR</v>
      </c>
      <c r="C6" s="516"/>
      <c r="D6" s="516"/>
      <c r="E6" s="516"/>
      <c r="F6" s="516"/>
      <c r="G6" s="516"/>
      <c r="H6" s="516"/>
      <c r="I6" s="517"/>
      <c r="J6" s="57"/>
      <c r="L6" s="59"/>
    </row>
    <row r="7" spans="1:12" s="21" customFormat="1" ht="19.5" customHeight="1" thickBot="1">
      <c r="A7" s="4"/>
      <c r="B7" s="518"/>
      <c r="C7" s="519"/>
      <c r="D7" s="519"/>
      <c r="E7" s="519"/>
      <c r="F7" s="519"/>
      <c r="G7" s="519"/>
      <c r="H7" s="519"/>
      <c r="I7" s="520"/>
      <c r="J7" s="57"/>
      <c r="L7" s="59">
        <f>COUNTA(C18,C47,C76,C105,C134,C163,C192,C221,C250,C279,C308,C337,C366,C395,C424,C453,C482,C511,C540,C569)</f>
        <v>0</v>
      </c>
    </row>
    <row r="8" spans="1:12" s="21" customFormat="1" ht="18.75">
      <c r="A8" s="4"/>
      <c r="B8" s="449" t="s">
        <v>1241</v>
      </c>
      <c r="C8" s="450"/>
      <c r="D8" s="455" t="str">
        <f>IF(基本情報登録!$D$6&gt;0,基本情報登録!$D$6,"")</f>
        <v/>
      </c>
      <c r="E8" s="456"/>
      <c r="F8" s="456"/>
      <c r="G8" s="456"/>
      <c r="H8" s="457"/>
      <c r="I8" s="54" t="s">
        <v>1275</v>
      </c>
      <c r="J8" s="57"/>
      <c r="L8" s="59"/>
    </row>
    <row r="9" spans="1:12" s="21" customFormat="1" ht="18.75" customHeight="1">
      <c r="A9" s="4"/>
      <c r="B9" s="509" t="s">
        <v>1</v>
      </c>
      <c r="C9" s="510"/>
      <c r="D9" s="458" t="str">
        <f>IF(基本情報登録!$D$8&gt;0,基本情報登録!$D$8,"")</f>
        <v/>
      </c>
      <c r="E9" s="459"/>
      <c r="F9" s="459"/>
      <c r="G9" s="459"/>
      <c r="H9" s="460"/>
      <c r="I9" s="432"/>
      <c r="J9" s="57"/>
      <c r="L9" s="59"/>
    </row>
    <row r="10" spans="1:12" s="21" customFormat="1" ht="19.5" customHeight="1" thickBot="1">
      <c r="A10" s="4"/>
      <c r="B10" s="453"/>
      <c r="C10" s="454"/>
      <c r="D10" s="461"/>
      <c r="E10" s="462"/>
      <c r="F10" s="462"/>
      <c r="G10" s="462"/>
      <c r="H10" s="463"/>
      <c r="I10" s="433"/>
      <c r="J10" s="57"/>
      <c r="L10" s="59"/>
    </row>
    <row r="11" spans="1:12" s="21" customFormat="1" ht="18.75">
      <c r="A11" s="4"/>
      <c r="B11" s="449" t="s">
        <v>24</v>
      </c>
      <c r="C11" s="450"/>
      <c r="D11" s="487"/>
      <c r="E11" s="488"/>
      <c r="F11" s="488"/>
      <c r="G11" s="488"/>
      <c r="H11" s="488"/>
      <c r="I11" s="489"/>
      <c r="J11" s="57"/>
      <c r="L11" s="59"/>
    </row>
    <row r="12" spans="1:12" s="21" customFormat="1" ht="18.75" hidden="1">
      <c r="A12" s="4"/>
      <c r="B12" s="47"/>
      <c r="C12" s="48"/>
      <c r="D12" s="49"/>
      <c r="E12" s="490" t="str">
        <f>TEXT(D11,"00000")</f>
        <v>00000</v>
      </c>
      <c r="F12" s="490"/>
      <c r="G12" s="490"/>
      <c r="H12" s="490"/>
      <c r="I12" s="491"/>
      <c r="J12" s="57"/>
      <c r="L12" s="59"/>
    </row>
    <row r="13" spans="1:12" s="21" customFormat="1" ht="18.75" customHeight="1">
      <c r="A13" s="4"/>
      <c r="B13" s="451" t="s">
        <v>27</v>
      </c>
      <c r="C13" s="452"/>
      <c r="D13" s="468"/>
      <c r="E13" s="494"/>
      <c r="F13" s="494"/>
      <c r="G13" s="494"/>
      <c r="H13" s="494"/>
      <c r="I13" s="495"/>
      <c r="J13" s="57"/>
      <c r="L13" s="59"/>
    </row>
    <row r="14" spans="1:12" s="21" customFormat="1" ht="18.75" customHeight="1">
      <c r="A14" s="4"/>
      <c r="B14" s="492"/>
      <c r="C14" s="493"/>
      <c r="D14" s="474"/>
      <c r="E14" s="496"/>
      <c r="F14" s="496"/>
      <c r="G14" s="496"/>
      <c r="H14" s="496"/>
      <c r="I14" s="497"/>
      <c r="J14" s="57"/>
      <c r="L14" s="59"/>
    </row>
    <row r="15" spans="1:12" s="21" customFormat="1" ht="19.5" thickBot="1">
      <c r="A15" s="4"/>
      <c r="B15" s="453" t="s">
        <v>1233</v>
      </c>
      <c r="C15" s="454"/>
      <c r="D15" s="470"/>
      <c r="E15" s="352"/>
      <c r="F15" s="352"/>
      <c r="G15" s="352"/>
      <c r="H15" s="352"/>
      <c r="I15" s="507"/>
      <c r="J15" s="57"/>
      <c r="L15" s="59"/>
    </row>
    <row r="16" spans="1:12" s="21" customFormat="1" ht="18.75">
      <c r="A16" s="4"/>
      <c r="B16" s="511" t="s">
        <v>1234</v>
      </c>
      <c r="C16" s="512"/>
      <c r="D16" s="512"/>
      <c r="E16" s="512"/>
      <c r="F16" s="512"/>
      <c r="G16" s="512"/>
      <c r="H16" s="512"/>
      <c r="I16" s="513"/>
      <c r="J16" s="57"/>
      <c r="L16" s="59"/>
    </row>
    <row r="17" spans="1:12" s="21" customFormat="1" ht="19.5" thickBot="1">
      <c r="A17" s="4"/>
      <c r="B17" s="50" t="s">
        <v>1238</v>
      </c>
      <c r="C17" s="51" t="s">
        <v>16</v>
      </c>
      <c r="D17" s="51" t="s">
        <v>1239</v>
      </c>
      <c r="E17" s="514" t="s">
        <v>1235</v>
      </c>
      <c r="F17" s="514"/>
      <c r="G17" s="51" t="s">
        <v>1240</v>
      </c>
      <c r="H17" s="51" t="s">
        <v>48</v>
      </c>
      <c r="I17" s="52" t="s">
        <v>1236</v>
      </c>
      <c r="J17" s="57"/>
      <c r="L17" s="59"/>
    </row>
    <row r="18" spans="1:12" s="21" customFormat="1" ht="19.5" customHeight="1" thickTop="1">
      <c r="A18" s="4"/>
      <c r="B18" s="482">
        <v>1</v>
      </c>
      <c r="C18" s="473"/>
      <c r="D18" s="473" t="str">
        <f>IF(C18&gt;0,VLOOKUP(C18,女子登録情報!$A$2:$H$2000,2,0),"")</f>
        <v/>
      </c>
      <c r="E18" s="473" t="str">
        <f>IF(C18&gt;0,VLOOKUP(C18,女子登録情報!$A$2:$H$2000,3,0),"")</f>
        <v/>
      </c>
      <c r="F18" s="473"/>
      <c r="G18" s="506" t="str">
        <f>IF(C18&gt;0,VLOOKUP(C18,女子登録情報!$A$2:$H$2000,4,0),"")</f>
        <v/>
      </c>
      <c r="H18" s="473" t="str">
        <f>IF(C18&gt;0,VLOOKUP(C18,女子登録情報!$A$2:$H$2000,8,0),"")</f>
        <v/>
      </c>
      <c r="I18" s="472" t="str">
        <f>IF(C18&gt;0,VLOOKUP(C18,女子登録情報!$A$2:$H$2000,5,0),"")</f>
        <v/>
      </c>
      <c r="J18" s="57"/>
      <c r="L18" s="59"/>
    </row>
    <row r="19" spans="1:12" s="21" customFormat="1" ht="18.75" customHeight="1">
      <c r="A19" s="4"/>
      <c r="B19" s="504"/>
      <c r="C19" s="188"/>
      <c r="D19" s="188"/>
      <c r="E19" s="188"/>
      <c r="F19" s="188"/>
      <c r="G19" s="506"/>
      <c r="H19" s="188"/>
      <c r="I19" s="217"/>
      <c r="J19" s="57"/>
      <c r="L19" s="59"/>
    </row>
    <row r="20" spans="1:12" s="21" customFormat="1" ht="18.75" customHeight="1">
      <c r="A20" s="4"/>
      <c r="B20" s="504">
        <v>2</v>
      </c>
      <c r="C20" s="188"/>
      <c r="D20" s="473" t="str">
        <f>IF(C20,VLOOKUP(C20,女子登録情報!$A$2:$H$2000,2,0),"")</f>
        <v/>
      </c>
      <c r="E20" s="473" t="str">
        <f>IF(C20&gt;0,VLOOKUP(C20,女子登録情報!$A$2:$H$2000,3,0),"")</f>
        <v/>
      </c>
      <c r="F20" s="473"/>
      <c r="G20" s="188" t="str">
        <f>IF(C20&gt;0,VLOOKUP(C20,女子登録情報!$A$2:$H$2000,4,0),"")</f>
        <v/>
      </c>
      <c r="H20" s="188" t="str">
        <f>IF(C20&gt;0,VLOOKUP(C20,女子登録情報!$A$2:$H$2000,8,0),"")</f>
        <v/>
      </c>
      <c r="I20" s="217" t="str">
        <f>IF(C20&gt;0,VLOOKUP(C20,女子登録情報!$A$2:$H$2000,5,0),"")</f>
        <v/>
      </c>
      <c r="J20" s="57"/>
      <c r="L20" s="59"/>
    </row>
    <row r="21" spans="1:12" s="21" customFormat="1" ht="18.75" customHeight="1">
      <c r="A21" s="4"/>
      <c r="B21" s="504"/>
      <c r="C21" s="188"/>
      <c r="D21" s="188"/>
      <c r="E21" s="188"/>
      <c r="F21" s="188"/>
      <c r="G21" s="188"/>
      <c r="H21" s="188"/>
      <c r="I21" s="217"/>
      <c r="J21" s="57"/>
      <c r="L21" s="59"/>
    </row>
    <row r="22" spans="1:12" s="21" customFormat="1" ht="18.75" customHeight="1">
      <c r="A22" s="4"/>
      <c r="B22" s="504">
        <v>3</v>
      </c>
      <c r="C22" s="188"/>
      <c r="D22" s="473" t="str">
        <f>IF(C22,VLOOKUP(C22,女子登録情報!$A$2:$H$2000,2,0),"")</f>
        <v/>
      </c>
      <c r="E22" s="473" t="str">
        <f>IF(C22&gt;0,VLOOKUP(C22,女子登録情報!$A$2:$H$2000,3,0),"")</f>
        <v/>
      </c>
      <c r="F22" s="473"/>
      <c r="G22" s="188" t="str">
        <f>IF(C22&gt;0,VLOOKUP(C22,女子登録情報!$A$2:$H$2000,4,0),"")</f>
        <v/>
      </c>
      <c r="H22" s="188" t="str">
        <f>IF(C22&gt;0,VLOOKUP(C22,女子登録情報!$A$2:$H$2000,8,0),"")</f>
        <v/>
      </c>
      <c r="I22" s="217" t="str">
        <f>IF(C22&gt;0,VLOOKUP(C22,女子登録情報!$A$2:$H$2000,5,0),"")</f>
        <v/>
      </c>
      <c r="J22" s="57"/>
      <c r="L22" s="59"/>
    </row>
    <row r="23" spans="1:12" s="21" customFormat="1" ht="18.75" customHeight="1">
      <c r="A23" s="4"/>
      <c r="B23" s="504"/>
      <c r="C23" s="188"/>
      <c r="D23" s="188"/>
      <c r="E23" s="188"/>
      <c r="F23" s="188"/>
      <c r="G23" s="188"/>
      <c r="H23" s="188"/>
      <c r="I23" s="217"/>
      <c r="J23" s="57"/>
      <c r="L23" s="59"/>
    </row>
    <row r="24" spans="1:12" s="21" customFormat="1" ht="18.75" customHeight="1">
      <c r="A24" s="4"/>
      <c r="B24" s="504">
        <v>4</v>
      </c>
      <c r="C24" s="188"/>
      <c r="D24" s="473" t="str">
        <f>IF(C24,VLOOKUP(C24,女子登録情報!$A$2:$H$2000,2,0),"")</f>
        <v/>
      </c>
      <c r="E24" s="473" t="str">
        <f>IF(C24&gt;0,VLOOKUP(C24,女子登録情報!$A$2:$H$2000,3,0),"")</f>
        <v/>
      </c>
      <c r="F24" s="473"/>
      <c r="G24" s="188" t="str">
        <f>IF(C24&gt;0,VLOOKUP(C24,女子登録情報!$A$2:$H$2000,4,0),"")</f>
        <v/>
      </c>
      <c r="H24" s="188" t="str">
        <f>IF(C24&gt;0,VLOOKUP(C24,女子登録情報!$A$2:$H$2000,8,0),"")</f>
        <v/>
      </c>
      <c r="I24" s="217" t="str">
        <f>IF(C24&gt;0,VLOOKUP(C24,女子登録情報!$A$2:$H$2000,5,0),"")</f>
        <v/>
      </c>
      <c r="J24" s="57"/>
      <c r="L24" s="59"/>
    </row>
    <row r="25" spans="1:12" s="21" customFormat="1" ht="18.75" customHeight="1">
      <c r="A25" s="4"/>
      <c r="B25" s="504"/>
      <c r="C25" s="188"/>
      <c r="D25" s="188"/>
      <c r="E25" s="188"/>
      <c r="F25" s="188"/>
      <c r="G25" s="188"/>
      <c r="H25" s="188"/>
      <c r="I25" s="217"/>
      <c r="J25" s="57"/>
      <c r="L25" s="59"/>
    </row>
    <row r="26" spans="1:12" s="21" customFormat="1" ht="18.75" customHeight="1">
      <c r="A26" s="4"/>
      <c r="B26" s="504">
        <v>5</v>
      </c>
      <c r="C26" s="188"/>
      <c r="D26" s="473" t="str">
        <f>IF(C26,VLOOKUP(C26,女子登録情報!$A$2:$H$2000,2,0),"")</f>
        <v/>
      </c>
      <c r="E26" s="473" t="str">
        <f>IF(C26&gt;0,VLOOKUP(C26,女子登録情報!$A$2:$H$2000,3,0),"")</f>
        <v/>
      </c>
      <c r="F26" s="473"/>
      <c r="G26" s="188" t="str">
        <f>IF(C26&gt;0,VLOOKUP(C26,女子登録情報!$A$2:$H$2000,4,0),"")</f>
        <v/>
      </c>
      <c r="H26" s="188" t="str">
        <f>IF(C26&gt;0,VLOOKUP(C26,女子登録情報!$A$2:$H$2000,8,0),"")</f>
        <v/>
      </c>
      <c r="I26" s="217" t="str">
        <f>IF(C26&gt;0,VLOOKUP(C26,女子登録情報!$A$2:$H$2000,5,0),"")</f>
        <v/>
      </c>
      <c r="J26" s="57"/>
      <c r="L26" s="59"/>
    </row>
    <row r="27" spans="1:12" s="21" customFormat="1" ht="18.75" customHeight="1">
      <c r="A27" s="4"/>
      <c r="B27" s="504"/>
      <c r="C27" s="188"/>
      <c r="D27" s="188"/>
      <c r="E27" s="188"/>
      <c r="F27" s="188"/>
      <c r="G27" s="188"/>
      <c r="H27" s="188"/>
      <c r="I27" s="217"/>
      <c r="J27" s="57"/>
      <c r="L27" s="59"/>
    </row>
    <row r="28" spans="1:12" s="21" customFormat="1" ht="18.75" customHeight="1">
      <c r="A28" s="4"/>
      <c r="B28" s="504">
        <v>6</v>
      </c>
      <c r="C28" s="188"/>
      <c r="D28" s="473" t="str">
        <f>IF(C28,VLOOKUP(C28,女子登録情報!$A$2:$H$2000,2,0),"")</f>
        <v/>
      </c>
      <c r="E28" s="473" t="str">
        <f>IF(C28&gt;0,VLOOKUP(C28,女子登録情報!$A$2:$H$2000,3,0),"")</f>
        <v/>
      </c>
      <c r="F28" s="473"/>
      <c r="G28" s="506" t="str">
        <f>IF(C28&gt;0,VLOOKUP(C28,女子登録情報!$A$2:$H$2000,4,0),"")</f>
        <v/>
      </c>
      <c r="H28" s="506" t="str">
        <f>IF(C28&gt;0,VLOOKUP(C28,女子登録情報!$A$2:$H$2000,8,0),"")</f>
        <v/>
      </c>
      <c r="I28" s="472" t="str">
        <f>IF(C28&gt;0,VLOOKUP(C28,女子登録情報!$A$2:$H$2000,5,0),"")</f>
        <v/>
      </c>
      <c r="J28" s="57"/>
      <c r="L28" s="59"/>
    </row>
    <row r="29" spans="1:12" s="21" customFormat="1" ht="19.5" customHeight="1" thickBot="1">
      <c r="A29" s="4"/>
      <c r="B29" s="505"/>
      <c r="C29" s="213"/>
      <c r="D29" s="213"/>
      <c r="E29" s="213"/>
      <c r="F29" s="213"/>
      <c r="G29" s="467"/>
      <c r="H29" s="467"/>
      <c r="I29" s="503"/>
      <c r="J29" s="57"/>
      <c r="L29" s="59"/>
    </row>
    <row r="30" spans="1:12" s="21" customFormat="1" ht="18.75">
      <c r="A30" s="4"/>
      <c r="B30" s="434" t="s">
        <v>1237</v>
      </c>
      <c r="C30" s="435"/>
      <c r="D30" s="435"/>
      <c r="E30" s="435"/>
      <c r="F30" s="435"/>
      <c r="G30" s="435"/>
      <c r="H30" s="435"/>
      <c r="I30" s="436"/>
      <c r="J30" s="57"/>
      <c r="L30" s="59"/>
    </row>
    <row r="31" spans="1:12" s="21" customFormat="1" ht="18.75">
      <c r="A31" s="4"/>
      <c r="B31" s="437"/>
      <c r="C31" s="438"/>
      <c r="D31" s="438"/>
      <c r="E31" s="438"/>
      <c r="F31" s="438"/>
      <c r="G31" s="438"/>
      <c r="H31" s="438"/>
      <c r="I31" s="439"/>
      <c r="J31" s="57"/>
      <c r="L31" s="59"/>
    </row>
    <row r="32" spans="1:12" s="21" customFormat="1" ht="19.5" thickBot="1">
      <c r="A32" s="4"/>
      <c r="B32" s="440"/>
      <c r="C32" s="441"/>
      <c r="D32" s="441"/>
      <c r="E32" s="441"/>
      <c r="F32" s="441"/>
      <c r="G32" s="441"/>
      <c r="H32" s="441"/>
      <c r="I32" s="442"/>
      <c r="J32" s="57"/>
      <c r="L32" s="59"/>
    </row>
    <row r="33" spans="1:12" s="21" customFormat="1" ht="18.75">
      <c r="A33" s="58"/>
      <c r="B33" s="58"/>
      <c r="C33" s="58"/>
      <c r="D33" s="58"/>
      <c r="E33" s="58"/>
      <c r="F33" s="58"/>
      <c r="G33" s="58"/>
      <c r="H33" s="58"/>
      <c r="I33" s="58"/>
      <c r="J33" s="63"/>
      <c r="L33" s="59"/>
    </row>
    <row r="34" spans="1:12" s="21" customFormat="1" ht="19.5" thickBot="1">
      <c r="A34" s="4"/>
      <c r="B34" s="4"/>
      <c r="C34" s="4"/>
      <c r="D34" s="4"/>
      <c r="E34" s="4"/>
      <c r="F34" s="4"/>
      <c r="G34" s="4"/>
      <c r="H34" s="4"/>
      <c r="I34" s="4"/>
      <c r="J34" s="61" t="s">
        <v>1254</v>
      </c>
      <c r="L34" s="59"/>
    </row>
    <row r="35" spans="1:12" s="21" customFormat="1" ht="18.75" customHeight="1">
      <c r="A35" s="4"/>
      <c r="B35" s="515" t="str">
        <f>CONCATENATE('加盟校情報&amp;大会設定'!$G$5,'加盟校情報&amp;大会設定'!$H$5,'加盟校情報&amp;大会設定'!$I$5,'加盟校情報&amp;大会設定'!$J$5,)&amp;"　女子4×400mR"</f>
        <v>第36回全日本大学女子駅伝東海地区選考会　女子4×400mR</v>
      </c>
      <c r="C35" s="516"/>
      <c r="D35" s="516"/>
      <c r="E35" s="516"/>
      <c r="F35" s="516"/>
      <c r="G35" s="516"/>
      <c r="H35" s="516"/>
      <c r="I35" s="517"/>
      <c r="J35" s="57"/>
      <c r="L35" s="59"/>
    </row>
    <row r="36" spans="1:12" s="21" customFormat="1" ht="19.5" customHeight="1" thickBot="1">
      <c r="A36" s="4"/>
      <c r="B36" s="518"/>
      <c r="C36" s="519"/>
      <c r="D36" s="519"/>
      <c r="E36" s="519"/>
      <c r="F36" s="519"/>
      <c r="G36" s="519"/>
      <c r="H36" s="519"/>
      <c r="I36" s="520"/>
      <c r="J36" s="57"/>
      <c r="L36" s="59"/>
    </row>
    <row r="37" spans="1:12" s="21" customFormat="1" ht="18.75">
      <c r="A37" s="4"/>
      <c r="B37" s="449" t="s">
        <v>1241</v>
      </c>
      <c r="C37" s="450"/>
      <c r="D37" s="455" t="str">
        <f>IF(基本情報登録!$D$6&gt;0,基本情報登録!$D$6,"")</f>
        <v/>
      </c>
      <c r="E37" s="456"/>
      <c r="F37" s="456"/>
      <c r="G37" s="456"/>
      <c r="H37" s="457"/>
      <c r="I37" s="62" t="s">
        <v>1275</v>
      </c>
      <c r="J37" s="57"/>
      <c r="L37" s="59"/>
    </row>
    <row r="38" spans="1:12" s="21" customFormat="1" ht="18.75" customHeight="1">
      <c r="A38" s="4"/>
      <c r="B38" s="451" t="s">
        <v>1</v>
      </c>
      <c r="C38" s="452"/>
      <c r="D38" s="458" t="str">
        <f>IF(基本情報登録!$D$8&gt;0,基本情報登録!$D$8,"")</f>
        <v/>
      </c>
      <c r="E38" s="459"/>
      <c r="F38" s="459"/>
      <c r="G38" s="459"/>
      <c r="H38" s="460"/>
      <c r="I38" s="432"/>
      <c r="J38" s="57"/>
      <c r="L38" s="59"/>
    </row>
    <row r="39" spans="1:12" s="21" customFormat="1" ht="19.5" customHeight="1" thickBot="1">
      <c r="A39" s="4"/>
      <c r="B39" s="453"/>
      <c r="C39" s="454"/>
      <c r="D39" s="461"/>
      <c r="E39" s="462"/>
      <c r="F39" s="462"/>
      <c r="G39" s="462"/>
      <c r="H39" s="463"/>
      <c r="I39" s="433"/>
      <c r="J39" s="57"/>
      <c r="L39" s="59"/>
    </row>
    <row r="40" spans="1:12" s="21" customFormat="1" ht="18.75">
      <c r="A40" s="4"/>
      <c r="B40" s="449" t="s">
        <v>24</v>
      </c>
      <c r="C40" s="450"/>
      <c r="D40" s="487"/>
      <c r="E40" s="488"/>
      <c r="F40" s="488"/>
      <c r="G40" s="488"/>
      <c r="H40" s="488"/>
      <c r="I40" s="489"/>
      <c r="J40" s="57"/>
      <c r="L40" s="59"/>
    </row>
    <row r="41" spans="1:12" s="21" customFormat="1" ht="18.75" hidden="1" customHeight="1">
      <c r="A41" s="4"/>
      <c r="B41" s="47"/>
      <c r="C41" s="48"/>
      <c r="D41" s="49"/>
      <c r="E41" s="490" t="str">
        <f>TEXT(D40,"00000")</f>
        <v>00000</v>
      </c>
      <c r="F41" s="490"/>
      <c r="G41" s="490"/>
      <c r="H41" s="490"/>
      <c r="I41" s="491"/>
      <c r="J41" s="57"/>
      <c r="L41" s="59"/>
    </row>
    <row r="42" spans="1:12" s="21" customFormat="1" ht="18.75" customHeight="1">
      <c r="A42" s="4"/>
      <c r="B42" s="451" t="s">
        <v>27</v>
      </c>
      <c r="C42" s="452"/>
      <c r="D42" s="468"/>
      <c r="E42" s="494"/>
      <c r="F42" s="494"/>
      <c r="G42" s="494"/>
      <c r="H42" s="494"/>
      <c r="I42" s="495"/>
      <c r="J42" s="57"/>
      <c r="L42" s="59"/>
    </row>
    <row r="43" spans="1:12" s="21" customFormat="1" ht="18.75" customHeight="1">
      <c r="A43" s="4"/>
      <c r="B43" s="492"/>
      <c r="C43" s="493"/>
      <c r="D43" s="474"/>
      <c r="E43" s="496"/>
      <c r="F43" s="496"/>
      <c r="G43" s="496"/>
      <c r="H43" s="496"/>
      <c r="I43" s="497"/>
      <c r="J43" s="57"/>
      <c r="L43" s="59"/>
    </row>
    <row r="44" spans="1:12" s="21" customFormat="1" ht="19.5" thickBot="1">
      <c r="A44" s="4"/>
      <c r="B44" s="498" t="s">
        <v>1233</v>
      </c>
      <c r="C44" s="499"/>
      <c r="D44" s="500"/>
      <c r="E44" s="501"/>
      <c r="F44" s="501"/>
      <c r="G44" s="501"/>
      <c r="H44" s="501"/>
      <c r="I44" s="502"/>
      <c r="J44" s="57"/>
      <c r="L44" s="59"/>
    </row>
    <row r="45" spans="1:12" s="21" customFormat="1" ht="18.75">
      <c r="A45" s="4"/>
      <c r="B45" s="476" t="s">
        <v>1234</v>
      </c>
      <c r="C45" s="477"/>
      <c r="D45" s="477"/>
      <c r="E45" s="477"/>
      <c r="F45" s="477"/>
      <c r="G45" s="477"/>
      <c r="H45" s="477"/>
      <c r="I45" s="478"/>
      <c r="J45" s="57"/>
      <c r="L45" s="59"/>
    </row>
    <row r="46" spans="1:12" s="21" customFormat="1" ht="19.5" thickBot="1">
      <c r="A46" s="4"/>
      <c r="B46" s="50" t="s">
        <v>1238</v>
      </c>
      <c r="C46" s="51" t="s">
        <v>16</v>
      </c>
      <c r="D46" s="51" t="s">
        <v>1239</v>
      </c>
      <c r="E46" s="479" t="s">
        <v>1235</v>
      </c>
      <c r="F46" s="480"/>
      <c r="G46" s="51" t="s">
        <v>1240</v>
      </c>
      <c r="H46" s="51" t="s">
        <v>48</v>
      </c>
      <c r="I46" s="52" t="s">
        <v>1236</v>
      </c>
      <c r="J46" s="57"/>
      <c r="L46" s="59"/>
    </row>
    <row r="47" spans="1:12" s="21" customFormat="1" ht="19.5" customHeight="1" thickTop="1">
      <c r="A47" s="4"/>
      <c r="B47" s="481">
        <v>1</v>
      </c>
      <c r="C47" s="483"/>
      <c r="D47" s="483" t="str">
        <f>IF(C47&gt;0,VLOOKUP(C47,女子登録情報!$A$2:$H$2000,2,0),"")</f>
        <v/>
      </c>
      <c r="E47" s="484" t="str">
        <f>IF(C47&gt;0,VLOOKUP(C47,女子登録情報!$A$2:$H$2000,3,0),"")</f>
        <v/>
      </c>
      <c r="F47" s="485"/>
      <c r="G47" s="483" t="str">
        <f>IF(C47&gt;0,VLOOKUP(C47,女子登録情報!$A$2:$H$2000,4,0),"")</f>
        <v/>
      </c>
      <c r="H47" s="483" t="str">
        <f>IF(C47&gt;0,VLOOKUP(C47,女子登録情報!$A$2:$H$2000,8,0),"")</f>
        <v/>
      </c>
      <c r="I47" s="486" t="str">
        <f>IF(C47&gt;0,VLOOKUP(C47,女子登録情報!$A$2:$H$2000,5,0),"")</f>
        <v/>
      </c>
      <c r="J47" s="57"/>
      <c r="L47" s="59"/>
    </row>
    <row r="48" spans="1:12" s="21" customFormat="1" ht="18.75" customHeight="1">
      <c r="A48" s="4"/>
      <c r="B48" s="482"/>
      <c r="C48" s="473"/>
      <c r="D48" s="473"/>
      <c r="E48" s="474"/>
      <c r="F48" s="475"/>
      <c r="G48" s="473"/>
      <c r="H48" s="473"/>
      <c r="I48" s="472"/>
      <c r="J48" s="57"/>
      <c r="L48" s="59"/>
    </row>
    <row r="49" spans="1:12" s="21" customFormat="1" ht="18.75" customHeight="1">
      <c r="A49" s="4"/>
      <c r="B49" s="464">
        <v>2</v>
      </c>
      <c r="C49" s="466"/>
      <c r="D49" s="466" t="str">
        <f>IF(C49,VLOOKUP(C49,女子登録情報!$A$2:$H$2000,2,0),"")</f>
        <v/>
      </c>
      <c r="E49" s="468" t="str">
        <f>IF(C49&gt;0,VLOOKUP(C49,女子登録情報!$A$2:$H$2000,3,0),"")</f>
        <v/>
      </c>
      <c r="F49" s="469"/>
      <c r="G49" s="466" t="str">
        <f>IF(C49&gt;0,VLOOKUP(C49,女子登録情報!$A$2:$H$2000,4,0),"")</f>
        <v/>
      </c>
      <c r="H49" s="466" t="str">
        <f>IF(C49&gt;0,VLOOKUP(C49,女子登録情報!$A$2:$H$2000,8,0),"")</f>
        <v/>
      </c>
      <c r="I49" s="432" t="str">
        <f>IF(C49&gt;0,VLOOKUP(C49,女子登録情報!$A$2:$H$2000,5,0),"")</f>
        <v/>
      </c>
      <c r="J49" s="57"/>
      <c r="L49" s="59"/>
    </row>
    <row r="50" spans="1:12" s="21" customFormat="1" ht="18.75" customHeight="1">
      <c r="A50" s="4"/>
      <c r="B50" s="482"/>
      <c r="C50" s="473"/>
      <c r="D50" s="473"/>
      <c r="E50" s="474"/>
      <c r="F50" s="475"/>
      <c r="G50" s="473"/>
      <c r="H50" s="473"/>
      <c r="I50" s="472"/>
      <c r="J50" s="57"/>
      <c r="L50" s="59"/>
    </row>
    <row r="51" spans="1:12" s="21" customFormat="1" ht="18.75" customHeight="1">
      <c r="A51" s="4"/>
      <c r="B51" s="464">
        <v>3</v>
      </c>
      <c r="C51" s="466"/>
      <c r="D51" s="466" t="str">
        <f>IF(C51,VLOOKUP(C51,女子登録情報!$A$2:$H$2000,2,0),"")</f>
        <v/>
      </c>
      <c r="E51" s="468" t="str">
        <f>IF(C51&gt;0,VLOOKUP(C51,女子登録情報!$A$2:$H$2000,3,0),"")</f>
        <v/>
      </c>
      <c r="F51" s="469"/>
      <c r="G51" s="466" t="str">
        <f>IF(C51&gt;0,VLOOKUP(C51,女子登録情報!$A$2:$H$2000,4,0),"")</f>
        <v/>
      </c>
      <c r="H51" s="466" t="str">
        <f>IF(C51&gt;0,VLOOKUP(C51,女子登録情報!$A$2:$H$2000,8,0),"")</f>
        <v/>
      </c>
      <c r="I51" s="432" t="str">
        <f>IF(C51&gt;0,VLOOKUP(C51,女子登録情報!$A$2:$H$2000,5,0),"")</f>
        <v/>
      </c>
      <c r="J51" s="57"/>
      <c r="L51" s="59"/>
    </row>
    <row r="52" spans="1:12" s="21" customFormat="1" ht="18.75" customHeight="1">
      <c r="A52" s="4"/>
      <c r="B52" s="482"/>
      <c r="C52" s="473"/>
      <c r="D52" s="473"/>
      <c r="E52" s="474"/>
      <c r="F52" s="475"/>
      <c r="G52" s="473"/>
      <c r="H52" s="473"/>
      <c r="I52" s="472"/>
      <c r="J52" s="57"/>
      <c r="L52" s="59"/>
    </row>
    <row r="53" spans="1:12" s="21" customFormat="1" ht="18.75" customHeight="1">
      <c r="A53" s="4"/>
      <c r="B53" s="464">
        <v>4</v>
      </c>
      <c r="C53" s="466"/>
      <c r="D53" s="466" t="str">
        <f>IF(C53,VLOOKUP(C53,女子登録情報!$A$2:$H$2000,2,0),"")</f>
        <v/>
      </c>
      <c r="E53" s="468" t="str">
        <f>IF(C53&gt;0,VLOOKUP(C53,女子登録情報!$A$2:$H$2000,3,0),"")</f>
        <v/>
      </c>
      <c r="F53" s="469"/>
      <c r="G53" s="466" t="str">
        <f>IF(C53&gt;0,VLOOKUP(C53,女子登録情報!$A$2:$H$2000,4,0),"")</f>
        <v/>
      </c>
      <c r="H53" s="466" t="str">
        <f>IF(C53&gt;0,VLOOKUP(C53,女子登録情報!$A$2:$H$2000,8,0),"")</f>
        <v/>
      </c>
      <c r="I53" s="432" t="str">
        <f>IF(C53&gt;0,VLOOKUP(C53,女子登録情報!$A$2:$H$2000,5,0),"")</f>
        <v/>
      </c>
      <c r="J53" s="57"/>
      <c r="L53" s="59"/>
    </row>
    <row r="54" spans="1:12" s="21" customFormat="1" ht="18.75" customHeight="1">
      <c r="A54" s="4"/>
      <c r="B54" s="482"/>
      <c r="C54" s="473"/>
      <c r="D54" s="473"/>
      <c r="E54" s="474"/>
      <c r="F54" s="475"/>
      <c r="G54" s="473"/>
      <c r="H54" s="473"/>
      <c r="I54" s="472"/>
      <c r="J54" s="57"/>
      <c r="L54" s="59"/>
    </row>
    <row r="55" spans="1:12" s="21" customFormat="1" ht="18.75" customHeight="1">
      <c r="A55" s="4"/>
      <c r="B55" s="464">
        <v>5</v>
      </c>
      <c r="C55" s="466"/>
      <c r="D55" s="466" t="str">
        <f>IF(C55,VLOOKUP(C55,女子登録情報!$A$2:$H$2000,2,0),"")</f>
        <v/>
      </c>
      <c r="E55" s="468" t="str">
        <f>IF(C55&gt;0,VLOOKUP(C55,女子登録情報!$A$2:$H$2000,3,0),"")</f>
        <v/>
      </c>
      <c r="F55" s="469"/>
      <c r="G55" s="466" t="str">
        <f>IF(C55&gt;0,VLOOKUP(C55,女子登録情報!$A$2:$H$2000,4,0),"")</f>
        <v/>
      </c>
      <c r="H55" s="466" t="str">
        <f>IF(C55&gt;0,VLOOKUP(C55,女子登録情報!$A$2:$H$2000,8,0),"")</f>
        <v/>
      </c>
      <c r="I55" s="432" t="str">
        <f>IF(C55&gt;0,VLOOKUP(C55,女子登録情報!$A$2:$H$2000,5,0),"")</f>
        <v/>
      </c>
      <c r="J55" s="57"/>
      <c r="L55" s="59"/>
    </row>
    <row r="56" spans="1:12" s="21" customFormat="1" ht="18.75" customHeight="1">
      <c r="A56" s="4"/>
      <c r="B56" s="482"/>
      <c r="C56" s="473"/>
      <c r="D56" s="473"/>
      <c r="E56" s="474"/>
      <c r="F56" s="475"/>
      <c r="G56" s="473"/>
      <c r="H56" s="473"/>
      <c r="I56" s="472"/>
      <c r="J56" s="57"/>
      <c r="L56" s="59"/>
    </row>
    <row r="57" spans="1:12" s="21" customFormat="1" ht="18.75" customHeight="1">
      <c r="A57" s="4"/>
      <c r="B57" s="464">
        <v>6</v>
      </c>
      <c r="C57" s="466"/>
      <c r="D57" s="466" t="str">
        <f>IF(C57,VLOOKUP(C57,女子登録情報!$A$2:$H$2000,2,0),"")</f>
        <v/>
      </c>
      <c r="E57" s="468" t="str">
        <f>IF(C57&gt;0,VLOOKUP(C57,女子登録情報!$A$2:$H$2000,3,0),"")</f>
        <v/>
      </c>
      <c r="F57" s="469"/>
      <c r="G57" s="466" t="str">
        <f>IF(C57&gt;0,VLOOKUP(C57,女子登録情報!$A$2:$H$2000,4,0),"")</f>
        <v/>
      </c>
      <c r="H57" s="466" t="str">
        <f>IF(C57&gt;0,VLOOKUP(C57,女子登録情報!$A$2:$H$2000,8,0),"")</f>
        <v/>
      </c>
      <c r="I57" s="432" t="str">
        <f>IF(C57&gt;0,VLOOKUP(C57,女子登録情報!$A$2:$H$2000,5,0),"")</f>
        <v/>
      </c>
      <c r="J57" s="57"/>
      <c r="L57" s="59"/>
    </row>
    <row r="58" spans="1:12" s="21" customFormat="1" ht="19.5" customHeight="1" thickBot="1">
      <c r="A58" s="4"/>
      <c r="B58" s="465"/>
      <c r="C58" s="467"/>
      <c r="D58" s="467"/>
      <c r="E58" s="470"/>
      <c r="F58" s="471"/>
      <c r="G58" s="467"/>
      <c r="H58" s="467"/>
      <c r="I58" s="433"/>
      <c r="J58" s="57"/>
      <c r="L58" s="59"/>
    </row>
    <row r="59" spans="1:12" s="21" customFormat="1" ht="18.75">
      <c r="A59" s="4"/>
      <c r="B59" s="434" t="s">
        <v>1237</v>
      </c>
      <c r="C59" s="435"/>
      <c r="D59" s="435"/>
      <c r="E59" s="435"/>
      <c r="F59" s="435"/>
      <c r="G59" s="435"/>
      <c r="H59" s="435"/>
      <c r="I59" s="436"/>
      <c r="J59" s="57"/>
      <c r="L59" s="59"/>
    </row>
    <row r="60" spans="1:12" s="21" customFormat="1" ht="18.75">
      <c r="A60" s="4"/>
      <c r="B60" s="437"/>
      <c r="C60" s="438"/>
      <c r="D60" s="438"/>
      <c r="E60" s="438"/>
      <c r="F60" s="438"/>
      <c r="G60" s="438"/>
      <c r="H60" s="438"/>
      <c r="I60" s="439"/>
      <c r="J60" s="57"/>
      <c r="L60" s="59"/>
    </row>
    <row r="61" spans="1:12" s="21" customFormat="1" ht="19.5" thickBot="1">
      <c r="A61" s="4"/>
      <c r="B61" s="440"/>
      <c r="C61" s="441"/>
      <c r="D61" s="441"/>
      <c r="E61" s="441"/>
      <c r="F61" s="441"/>
      <c r="G61" s="441"/>
      <c r="H61" s="441"/>
      <c r="I61" s="442"/>
      <c r="J61" s="57"/>
      <c r="L61" s="59"/>
    </row>
    <row r="62" spans="1:12" s="21" customFormat="1" ht="18.75">
      <c r="A62" s="58"/>
      <c r="B62" s="58"/>
      <c r="C62" s="58"/>
      <c r="D62" s="58"/>
      <c r="E62" s="58"/>
      <c r="F62" s="58"/>
      <c r="G62" s="58"/>
      <c r="H62" s="58"/>
      <c r="I62" s="58"/>
      <c r="J62" s="63"/>
      <c r="L62" s="59"/>
    </row>
    <row r="63" spans="1:12" s="21" customFormat="1" ht="19.5" thickBot="1">
      <c r="A63" s="4"/>
      <c r="B63" s="4"/>
      <c r="C63" s="4"/>
      <c r="D63" s="4"/>
      <c r="E63" s="4"/>
      <c r="F63" s="4"/>
      <c r="G63" s="4"/>
      <c r="H63" s="4"/>
      <c r="I63" s="4"/>
      <c r="J63" s="61" t="s">
        <v>1255</v>
      </c>
      <c r="L63" s="59"/>
    </row>
    <row r="64" spans="1:12" s="21" customFormat="1" ht="18.75" customHeight="1">
      <c r="A64" s="4"/>
      <c r="B64" s="515" t="str">
        <f>CONCATENATE('加盟校情報&amp;大会設定'!$G$5,'加盟校情報&amp;大会設定'!$H$5,'加盟校情報&amp;大会設定'!$I$5,'加盟校情報&amp;大会設定'!$J$5,)&amp;"　女子4×400mR"</f>
        <v>第36回全日本大学女子駅伝東海地区選考会　女子4×400mR</v>
      </c>
      <c r="C64" s="516"/>
      <c r="D64" s="516"/>
      <c r="E64" s="516"/>
      <c r="F64" s="516"/>
      <c r="G64" s="516"/>
      <c r="H64" s="516"/>
      <c r="I64" s="517"/>
      <c r="J64" s="57"/>
      <c r="L64" s="59"/>
    </row>
    <row r="65" spans="1:12" s="21" customFormat="1" ht="19.5" customHeight="1" thickBot="1">
      <c r="A65" s="4"/>
      <c r="B65" s="518"/>
      <c r="C65" s="519"/>
      <c r="D65" s="519"/>
      <c r="E65" s="519"/>
      <c r="F65" s="519"/>
      <c r="G65" s="519"/>
      <c r="H65" s="519"/>
      <c r="I65" s="520"/>
      <c r="J65" s="57"/>
      <c r="L65" s="59"/>
    </row>
    <row r="66" spans="1:12" s="21" customFormat="1" ht="18.75">
      <c r="A66" s="4"/>
      <c r="B66" s="449" t="s">
        <v>1241</v>
      </c>
      <c r="C66" s="450"/>
      <c r="D66" s="455" t="str">
        <f>IF(基本情報登録!$D$6&gt;0,基本情報登録!$D$6,"")</f>
        <v/>
      </c>
      <c r="E66" s="456"/>
      <c r="F66" s="456"/>
      <c r="G66" s="456"/>
      <c r="H66" s="457"/>
      <c r="I66" s="62" t="s">
        <v>1275</v>
      </c>
      <c r="J66" s="57"/>
      <c r="L66" s="59"/>
    </row>
    <row r="67" spans="1:12" s="21" customFormat="1" ht="18.75" customHeight="1">
      <c r="A67" s="4"/>
      <c r="B67" s="451" t="s">
        <v>1</v>
      </c>
      <c r="C67" s="452"/>
      <c r="D67" s="458" t="str">
        <f>IF(基本情報登録!$D$8&gt;0,基本情報登録!$D$8,"")</f>
        <v/>
      </c>
      <c r="E67" s="459"/>
      <c r="F67" s="459"/>
      <c r="G67" s="459"/>
      <c r="H67" s="460"/>
      <c r="I67" s="432"/>
      <c r="J67" s="57"/>
      <c r="L67" s="59"/>
    </row>
    <row r="68" spans="1:12" s="21" customFormat="1" ht="19.5" customHeight="1" thickBot="1">
      <c r="A68" s="4"/>
      <c r="B68" s="453"/>
      <c r="C68" s="454"/>
      <c r="D68" s="461"/>
      <c r="E68" s="462"/>
      <c r="F68" s="462"/>
      <c r="G68" s="462"/>
      <c r="H68" s="463"/>
      <c r="I68" s="433"/>
      <c r="J68" s="57"/>
      <c r="L68" s="59"/>
    </row>
    <row r="69" spans="1:12" s="21" customFormat="1" ht="18.75">
      <c r="A69" s="4"/>
      <c r="B69" s="449" t="s">
        <v>24</v>
      </c>
      <c r="C69" s="450"/>
      <c r="D69" s="487"/>
      <c r="E69" s="488"/>
      <c r="F69" s="488"/>
      <c r="G69" s="488"/>
      <c r="H69" s="488"/>
      <c r="I69" s="489"/>
      <c r="J69" s="57"/>
      <c r="L69" s="59"/>
    </row>
    <row r="70" spans="1:12" s="21" customFormat="1" ht="18.75" hidden="1">
      <c r="A70" s="4"/>
      <c r="B70" s="47"/>
      <c r="C70" s="48"/>
      <c r="D70" s="49"/>
      <c r="E70" s="490" t="str">
        <f>TEXT(D69,"00000")</f>
        <v>00000</v>
      </c>
      <c r="F70" s="490"/>
      <c r="G70" s="490"/>
      <c r="H70" s="490"/>
      <c r="I70" s="491"/>
      <c r="J70" s="57"/>
      <c r="L70" s="59"/>
    </row>
    <row r="71" spans="1:12" s="21" customFormat="1" ht="18.75" customHeight="1">
      <c r="A71" s="4"/>
      <c r="B71" s="451" t="s">
        <v>27</v>
      </c>
      <c r="C71" s="452"/>
      <c r="D71" s="468"/>
      <c r="E71" s="494"/>
      <c r="F71" s="494"/>
      <c r="G71" s="494"/>
      <c r="H71" s="494"/>
      <c r="I71" s="495"/>
      <c r="J71" s="57"/>
      <c r="L71" s="59"/>
    </row>
    <row r="72" spans="1:12" s="21" customFormat="1" ht="18.75" customHeight="1">
      <c r="A72" s="4"/>
      <c r="B72" s="492"/>
      <c r="C72" s="493"/>
      <c r="D72" s="474"/>
      <c r="E72" s="496"/>
      <c r="F72" s="496"/>
      <c r="G72" s="496"/>
      <c r="H72" s="496"/>
      <c r="I72" s="497"/>
      <c r="J72" s="57"/>
      <c r="L72" s="59"/>
    </row>
    <row r="73" spans="1:12" s="21" customFormat="1" ht="19.5" thickBot="1">
      <c r="A73" s="4"/>
      <c r="B73" s="498" t="s">
        <v>1233</v>
      </c>
      <c r="C73" s="499"/>
      <c r="D73" s="500"/>
      <c r="E73" s="501"/>
      <c r="F73" s="501"/>
      <c r="G73" s="501"/>
      <c r="H73" s="501"/>
      <c r="I73" s="502"/>
      <c r="J73" s="57"/>
      <c r="L73" s="59"/>
    </row>
    <row r="74" spans="1:12" s="21" customFormat="1" ht="18.75">
      <c r="A74" s="4"/>
      <c r="B74" s="476" t="s">
        <v>1234</v>
      </c>
      <c r="C74" s="477"/>
      <c r="D74" s="477"/>
      <c r="E74" s="477"/>
      <c r="F74" s="477"/>
      <c r="G74" s="477"/>
      <c r="H74" s="477"/>
      <c r="I74" s="478"/>
      <c r="J74" s="57"/>
      <c r="L74" s="59"/>
    </row>
    <row r="75" spans="1:12" s="21" customFormat="1" ht="19.5" thickBot="1">
      <c r="A75" s="4"/>
      <c r="B75" s="50" t="s">
        <v>1238</v>
      </c>
      <c r="C75" s="51" t="s">
        <v>16</v>
      </c>
      <c r="D75" s="51" t="s">
        <v>1239</v>
      </c>
      <c r="E75" s="479" t="s">
        <v>1235</v>
      </c>
      <c r="F75" s="480"/>
      <c r="G75" s="51" t="s">
        <v>1240</v>
      </c>
      <c r="H75" s="51" t="s">
        <v>48</v>
      </c>
      <c r="I75" s="52" t="s">
        <v>1236</v>
      </c>
      <c r="J75" s="57"/>
      <c r="L75" s="59"/>
    </row>
    <row r="76" spans="1:12" s="21" customFormat="1" ht="19.5" customHeight="1" thickTop="1">
      <c r="A76" s="4"/>
      <c r="B76" s="481">
        <v>1</v>
      </c>
      <c r="C76" s="483"/>
      <c r="D76" s="483" t="str">
        <f>IF(C76&gt;0,VLOOKUP(C76,女子登録情報!$A$2:$H$2000,2,0),"")</f>
        <v/>
      </c>
      <c r="E76" s="484" t="str">
        <f>IF(C76&gt;0,VLOOKUP(C76,女子登録情報!$A$2:$H$2000,3,0),"")</f>
        <v/>
      </c>
      <c r="F76" s="485"/>
      <c r="G76" s="483" t="str">
        <f>IF(C76&gt;0,VLOOKUP(C76,女子登録情報!$A$2:$H$2000,4,0),"")</f>
        <v/>
      </c>
      <c r="H76" s="483" t="str">
        <f>IF(C76&gt;0,VLOOKUP(C76,女子登録情報!$A$2:$H$2000,8,0),"")</f>
        <v/>
      </c>
      <c r="I76" s="486" t="str">
        <f>IF(C76&gt;0,VLOOKUP(C76,女子登録情報!$A$2:$H$2000,5,0),"")</f>
        <v/>
      </c>
      <c r="J76" s="57"/>
      <c r="L76" s="59"/>
    </row>
    <row r="77" spans="1:12" s="21" customFormat="1" ht="18.75" customHeight="1">
      <c r="A77" s="4"/>
      <c r="B77" s="482"/>
      <c r="C77" s="473"/>
      <c r="D77" s="473"/>
      <c r="E77" s="474"/>
      <c r="F77" s="475"/>
      <c r="G77" s="473"/>
      <c r="H77" s="473"/>
      <c r="I77" s="472"/>
      <c r="J77" s="57"/>
      <c r="L77" s="59"/>
    </row>
    <row r="78" spans="1:12" s="21" customFormat="1" ht="18.75" customHeight="1">
      <c r="A78" s="4"/>
      <c r="B78" s="464">
        <v>2</v>
      </c>
      <c r="C78" s="466"/>
      <c r="D78" s="466" t="str">
        <f>IF(C78,VLOOKUP(C78,女子登録情報!$A$2:$H$2000,2,0),"")</f>
        <v/>
      </c>
      <c r="E78" s="468" t="str">
        <f>IF(C78&gt;0,VLOOKUP(C78,女子登録情報!$A$2:$H$2000,3,0),"")</f>
        <v/>
      </c>
      <c r="F78" s="469"/>
      <c r="G78" s="466" t="str">
        <f>IF(C78&gt;0,VLOOKUP(C78,女子登録情報!$A$2:$H$2000,4,0),"")</f>
        <v/>
      </c>
      <c r="H78" s="466" t="str">
        <f>IF(C78&gt;0,VLOOKUP(C78,女子登録情報!$A$2:$H$2000,8,0),"")</f>
        <v/>
      </c>
      <c r="I78" s="432" t="str">
        <f>IF(C78&gt;0,VLOOKUP(C78,女子登録情報!$A$2:$H$2000,5,0),"")</f>
        <v/>
      </c>
      <c r="J78" s="57"/>
      <c r="L78" s="59"/>
    </row>
    <row r="79" spans="1:12" s="21" customFormat="1" ht="18.75" customHeight="1">
      <c r="A79" s="4"/>
      <c r="B79" s="482"/>
      <c r="C79" s="473"/>
      <c r="D79" s="473"/>
      <c r="E79" s="474"/>
      <c r="F79" s="475"/>
      <c r="G79" s="473"/>
      <c r="H79" s="473"/>
      <c r="I79" s="472"/>
      <c r="J79" s="57"/>
      <c r="L79" s="59"/>
    </row>
    <row r="80" spans="1:12" s="21" customFormat="1" ht="18.75" customHeight="1">
      <c r="A80" s="4"/>
      <c r="B80" s="464">
        <v>3</v>
      </c>
      <c r="C80" s="466"/>
      <c r="D80" s="466" t="str">
        <f>IF(C80,VLOOKUP(C80,女子登録情報!$A$2:$H$2000,2,0),"")</f>
        <v/>
      </c>
      <c r="E80" s="468" t="str">
        <f>IF(C80&gt;0,VLOOKUP(C80,女子登録情報!$A$2:$H$2000,3,0),"")</f>
        <v/>
      </c>
      <c r="F80" s="469"/>
      <c r="G80" s="466" t="str">
        <f>IF(C80&gt;0,VLOOKUP(C80,女子登録情報!$A$2:$H$2000,4,0),"")</f>
        <v/>
      </c>
      <c r="H80" s="466" t="str">
        <f>IF(C80&gt;0,VLOOKUP(C80,女子登録情報!$A$2:$H$2000,8,0),"")</f>
        <v/>
      </c>
      <c r="I80" s="432" t="str">
        <f>IF(C80&gt;0,VLOOKUP(C80,女子登録情報!$A$2:$H$2000,5,0),"")</f>
        <v/>
      </c>
      <c r="J80" s="57"/>
      <c r="L80" s="59"/>
    </row>
    <row r="81" spans="1:12" s="21" customFormat="1" ht="18.75" customHeight="1">
      <c r="A81" s="4"/>
      <c r="B81" s="482"/>
      <c r="C81" s="473"/>
      <c r="D81" s="473"/>
      <c r="E81" s="474"/>
      <c r="F81" s="475"/>
      <c r="G81" s="473"/>
      <c r="H81" s="473"/>
      <c r="I81" s="472"/>
      <c r="J81" s="57"/>
      <c r="L81" s="59"/>
    </row>
    <row r="82" spans="1:12" s="21" customFormat="1" ht="18.75" customHeight="1">
      <c r="A82" s="4"/>
      <c r="B82" s="464">
        <v>4</v>
      </c>
      <c r="C82" s="466"/>
      <c r="D82" s="466" t="str">
        <f>IF(C82,VLOOKUP(C82,女子登録情報!$A$2:$H$2000,2,0),"")</f>
        <v/>
      </c>
      <c r="E82" s="468" t="str">
        <f>IF(C82&gt;0,VLOOKUP(C82,女子登録情報!$A$2:$H$2000,3,0),"")</f>
        <v/>
      </c>
      <c r="F82" s="469"/>
      <c r="G82" s="466" t="str">
        <f>IF(C82&gt;0,VLOOKUP(C82,女子登録情報!$A$2:$H$2000,4,0),"")</f>
        <v/>
      </c>
      <c r="H82" s="466" t="str">
        <f>IF(C82&gt;0,VLOOKUP(C82,女子登録情報!$A$2:$H$2000,8,0),"")</f>
        <v/>
      </c>
      <c r="I82" s="432" t="str">
        <f>IF(C82&gt;0,VLOOKUP(C82,女子登録情報!$A$2:$H$2000,5,0),"")</f>
        <v/>
      </c>
      <c r="J82" s="57"/>
      <c r="L82" s="59"/>
    </row>
    <row r="83" spans="1:12" s="21" customFormat="1" ht="18.75" customHeight="1">
      <c r="A83" s="4"/>
      <c r="B83" s="482"/>
      <c r="C83" s="473"/>
      <c r="D83" s="473"/>
      <c r="E83" s="474"/>
      <c r="F83" s="475"/>
      <c r="G83" s="473"/>
      <c r="H83" s="473"/>
      <c r="I83" s="472"/>
      <c r="J83" s="57"/>
      <c r="L83" s="59"/>
    </row>
    <row r="84" spans="1:12" s="21" customFormat="1" ht="18.75" customHeight="1">
      <c r="A84" s="4"/>
      <c r="B84" s="464">
        <v>5</v>
      </c>
      <c r="C84" s="466"/>
      <c r="D84" s="466" t="str">
        <f>IF(C84,VLOOKUP(C84,女子登録情報!$A$2:$H$2000,2,0),"")</f>
        <v/>
      </c>
      <c r="E84" s="468" t="str">
        <f>IF(C84&gt;0,VLOOKUP(C84,女子登録情報!$A$2:$H$2000,3,0),"")</f>
        <v/>
      </c>
      <c r="F84" s="469"/>
      <c r="G84" s="466" t="str">
        <f>IF(C84&gt;0,VLOOKUP(C84,女子登録情報!$A$2:$H$2000,4,0),"")</f>
        <v/>
      </c>
      <c r="H84" s="466" t="str">
        <f>IF(C84&gt;0,VLOOKUP(C84,女子登録情報!$A$2:$H$2000,8,0),"")</f>
        <v/>
      </c>
      <c r="I84" s="432" t="str">
        <f>IF(C84&gt;0,VLOOKUP(C84,女子登録情報!$A$2:$H$2000,5,0),"")</f>
        <v/>
      </c>
      <c r="J84" s="57"/>
      <c r="L84" s="59"/>
    </row>
    <row r="85" spans="1:12" s="21" customFormat="1" ht="18.75" customHeight="1">
      <c r="A85" s="4"/>
      <c r="B85" s="482"/>
      <c r="C85" s="473"/>
      <c r="D85" s="473"/>
      <c r="E85" s="474"/>
      <c r="F85" s="475"/>
      <c r="G85" s="473"/>
      <c r="H85" s="473"/>
      <c r="I85" s="472"/>
      <c r="J85" s="57"/>
      <c r="L85" s="59"/>
    </row>
    <row r="86" spans="1:12" s="21" customFormat="1" ht="18.75" customHeight="1">
      <c r="A86" s="4"/>
      <c r="B86" s="464">
        <v>6</v>
      </c>
      <c r="C86" s="466"/>
      <c r="D86" s="466" t="str">
        <f>IF(C86,VLOOKUP(C86,女子登録情報!$A$2:$H$2000,2,0),"")</f>
        <v/>
      </c>
      <c r="E86" s="468" t="str">
        <f>IF(C86&gt;0,VLOOKUP(C86,女子登録情報!$A$2:$H$2000,3,0),"")</f>
        <v/>
      </c>
      <c r="F86" s="469"/>
      <c r="G86" s="466" t="str">
        <f>IF(C86&gt;0,VLOOKUP(C86,女子登録情報!$A$2:$H$2000,4,0),"")</f>
        <v/>
      </c>
      <c r="H86" s="466" t="str">
        <f>IF(C86&gt;0,VLOOKUP(C86,女子登録情報!$A$2:$H$2000,8,0),"")</f>
        <v/>
      </c>
      <c r="I86" s="432" t="str">
        <f>IF(C86&gt;0,VLOOKUP(C86,女子登録情報!$A$2:$H$2000,5,0),"")</f>
        <v/>
      </c>
      <c r="J86" s="57"/>
      <c r="L86" s="59"/>
    </row>
    <row r="87" spans="1:12" s="21" customFormat="1" ht="19.5" customHeight="1" thickBot="1">
      <c r="A87" s="4"/>
      <c r="B87" s="465"/>
      <c r="C87" s="467"/>
      <c r="D87" s="467"/>
      <c r="E87" s="470"/>
      <c r="F87" s="471"/>
      <c r="G87" s="467"/>
      <c r="H87" s="467"/>
      <c r="I87" s="433"/>
      <c r="J87" s="57"/>
      <c r="L87" s="59"/>
    </row>
    <row r="88" spans="1:12" s="21" customFormat="1" ht="18.75">
      <c r="A88" s="4"/>
      <c r="B88" s="434" t="s">
        <v>1237</v>
      </c>
      <c r="C88" s="435"/>
      <c r="D88" s="435"/>
      <c r="E88" s="435"/>
      <c r="F88" s="435"/>
      <c r="G88" s="435"/>
      <c r="H88" s="435"/>
      <c r="I88" s="436"/>
      <c r="J88" s="57"/>
      <c r="L88" s="59"/>
    </row>
    <row r="89" spans="1:12" s="21" customFormat="1" ht="18.75">
      <c r="A89" s="4"/>
      <c r="B89" s="437"/>
      <c r="C89" s="438"/>
      <c r="D89" s="438"/>
      <c r="E89" s="438"/>
      <c r="F89" s="438"/>
      <c r="G89" s="438"/>
      <c r="H89" s="438"/>
      <c r="I89" s="439"/>
      <c r="J89" s="57"/>
      <c r="L89" s="59"/>
    </row>
    <row r="90" spans="1:12" s="21" customFormat="1" ht="19.5" thickBot="1">
      <c r="A90" s="4"/>
      <c r="B90" s="440"/>
      <c r="C90" s="441"/>
      <c r="D90" s="441"/>
      <c r="E90" s="441"/>
      <c r="F90" s="441"/>
      <c r="G90" s="441"/>
      <c r="H90" s="441"/>
      <c r="I90" s="442"/>
      <c r="J90" s="57"/>
      <c r="L90" s="59"/>
    </row>
    <row r="91" spans="1:12" s="21" customFormat="1" ht="18.75">
      <c r="A91" s="58"/>
      <c r="B91" s="58"/>
      <c r="C91" s="58"/>
      <c r="D91" s="58"/>
      <c r="E91" s="58"/>
      <c r="F91" s="58"/>
      <c r="G91" s="58"/>
      <c r="H91" s="58"/>
      <c r="I91" s="58"/>
      <c r="J91" s="63"/>
      <c r="L91" s="59"/>
    </row>
    <row r="92" spans="1:12" s="21" customFormat="1" ht="19.5" thickBot="1">
      <c r="A92" s="4"/>
      <c r="B92" s="4"/>
      <c r="C92" s="4"/>
      <c r="D92" s="4"/>
      <c r="E92" s="4"/>
      <c r="F92" s="4"/>
      <c r="G92" s="4"/>
      <c r="H92" s="4"/>
      <c r="I92" s="4"/>
      <c r="J92" s="61" t="s">
        <v>1256</v>
      </c>
      <c r="L92" s="59"/>
    </row>
    <row r="93" spans="1:12" s="21" customFormat="1" ht="18.75" customHeight="1">
      <c r="A93" s="4"/>
      <c r="B93" s="515" t="str">
        <f>CONCATENATE('加盟校情報&amp;大会設定'!$G$5,'加盟校情報&amp;大会設定'!$H$5,'加盟校情報&amp;大会設定'!$I$5,'加盟校情報&amp;大会設定'!$J$5,)&amp;"　女子4×400mR"</f>
        <v>第36回全日本大学女子駅伝東海地区選考会　女子4×400mR</v>
      </c>
      <c r="C93" s="516"/>
      <c r="D93" s="516"/>
      <c r="E93" s="516"/>
      <c r="F93" s="516"/>
      <c r="G93" s="516"/>
      <c r="H93" s="516"/>
      <c r="I93" s="517"/>
      <c r="J93" s="57"/>
      <c r="L93" s="59"/>
    </row>
    <row r="94" spans="1:12" s="21" customFormat="1" ht="19.5" customHeight="1" thickBot="1">
      <c r="A94" s="4"/>
      <c r="B94" s="518"/>
      <c r="C94" s="519"/>
      <c r="D94" s="519"/>
      <c r="E94" s="519"/>
      <c r="F94" s="519"/>
      <c r="G94" s="519"/>
      <c r="H94" s="519"/>
      <c r="I94" s="520"/>
      <c r="J94" s="57"/>
      <c r="L94" s="59"/>
    </row>
    <row r="95" spans="1:12" s="21" customFormat="1" ht="18.75">
      <c r="A95" s="4"/>
      <c r="B95" s="449" t="s">
        <v>1241</v>
      </c>
      <c r="C95" s="450"/>
      <c r="D95" s="455" t="str">
        <f>IF(基本情報登録!$D$6&gt;0,基本情報登録!$D$6,"")</f>
        <v/>
      </c>
      <c r="E95" s="456"/>
      <c r="F95" s="456"/>
      <c r="G95" s="456"/>
      <c r="H95" s="457"/>
      <c r="I95" s="62" t="s">
        <v>1275</v>
      </c>
      <c r="J95" s="57"/>
      <c r="L95" s="59"/>
    </row>
    <row r="96" spans="1:12" s="21" customFormat="1" ht="18.75" customHeight="1">
      <c r="A96" s="4"/>
      <c r="B96" s="451" t="s">
        <v>1</v>
      </c>
      <c r="C96" s="452"/>
      <c r="D96" s="458" t="str">
        <f>IF(基本情報登録!$D$8&gt;0,基本情報登録!$D$8,"")</f>
        <v/>
      </c>
      <c r="E96" s="459"/>
      <c r="F96" s="459"/>
      <c r="G96" s="459"/>
      <c r="H96" s="460"/>
      <c r="I96" s="432"/>
      <c r="J96" s="57"/>
      <c r="L96" s="59"/>
    </row>
    <row r="97" spans="1:12" s="21" customFormat="1" ht="19.5" customHeight="1" thickBot="1">
      <c r="A97" s="4"/>
      <c r="B97" s="453"/>
      <c r="C97" s="454"/>
      <c r="D97" s="461"/>
      <c r="E97" s="462"/>
      <c r="F97" s="462"/>
      <c r="G97" s="462"/>
      <c r="H97" s="463"/>
      <c r="I97" s="433"/>
      <c r="J97" s="57"/>
      <c r="L97" s="59"/>
    </row>
    <row r="98" spans="1:12" s="21" customFormat="1" ht="18.75">
      <c r="A98" s="4"/>
      <c r="B98" s="449" t="s">
        <v>24</v>
      </c>
      <c r="C98" s="450"/>
      <c r="D98" s="487"/>
      <c r="E98" s="488"/>
      <c r="F98" s="488"/>
      <c r="G98" s="488"/>
      <c r="H98" s="488"/>
      <c r="I98" s="489"/>
      <c r="J98" s="57"/>
      <c r="L98" s="59"/>
    </row>
    <row r="99" spans="1:12" s="21" customFormat="1" ht="18.75" hidden="1">
      <c r="A99" s="4"/>
      <c r="B99" s="47"/>
      <c r="C99" s="48"/>
      <c r="D99" s="49"/>
      <c r="E99" s="490" t="str">
        <f>TEXT(D98,"00000")</f>
        <v>00000</v>
      </c>
      <c r="F99" s="490"/>
      <c r="G99" s="490"/>
      <c r="H99" s="490"/>
      <c r="I99" s="491"/>
      <c r="J99" s="57"/>
      <c r="L99" s="59"/>
    </row>
    <row r="100" spans="1:12" s="21" customFormat="1" ht="18.75" customHeight="1">
      <c r="A100" s="4"/>
      <c r="B100" s="451" t="s">
        <v>27</v>
      </c>
      <c r="C100" s="452"/>
      <c r="D100" s="468"/>
      <c r="E100" s="494"/>
      <c r="F100" s="494"/>
      <c r="G100" s="494"/>
      <c r="H100" s="494"/>
      <c r="I100" s="495"/>
      <c r="J100" s="57"/>
      <c r="L100" s="59"/>
    </row>
    <row r="101" spans="1:12" s="21" customFormat="1" ht="18.75" customHeight="1">
      <c r="A101" s="4"/>
      <c r="B101" s="492"/>
      <c r="C101" s="493"/>
      <c r="D101" s="474"/>
      <c r="E101" s="496"/>
      <c r="F101" s="496"/>
      <c r="G101" s="496"/>
      <c r="H101" s="496"/>
      <c r="I101" s="497"/>
      <c r="J101" s="57"/>
      <c r="L101" s="59"/>
    </row>
    <row r="102" spans="1:12" s="21" customFormat="1" ht="19.5" thickBot="1">
      <c r="A102" s="4"/>
      <c r="B102" s="498" t="s">
        <v>1233</v>
      </c>
      <c r="C102" s="499"/>
      <c r="D102" s="500"/>
      <c r="E102" s="501"/>
      <c r="F102" s="501"/>
      <c r="G102" s="501"/>
      <c r="H102" s="501"/>
      <c r="I102" s="502"/>
      <c r="J102" s="57"/>
      <c r="L102" s="59"/>
    </row>
    <row r="103" spans="1:12" s="21" customFormat="1" ht="18.75">
      <c r="A103" s="4"/>
      <c r="B103" s="476" t="s">
        <v>1234</v>
      </c>
      <c r="C103" s="477"/>
      <c r="D103" s="477"/>
      <c r="E103" s="477"/>
      <c r="F103" s="477"/>
      <c r="G103" s="477"/>
      <c r="H103" s="477"/>
      <c r="I103" s="478"/>
      <c r="J103" s="57"/>
      <c r="L103" s="59"/>
    </row>
    <row r="104" spans="1:12" s="21" customFormat="1" ht="19.5" thickBot="1">
      <c r="A104" s="4"/>
      <c r="B104" s="50" t="s">
        <v>1238</v>
      </c>
      <c r="C104" s="51" t="s">
        <v>16</v>
      </c>
      <c r="D104" s="51" t="s">
        <v>1239</v>
      </c>
      <c r="E104" s="479" t="s">
        <v>1235</v>
      </c>
      <c r="F104" s="480"/>
      <c r="G104" s="51" t="s">
        <v>1240</v>
      </c>
      <c r="H104" s="51" t="s">
        <v>48</v>
      </c>
      <c r="I104" s="52" t="s">
        <v>1236</v>
      </c>
      <c r="J104" s="57"/>
      <c r="L104" s="59"/>
    </row>
    <row r="105" spans="1:12" s="21" customFormat="1" ht="19.5" customHeight="1" thickTop="1">
      <c r="A105" s="4"/>
      <c r="B105" s="481">
        <v>1</v>
      </c>
      <c r="C105" s="483"/>
      <c r="D105" s="483" t="str">
        <f>IF(C105&gt;0,VLOOKUP(C105,女子登録情報!$A$2:$H$2000,2,0),"")</f>
        <v/>
      </c>
      <c r="E105" s="484" t="str">
        <f>IF(C105&gt;0,VLOOKUP(C105,女子登録情報!$A$2:$H$2000,3,0),"")</f>
        <v/>
      </c>
      <c r="F105" s="485"/>
      <c r="G105" s="483" t="str">
        <f>IF(C105&gt;0,VLOOKUP(C105,女子登録情報!$A$2:$H$2000,4,0),"")</f>
        <v/>
      </c>
      <c r="H105" s="483" t="str">
        <f>IF(C105&gt;0,VLOOKUP(C105,女子登録情報!$A$2:$H$2000,8,0),"")</f>
        <v/>
      </c>
      <c r="I105" s="486" t="str">
        <f>IF(C105&gt;0,VLOOKUP(C105,女子登録情報!$A$2:$H$2000,5,0),"")</f>
        <v/>
      </c>
      <c r="J105" s="57"/>
      <c r="L105" s="59"/>
    </row>
    <row r="106" spans="1:12" s="21" customFormat="1" ht="18.75" customHeight="1">
      <c r="A106" s="4"/>
      <c r="B106" s="482"/>
      <c r="C106" s="473"/>
      <c r="D106" s="473"/>
      <c r="E106" s="474"/>
      <c r="F106" s="475"/>
      <c r="G106" s="473"/>
      <c r="H106" s="473"/>
      <c r="I106" s="472"/>
      <c r="J106" s="57"/>
      <c r="L106" s="59"/>
    </row>
    <row r="107" spans="1:12" s="21" customFormat="1" ht="18.75" customHeight="1">
      <c r="A107" s="4"/>
      <c r="B107" s="464">
        <v>2</v>
      </c>
      <c r="C107" s="466"/>
      <c r="D107" s="466" t="str">
        <f>IF(C107,VLOOKUP(C107,女子登録情報!$A$2:$H$2000,2,0),"")</f>
        <v/>
      </c>
      <c r="E107" s="468" t="str">
        <f>IF(C107&gt;0,VLOOKUP(C107,女子登録情報!$A$2:$H$2000,3,0),"")</f>
        <v/>
      </c>
      <c r="F107" s="469"/>
      <c r="G107" s="466" t="str">
        <f>IF(C107&gt;0,VLOOKUP(C107,女子登録情報!$A$2:$H$2000,4,0),"")</f>
        <v/>
      </c>
      <c r="H107" s="466" t="str">
        <f>IF(C107&gt;0,VLOOKUP(C107,女子登録情報!$A$2:$H$2000,8,0),"")</f>
        <v/>
      </c>
      <c r="I107" s="432" t="str">
        <f>IF(C107&gt;0,VLOOKUP(C107,女子登録情報!$A$2:$H$2000,5,0),"")</f>
        <v/>
      </c>
      <c r="J107" s="57"/>
      <c r="L107" s="59"/>
    </row>
    <row r="108" spans="1:12" s="21" customFormat="1" ht="18.75" customHeight="1">
      <c r="A108" s="4"/>
      <c r="B108" s="482"/>
      <c r="C108" s="473"/>
      <c r="D108" s="473"/>
      <c r="E108" s="474"/>
      <c r="F108" s="475"/>
      <c r="G108" s="473"/>
      <c r="H108" s="473"/>
      <c r="I108" s="472"/>
      <c r="J108" s="57"/>
      <c r="L108" s="59"/>
    </row>
    <row r="109" spans="1:12" s="21" customFormat="1" ht="18.75" customHeight="1">
      <c r="A109" s="4"/>
      <c r="B109" s="464">
        <v>3</v>
      </c>
      <c r="C109" s="466"/>
      <c r="D109" s="466" t="str">
        <f>IF(C109,VLOOKUP(C109,女子登録情報!$A$2:$H$2000,2,0),"")</f>
        <v/>
      </c>
      <c r="E109" s="468" t="str">
        <f>IF(C109&gt;0,VLOOKUP(C109,女子登録情報!$A$2:$H$2000,3,0),"")</f>
        <v/>
      </c>
      <c r="F109" s="469"/>
      <c r="G109" s="466" t="str">
        <f>IF(C109&gt;0,VLOOKUP(C109,女子登録情報!$A$2:$H$2000,4,0),"")</f>
        <v/>
      </c>
      <c r="H109" s="466" t="str">
        <f>IF(C109&gt;0,VLOOKUP(C109,女子登録情報!$A$2:$H$2000,8,0),"")</f>
        <v/>
      </c>
      <c r="I109" s="432" t="str">
        <f>IF(C109&gt;0,VLOOKUP(C109,女子登録情報!$A$2:$H$2000,5,0),"")</f>
        <v/>
      </c>
      <c r="J109" s="57"/>
      <c r="L109" s="59"/>
    </row>
    <row r="110" spans="1:12" s="21" customFormat="1" ht="18.75" customHeight="1">
      <c r="A110" s="4"/>
      <c r="B110" s="482"/>
      <c r="C110" s="473"/>
      <c r="D110" s="473"/>
      <c r="E110" s="474"/>
      <c r="F110" s="475"/>
      <c r="G110" s="473"/>
      <c r="H110" s="473"/>
      <c r="I110" s="472"/>
      <c r="J110" s="57"/>
      <c r="L110" s="59"/>
    </row>
    <row r="111" spans="1:12" s="21" customFormat="1" ht="18.75" customHeight="1">
      <c r="A111" s="4"/>
      <c r="B111" s="464">
        <v>4</v>
      </c>
      <c r="C111" s="466"/>
      <c r="D111" s="466" t="str">
        <f>IF(C111,VLOOKUP(C111,女子登録情報!$A$2:$H$2000,2,0),"")</f>
        <v/>
      </c>
      <c r="E111" s="468" t="str">
        <f>IF(C111&gt;0,VLOOKUP(C111,女子登録情報!$A$2:$H$2000,3,0),"")</f>
        <v/>
      </c>
      <c r="F111" s="469"/>
      <c r="G111" s="466" t="str">
        <f>IF(C111&gt;0,VLOOKUP(C111,女子登録情報!$A$2:$H$2000,4,0),"")</f>
        <v/>
      </c>
      <c r="H111" s="466" t="str">
        <f>IF(C111&gt;0,VLOOKUP(C111,女子登録情報!$A$2:$H$2000,8,0),"")</f>
        <v/>
      </c>
      <c r="I111" s="432" t="str">
        <f>IF(C111&gt;0,VLOOKUP(C111,女子登録情報!$A$2:$H$2000,5,0),"")</f>
        <v/>
      </c>
      <c r="J111" s="57"/>
      <c r="L111" s="59"/>
    </row>
    <row r="112" spans="1:12" s="21" customFormat="1" ht="18.75" customHeight="1">
      <c r="A112" s="4"/>
      <c r="B112" s="482"/>
      <c r="C112" s="473"/>
      <c r="D112" s="473"/>
      <c r="E112" s="474"/>
      <c r="F112" s="475"/>
      <c r="G112" s="473"/>
      <c r="H112" s="473"/>
      <c r="I112" s="472"/>
      <c r="J112" s="57"/>
      <c r="L112" s="59"/>
    </row>
    <row r="113" spans="1:12" s="21" customFormat="1" ht="18.75" customHeight="1">
      <c r="A113" s="4"/>
      <c r="B113" s="464">
        <v>5</v>
      </c>
      <c r="C113" s="466"/>
      <c r="D113" s="466" t="str">
        <f>IF(C113,VLOOKUP(C113,女子登録情報!$A$2:$H$2000,2,0),"")</f>
        <v/>
      </c>
      <c r="E113" s="468" t="str">
        <f>IF(C113&gt;0,VLOOKUP(C113,女子登録情報!$A$2:$H$2000,3,0),"")</f>
        <v/>
      </c>
      <c r="F113" s="469"/>
      <c r="G113" s="466" t="str">
        <f>IF(C113&gt;0,VLOOKUP(C113,女子登録情報!$A$2:$H$2000,4,0),"")</f>
        <v/>
      </c>
      <c r="H113" s="466" t="str">
        <f>IF(C113&gt;0,VLOOKUP(C113,女子登録情報!$A$2:$H$2000,8,0),"")</f>
        <v/>
      </c>
      <c r="I113" s="432" t="str">
        <f>IF(C113&gt;0,VLOOKUP(C113,女子登録情報!$A$2:$H$2000,5,0),"")</f>
        <v/>
      </c>
      <c r="J113" s="57"/>
      <c r="L113" s="59"/>
    </row>
    <row r="114" spans="1:12" s="21" customFormat="1" ht="18.75" customHeight="1">
      <c r="A114" s="4"/>
      <c r="B114" s="482"/>
      <c r="C114" s="473"/>
      <c r="D114" s="473"/>
      <c r="E114" s="474"/>
      <c r="F114" s="475"/>
      <c r="G114" s="473"/>
      <c r="H114" s="473"/>
      <c r="I114" s="472"/>
      <c r="J114" s="57"/>
      <c r="L114" s="59"/>
    </row>
    <row r="115" spans="1:12" s="21" customFormat="1" ht="18.75" customHeight="1">
      <c r="A115" s="4"/>
      <c r="B115" s="464">
        <v>6</v>
      </c>
      <c r="C115" s="466"/>
      <c r="D115" s="466" t="str">
        <f>IF(C115,VLOOKUP(C115,女子登録情報!$A$2:$H$2000,2,0),"")</f>
        <v/>
      </c>
      <c r="E115" s="468" t="str">
        <f>IF(C115&gt;0,VLOOKUP(C115,女子登録情報!$A$2:$H$2000,3,0),"")</f>
        <v/>
      </c>
      <c r="F115" s="469"/>
      <c r="G115" s="466" t="str">
        <f>IF(C115&gt;0,VLOOKUP(C115,女子登録情報!$A$2:$H$2000,4,0),"")</f>
        <v/>
      </c>
      <c r="H115" s="466" t="str">
        <f>IF(C115&gt;0,VLOOKUP(C115,女子登録情報!$A$2:$H$2000,8,0),"")</f>
        <v/>
      </c>
      <c r="I115" s="432" t="str">
        <f>IF(C115&gt;0,VLOOKUP(C115,女子登録情報!$A$2:$H$2000,5,0),"")</f>
        <v/>
      </c>
      <c r="J115" s="57"/>
      <c r="L115" s="59"/>
    </row>
    <row r="116" spans="1:12" s="21" customFormat="1" ht="19.5" customHeight="1" thickBot="1">
      <c r="A116" s="4"/>
      <c r="B116" s="465"/>
      <c r="C116" s="467"/>
      <c r="D116" s="467"/>
      <c r="E116" s="470"/>
      <c r="F116" s="471"/>
      <c r="G116" s="467"/>
      <c r="H116" s="467"/>
      <c r="I116" s="433"/>
      <c r="J116" s="57"/>
      <c r="L116" s="59"/>
    </row>
    <row r="117" spans="1:12" s="21" customFormat="1" ht="18.75">
      <c r="A117" s="4"/>
      <c r="B117" s="434" t="s">
        <v>1237</v>
      </c>
      <c r="C117" s="435"/>
      <c r="D117" s="435"/>
      <c r="E117" s="435"/>
      <c r="F117" s="435"/>
      <c r="G117" s="435"/>
      <c r="H117" s="435"/>
      <c r="I117" s="436"/>
      <c r="J117" s="57"/>
      <c r="L117" s="59"/>
    </row>
    <row r="118" spans="1:12" s="21" customFormat="1" ht="18.75">
      <c r="A118" s="4"/>
      <c r="B118" s="437"/>
      <c r="C118" s="438"/>
      <c r="D118" s="438"/>
      <c r="E118" s="438"/>
      <c r="F118" s="438"/>
      <c r="G118" s="438"/>
      <c r="H118" s="438"/>
      <c r="I118" s="439"/>
      <c r="J118" s="57"/>
      <c r="L118" s="59"/>
    </row>
    <row r="119" spans="1:12" s="21" customFormat="1" ht="19.5" thickBot="1">
      <c r="A119" s="4"/>
      <c r="B119" s="440"/>
      <c r="C119" s="441"/>
      <c r="D119" s="441"/>
      <c r="E119" s="441"/>
      <c r="F119" s="441"/>
      <c r="G119" s="441"/>
      <c r="H119" s="441"/>
      <c r="I119" s="442"/>
      <c r="J119" s="57"/>
      <c r="L119" s="59"/>
    </row>
    <row r="120" spans="1:12" s="21" customFormat="1" ht="18.75">
      <c r="A120" s="58"/>
      <c r="B120" s="58"/>
      <c r="C120" s="58"/>
      <c r="D120" s="58"/>
      <c r="E120" s="58"/>
      <c r="F120" s="58"/>
      <c r="G120" s="58"/>
      <c r="H120" s="58"/>
      <c r="I120" s="58"/>
      <c r="J120" s="63"/>
      <c r="L120" s="59"/>
    </row>
    <row r="121" spans="1:12" s="21" customFormat="1" ht="19.5" thickBot="1">
      <c r="A121" s="4"/>
      <c r="B121" s="4"/>
      <c r="C121" s="4"/>
      <c r="D121" s="4"/>
      <c r="E121" s="4"/>
      <c r="F121" s="4"/>
      <c r="G121" s="4"/>
      <c r="H121" s="4"/>
      <c r="I121" s="4"/>
      <c r="J121" s="61" t="s">
        <v>1257</v>
      </c>
      <c r="L121" s="59"/>
    </row>
    <row r="122" spans="1:12" s="21" customFormat="1" ht="18.75" customHeight="1">
      <c r="A122" s="4"/>
      <c r="B122" s="515" t="str">
        <f>CONCATENATE('加盟校情報&amp;大会設定'!$G$5,'加盟校情報&amp;大会設定'!$H$5,'加盟校情報&amp;大会設定'!$I$5,'加盟校情報&amp;大会設定'!$J$5,)&amp;"　女子4×400mR"</f>
        <v>第36回全日本大学女子駅伝東海地区選考会　女子4×400mR</v>
      </c>
      <c r="C122" s="516"/>
      <c r="D122" s="516"/>
      <c r="E122" s="516"/>
      <c r="F122" s="516"/>
      <c r="G122" s="516"/>
      <c r="H122" s="516"/>
      <c r="I122" s="517"/>
      <c r="J122" s="57"/>
      <c r="L122" s="59"/>
    </row>
    <row r="123" spans="1:12" s="21" customFormat="1" ht="19.5" customHeight="1" thickBot="1">
      <c r="A123" s="4"/>
      <c r="B123" s="518"/>
      <c r="C123" s="519"/>
      <c r="D123" s="519"/>
      <c r="E123" s="519"/>
      <c r="F123" s="519"/>
      <c r="G123" s="519"/>
      <c r="H123" s="519"/>
      <c r="I123" s="520"/>
      <c r="J123" s="57"/>
      <c r="L123" s="59"/>
    </row>
    <row r="124" spans="1:12" s="21" customFormat="1" ht="18.75">
      <c r="A124" s="4"/>
      <c r="B124" s="449" t="s">
        <v>1241</v>
      </c>
      <c r="C124" s="450"/>
      <c r="D124" s="455" t="str">
        <f>IF(基本情報登録!$D$6&gt;0,基本情報登録!$D$6,"")</f>
        <v/>
      </c>
      <c r="E124" s="456"/>
      <c r="F124" s="456"/>
      <c r="G124" s="456"/>
      <c r="H124" s="457"/>
      <c r="I124" s="62" t="s">
        <v>1275</v>
      </c>
      <c r="J124" s="57"/>
      <c r="L124" s="59"/>
    </row>
    <row r="125" spans="1:12" s="21" customFormat="1" ht="18.75" customHeight="1">
      <c r="A125" s="4"/>
      <c r="B125" s="451" t="s">
        <v>1</v>
      </c>
      <c r="C125" s="452"/>
      <c r="D125" s="458" t="str">
        <f>IF(基本情報登録!$D$8&gt;0,基本情報登録!$D$8,"")</f>
        <v/>
      </c>
      <c r="E125" s="459"/>
      <c r="F125" s="459"/>
      <c r="G125" s="459"/>
      <c r="H125" s="460"/>
      <c r="I125" s="432"/>
      <c r="J125" s="57"/>
      <c r="L125" s="59"/>
    </row>
    <row r="126" spans="1:12" s="21" customFormat="1" ht="19.5" customHeight="1" thickBot="1">
      <c r="A126" s="4"/>
      <c r="B126" s="453"/>
      <c r="C126" s="454"/>
      <c r="D126" s="461"/>
      <c r="E126" s="462"/>
      <c r="F126" s="462"/>
      <c r="G126" s="462"/>
      <c r="H126" s="463"/>
      <c r="I126" s="433"/>
      <c r="J126" s="57"/>
      <c r="L126" s="59"/>
    </row>
    <row r="127" spans="1:12" s="21" customFormat="1" ht="18.75">
      <c r="A127" s="4"/>
      <c r="B127" s="449" t="s">
        <v>24</v>
      </c>
      <c r="C127" s="450"/>
      <c r="D127" s="487"/>
      <c r="E127" s="488"/>
      <c r="F127" s="488"/>
      <c r="G127" s="488"/>
      <c r="H127" s="488"/>
      <c r="I127" s="489"/>
      <c r="J127" s="57"/>
      <c r="L127" s="59"/>
    </row>
    <row r="128" spans="1:12" s="21" customFormat="1" ht="18.75" hidden="1">
      <c r="A128" s="4"/>
      <c r="B128" s="47"/>
      <c r="C128" s="48"/>
      <c r="D128" s="49"/>
      <c r="E128" s="490" t="str">
        <f>TEXT(D127,"00000")</f>
        <v>00000</v>
      </c>
      <c r="F128" s="490"/>
      <c r="G128" s="490"/>
      <c r="H128" s="490"/>
      <c r="I128" s="491"/>
      <c r="J128" s="57"/>
      <c r="L128" s="59"/>
    </row>
    <row r="129" spans="1:12" s="21" customFormat="1" ht="18.75" customHeight="1">
      <c r="A129" s="4"/>
      <c r="B129" s="451" t="s">
        <v>27</v>
      </c>
      <c r="C129" s="452"/>
      <c r="D129" s="468"/>
      <c r="E129" s="494"/>
      <c r="F129" s="494"/>
      <c r="G129" s="494"/>
      <c r="H129" s="494"/>
      <c r="I129" s="495"/>
      <c r="J129" s="57"/>
      <c r="L129" s="59"/>
    </row>
    <row r="130" spans="1:12" s="21" customFormat="1" ht="18.75" customHeight="1">
      <c r="A130" s="4"/>
      <c r="B130" s="492"/>
      <c r="C130" s="493"/>
      <c r="D130" s="474"/>
      <c r="E130" s="496"/>
      <c r="F130" s="496"/>
      <c r="G130" s="496"/>
      <c r="H130" s="496"/>
      <c r="I130" s="497"/>
      <c r="J130" s="57"/>
      <c r="L130" s="59"/>
    </row>
    <row r="131" spans="1:12" s="21" customFormat="1" ht="19.5" thickBot="1">
      <c r="A131" s="4"/>
      <c r="B131" s="498" t="s">
        <v>1233</v>
      </c>
      <c r="C131" s="499"/>
      <c r="D131" s="500"/>
      <c r="E131" s="501"/>
      <c r="F131" s="501"/>
      <c r="G131" s="501"/>
      <c r="H131" s="501"/>
      <c r="I131" s="502"/>
      <c r="J131" s="57"/>
      <c r="L131" s="59"/>
    </row>
    <row r="132" spans="1:12" s="21" customFormat="1" ht="18.75">
      <c r="A132" s="4"/>
      <c r="B132" s="476" t="s">
        <v>1234</v>
      </c>
      <c r="C132" s="477"/>
      <c r="D132" s="477"/>
      <c r="E132" s="477"/>
      <c r="F132" s="477"/>
      <c r="G132" s="477"/>
      <c r="H132" s="477"/>
      <c r="I132" s="478"/>
      <c r="J132" s="57"/>
      <c r="L132" s="59"/>
    </row>
    <row r="133" spans="1:12" s="21" customFormat="1" ht="19.5" thickBot="1">
      <c r="A133" s="4"/>
      <c r="B133" s="50" t="s">
        <v>1238</v>
      </c>
      <c r="C133" s="51" t="s">
        <v>16</v>
      </c>
      <c r="D133" s="51" t="s">
        <v>1239</v>
      </c>
      <c r="E133" s="479" t="s">
        <v>1235</v>
      </c>
      <c r="F133" s="480"/>
      <c r="G133" s="51" t="s">
        <v>1240</v>
      </c>
      <c r="H133" s="51" t="s">
        <v>48</v>
      </c>
      <c r="I133" s="52" t="s">
        <v>1236</v>
      </c>
      <c r="J133" s="57"/>
      <c r="L133" s="59"/>
    </row>
    <row r="134" spans="1:12" s="21" customFormat="1" ht="19.5" customHeight="1" thickTop="1">
      <c r="A134" s="4"/>
      <c r="B134" s="481">
        <v>1</v>
      </c>
      <c r="C134" s="483"/>
      <c r="D134" s="483" t="str">
        <f>IF(C134&gt;0,VLOOKUP(C134,女子登録情報!$A$2:$H$2000,2,0),"")</f>
        <v/>
      </c>
      <c r="E134" s="484" t="str">
        <f>IF(C134&gt;0,VLOOKUP(C134,女子登録情報!$A$2:$H$2000,3,0),"")</f>
        <v/>
      </c>
      <c r="F134" s="485"/>
      <c r="G134" s="483" t="str">
        <f>IF(C134&gt;0,VLOOKUP(C134,女子登録情報!$A$2:$H$2000,4,0),"")</f>
        <v/>
      </c>
      <c r="H134" s="483" t="str">
        <f>IF(C134&gt;0,VLOOKUP(C134,女子登録情報!$A$2:$H$2000,8,0),"")</f>
        <v/>
      </c>
      <c r="I134" s="486" t="str">
        <f>IF(C134&gt;0,VLOOKUP(C134,女子登録情報!$A$2:$H$2000,5,0),"")</f>
        <v/>
      </c>
      <c r="J134" s="57"/>
      <c r="L134" s="59"/>
    </row>
    <row r="135" spans="1:12" s="21" customFormat="1" ht="18.75" customHeight="1">
      <c r="A135" s="4"/>
      <c r="B135" s="482"/>
      <c r="C135" s="473"/>
      <c r="D135" s="473"/>
      <c r="E135" s="474"/>
      <c r="F135" s="475"/>
      <c r="G135" s="473"/>
      <c r="H135" s="473"/>
      <c r="I135" s="472"/>
      <c r="J135" s="57"/>
      <c r="L135" s="59"/>
    </row>
    <row r="136" spans="1:12" s="21" customFormat="1" ht="18.75" customHeight="1">
      <c r="A136" s="4"/>
      <c r="B136" s="464">
        <v>2</v>
      </c>
      <c r="C136" s="466"/>
      <c r="D136" s="466" t="str">
        <f>IF(C136,VLOOKUP(C136,女子登録情報!$A$2:$H$2000,2,0),"")</f>
        <v/>
      </c>
      <c r="E136" s="468" t="str">
        <f>IF(C136&gt;0,VLOOKUP(C136,女子登録情報!$A$2:$H$2000,3,0),"")</f>
        <v/>
      </c>
      <c r="F136" s="469"/>
      <c r="G136" s="466" t="str">
        <f>IF(C136&gt;0,VLOOKUP(C136,女子登録情報!$A$2:$H$2000,4,0),"")</f>
        <v/>
      </c>
      <c r="H136" s="466" t="str">
        <f>IF(C136&gt;0,VLOOKUP(C136,女子登録情報!$A$2:$H$2000,8,0),"")</f>
        <v/>
      </c>
      <c r="I136" s="432" t="str">
        <f>IF(C136&gt;0,VLOOKUP(C136,女子登録情報!$A$2:$H$2000,5,0),"")</f>
        <v/>
      </c>
      <c r="J136" s="57"/>
      <c r="L136" s="59"/>
    </row>
    <row r="137" spans="1:12" s="21" customFormat="1" ht="18.75" customHeight="1">
      <c r="A137" s="4"/>
      <c r="B137" s="482"/>
      <c r="C137" s="473"/>
      <c r="D137" s="473"/>
      <c r="E137" s="474"/>
      <c r="F137" s="475"/>
      <c r="G137" s="473"/>
      <c r="H137" s="473"/>
      <c r="I137" s="472"/>
      <c r="J137" s="57"/>
      <c r="L137" s="59"/>
    </row>
    <row r="138" spans="1:12" s="21" customFormat="1" ht="18.75" customHeight="1">
      <c r="A138" s="4"/>
      <c r="B138" s="464">
        <v>3</v>
      </c>
      <c r="C138" s="466"/>
      <c r="D138" s="466" t="str">
        <f>IF(C138,VLOOKUP(C138,女子登録情報!$A$2:$H$2000,2,0),"")</f>
        <v/>
      </c>
      <c r="E138" s="468" t="str">
        <f>IF(C138&gt;0,VLOOKUP(C138,女子登録情報!$A$2:$H$2000,3,0),"")</f>
        <v/>
      </c>
      <c r="F138" s="469"/>
      <c r="G138" s="466" t="str">
        <f>IF(C138&gt;0,VLOOKUP(C138,女子登録情報!$A$2:$H$2000,4,0),"")</f>
        <v/>
      </c>
      <c r="H138" s="466" t="str">
        <f>IF(C138&gt;0,VLOOKUP(C138,女子登録情報!$A$2:$H$2000,8,0),"")</f>
        <v/>
      </c>
      <c r="I138" s="432" t="str">
        <f>IF(C138&gt;0,VLOOKUP(C138,女子登録情報!$A$2:$H$2000,5,0),"")</f>
        <v/>
      </c>
      <c r="J138" s="57"/>
      <c r="L138" s="59"/>
    </row>
    <row r="139" spans="1:12" s="21" customFormat="1" ht="18.75" customHeight="1">
      <c r="A139" s="4"/>
      <c r="B139" s="482"/>
      <c r="C139" s="473"/>
      <c r="D139" s="473"/>
      <c r="E139" s="474"/>
      <c r="F139" s="475"/>
      <c r="G139" s="473"/>
      <c r="H139" s="473"/>
      <c r="I139" s="472"/>
      <c r="J139" s="57"/>
      <c r="L139" s="59"/>
    </row>
    <row r="140" spans="1:12" s="21" customFormat="1" ht="18.75" customHeight="1">
      <c r="A140" s="4"/>
      <c r="B140" s="464">
        <v>4</v>
      </c>
      <c r="C140" s="466"/>
      <c r="D140" s="466" t="str">
        <f>IF(C140,VLOOKUP(C140,女子登録情報!$A$2:$H$2000,2,0),"")</f>
        <v/>
      </c>
      <c r="E140" s="468" t="str">
        <f>IF(C140&gt;0,VLOOKUP(C140,女子登録情報!$A$2:$H$2000,3,0),"")</f>
        <v/>
      </c>
      <c r="F140" s="469"/>
      <c r="G140" s="466" t="str">
        <f>IF(C140&gt;0,VLOOKUP(C140,女子登録情報!$A$2:$H$2000,4,0),"")</f>
        <v/>
      </c>
      <c r="H140" s="466" t="str">
        <f>IF(C140&gt;0,VLOOKUP(C140,女子登録情報!$A$2:$H$2000,8,0),"")</f>
        <v/>
      </c>
      <c r="I140" s="432" t="str">
        <f>IF(C140&gt;0,VLOOKUP(C140,女子登録情報!$A$2:$H$2000,5,0),"")</f>
        <v/>
      </c>
      <c r="J140" s="57"/>
      <c r="L140" s="59"/>
    </row>
    <row r="141" spans="1:12" s="21" customFormat="1" ht="18.75" customHeight="1">
      <c r="A141" s="4"/>
      <c r="B141" s="482"/>
      <c r="C141" s="473"/>
      <c r="D141" s="473"/>
      <c r="E141" s="474"/>
      <c r="F141" s="475"/>
      <c r="G141" s="473"/>
      <c r="H141" s="473"/>
      <c r="I141" s="472"/>
      <c r="J141" s="57"/>
      <c r="L141" s="59"/>
    </row>
    <row r="142" spans="1:12" s="21" customFormat="1" ht="18.75" customHeight="1">
      <c r="A142" s="4"/>
      <c r="B142" s="464">
        <v>5</v>
      </c>
      <c r="C142" s="466"/>
      <c r="D142" s="466" t="str">
        <f>IF(C142,VLOOKUP(C142,女子登録情報!$A$2:$H$2000,2,0),"")</f>
        <v/>
      </c>
      <c r="E142" s="468" t="str">
        <f>IF(C142&gt;0,VLOOKUP(C142,女子登録情報!$A$2:$H$2000,3,0),"")</f>
        <v/>
      </c>
      <c r="F142" s="469"/>
      <c r="G142" s="466" t="str">
        <f>IF(C142&gt;0,VLOOKUP(C142,女子登録情報!$A$2:$H$2000,4,0),"")</f>
        <v/>
      </c>
      <c r="H142" s="466" t="str">
        <f>IF(C142&gt;0,VLOOKUP(C142,女子登録情報!$A$2:$H$2000,8,0),"")</f>
        <v/>
      </c>
      <c r="I142" s="432" t="str">
        <f>IF(C142&gt;0,VLOOKUP(C142,女子登録情報!$A$2:$H$2000,5,0),"")</f>
        <v/>
      </c>
      <c r="J142" s="57"/>
      <c r="L142" s="59"/>
    </row>
    <row r="143" spans="1:12" s="21" customFormat="1" ht="18.75" customHeight="1">
      <c r="A143" s="4"/>
      <c r="B143" s="482"/>
      <c r="C143" s="473"/>
      <c r="D143" s="473"/>
      <c r="E143" s="474"/>
      <c r="F143" s="475"/>
      <c r="G143" s="473"/>
      <c r="H143" s="473"/>
      <c r="I143" s="472"/>
      <c r="J143" s="57"/>
      <c r="L143" s="59"/>
    </row>
    <row r="144" spans="1:12" s="21" customFormat="1" ht="18.75" customHeight="1">
      <c r="A144" s="4"/>
      <c r="B144" s="464">
        <v>6</v>
      </c>
      <c r="C144" s="466"/>
      <c r="D144" s="466" t="str">
        <f>IF(C144,VLOOKUP(C144,女子登録情報!$A$2:$H$2000,2,0),"")</f>
        <v/>
      </c>
      <c r="E144" s="468" t="str">
        <f>IF(C144&gt;0,VLOOKUP(C144,女子登録情報!$A$2:$H$2000,3,0),"")</f>
        <v/>
      </c>
      <c r="F144" s="469"/>
      <c r="G144" s="466" t="str">
        <f>IF(C144&gt;0,VLOOKUP(C144,女子登録情報!$A$2:$H$2000,4,0),"")</f>
        <v/>
      </c>
      <c r="H144" s="466" t="str">
        <f>IF(C144&gt;0,VLOOKUP(C144,女子登録情報!$A$2:$H$2000,8,0),"")</f>
        <v/>
      </c>
      <c r="I144" s="432" t="str">
        <f>IF(C144&gt;0,VLOOKUP(C144,女子登録情報!$A$2:$H$2000,5,0),"")</f>
        <v/>
      </c>
      <c r="J144" s="57"/>
      <c r="L144" s="59"/>
    </row>
    <row r="145" spans="1:12" s="21" customFormat="1" ht="19.5" customHeight="1" thickBot="1">
      <c r="A145" s="4"/>
      <c r="B145" s="465"/>
      <c r="C145" s="467"/>
      <c r="D145" s="467"/>
      <c r="E145" s="470"/>
      <c r="F145" s="471"/>
      <c r="G145" s="467"/>
      <c r="H145" s="467"/>
      <c r="I145" s="433"/>
      <c r="J145" s="57"/>
      <c r="L145" s="59"/>
    </row>
    <row r="146" spans="1:12" s="21" customFormat="1" ht="18.75">
      <c r="A146" s="4"/>
      <c r="B146" s="434" t="s">
        <v>1237</v>
      </c>
      <c r="C146" s="435"/>
      <c r="D146" s="435"/>
      <c r="E146" s="435"/>
      <c r="F146" s="435"/>
      <c r="G146" s="435"/>
      <c r="H146" s="435"/>
      <c r="I146" s="436"/>
      <c r="J146" s="57"/>
      <c r="L146" s="59"/>
    </row>
    <row r="147" spans="1:12" s="21" customFormat="1" ht="18.75">
      <c r="A147" s="4"/>
      <c r="B147" s="437"/>
      <c r="C147" s="438"/>
      <c r="D147" s="438"/>
      <c r="E147" s="438"/>
      <c r="F147" s="438"/>
      <c r="G147" s="438"/>
      <c r="H147" s="438"/>
      <c r="I147" s="439"/>
      <c r="J147" s="57"/>
      <c r="L147" s="59"/>
    </row>
    <row r="148" spans="1:12" s="21" customFormat="1" ht="19.5" thickBot="1">
      <c r="A148" s="4"/>
      <c r="B148" s="440"/>
      <c r="C148" s="441"/>
      <c r="D148" s="441"/>
      <c r="E148" s="441"/>
      <c r="F148" s="441"/>
      <c r="G148" s="441"/>
      <c r="H148" s="441"/>
      <c r="I148" s="442"/>
      <c r="J148" s="57"/>
      <c r="L148" s="59"/>
    </row>
    <row r="149" spans="1:12" s="21" customFormat="1" ht="18.75">
      <c r="A149" s="58"/>
      <c r="B149" s="58"/>
      <c r="C149" s="58"/>
      <c r="D149" s="58"/>
      <c r="E149" s="58"/>
      <c r="F149" s="58"/>
      <c r="G149" s="58"/>
      <c r="H149" s="58"/>
      <c r="I149" s="58"/>
      <c r="J149" s="63"/>
      <c r="L149" s="59"/>
    </row>
    <row r="150" spans="1:12" s="21" customFormat="1" ht="19.5" thickBot="1">
      <c r="A150" s="4"/>
      <c r="B150" s="4"/>
      <c r="C150" s="4"/>
      <c r="D150" s="4"/>
      <c r="E150" s="4"/>
      <c r="F150" s="4"/>
      <c r="G150" s="4"/>
      <c r="H150" s="4"/>
      <c r="I150" s="4"/>
      <c r="J150" s="61" t="s">
        <v>1258</v>
      </c>
      <c r="L150" s="59"/>
    </row>
    <row r="151" spans="1:12" s="21" customFormat="1" ht="18.75" customHeight="1">
      <c r="A151" s="4"/>
      <c r="B151" s="515" t="str">
        <f>CONCATENATE('加盟校情報&amp;大会設定'!$G$5,'加盟校情報&amp;大会設定'!$H$5,'加盟校情報&amp;大会設定'!$I$5,'加盟校情報&amp;大会設定'!$J$5,)&amp;"　女子4×400mR"</f>
        <v>第36回全日本大学女子駅伝東海地区選考会　女子4×400mR</v>
      </c>
      <c r="C151" s="516"/>
      <c r="D151" s="516"/>
      <c r="E151" s="516"/>
      <c r="F151" s="516"/>
      <c r="G151" s="516"/>
      <c r="H151" s="516"/>
      <c r="I151" s="517"/>
      <c r="J151" s="57"/>
      <c r="L151" s="59"/>
    </row>
    <row r="152" spans="1:12" s="21" customFormat="1" ht="19.5" customHeight="1" thickBot="1">
      <c r="A152" s="4"/>
      <c r="B152" s="518"/>
      <c r="C152" s="519"/>
      <c r="D152" s="519"/>
      <c r="E152" s="519"/>
      <c r="F152" s="519"/>
      <c r="G152" s="519"/>
      <c r="H152" s="519"/>
      <c r="I152" s="520"/>
      <c r="J152" s="57"/>
      <c r="L152" s="59"/>
    </row>
    <row r="153" spans="1:12" s="21" customFormat="1" ht="18.75">
      <c r="A153" s="4"/>
      <c r="B153" s="449" t="s">
        <v>1241</v>
      </c>
      <c r="C153" s="450"/>
      <c r="D153" s="455" t="str">
        <f>IF(基本情報登録!$D$6&gt;0,基本情報登録!$D$6,"")</f>
        <v/>
      </c>
      <c r="E153" s="456"/>
      <c r="F153" s="456"/>
      <c r="G153" s="456"/>
      <c r="H153" s="457"/>
      <c r="I153" s="62" t="s">
        <v>1275</v>
      </c>
      <c r="J153" s="57"/>
      <c r="L153" s="59"/>
    </row>
    <row r="154" spans="1:12" s="21" customFormat="1" ht="18.75" customHeight="1">
      <c r="A154" s="4"/>
      <c r="B154" s="451" t="s">
        <v>1</v>
      </c>
      <c r="C154" s="452"/>
      <c r="D154" s="458" t="str">
        <f>IF(基本情報登録!$D$8&gt;0,基本情報登録!$D$8,"")</f>
        <v/>
      </c>
      <c r="E154" s="459"/>
      <c r="F154" s="459"/>
      <c r="G154" s="459"/>
      <c r="H154" s="460"/>
      <c r="I154" s="432"/>
      <c r="J154" s="57"/>
      <c r="L154" s="59"/>
    </row>
    <row r="155" spans="1:12" s="21" customFormat="1" ht="19.5" customHeight="1" thickBot="1">
      <c r="A155" s="4"/>
      <c r="B155" s="453"/>
      <c r="C155" s="454"/>
      <c r="D155" s="461"/>
      <c r="E155" s="462"/>
      <c r="F155" s="462"/>
      <c r="G155" s="462"/>
      <c r="H155" s="463"/>
      <c r="I155" s="433"/>
      <c r="J155" s="57"/>
      <c r="L155" s="59"/>
    </row>
    <row r="156" spans="1:12" s="21" customFormat="1" ht="18.75">
      <c r="A156" s="4"/>
      <c r="B156" s="449" t="s">
        <v>24</v>
      </c>
      <c r="C156" s="450"/>
      <c r="D156" s="487"/>
      <c r="E156" s="488"/>
      <c r="F156" s="488"/>
      <c r="G156" s="488"/>
      <c r="H156" s="488"/>
      <c r="I156" s="489"/>
      <c r="J156" s="57"/>
      <c r="L156" s="59"/>
    </row>
    <row r="157" spans="1:12" s="21" customFormat="1" ht="18.75" hidden="1">
      <c r="A157" s="4"/>
      <c r="B157" s="47"/>
      <c r="C157" s="48"/>
      <c r="D157" s="49"/>
      <c r="E157" s="490" t="str">
        <f>TEXT(D156,"00000")</f>
        <v>00000</v>
      </c>
      <c r="F157" s="490"/>
      <c r="G157" s="490"/>
      <c r="H157" s="490"/>
      <c r="I157" s="491"/>
      <c r="J157" s="57"/>
      <c r="L157" s="59"/>
    </row>
    <row r="158" spans="1:12" s="21" customFormat="1" ht="18.75" customHeight="1">
      <c r="A158" s="4"/>
      <c r="B158" s="451" t="s">
        <v>27</v>
      </c>
      <c r="C158" s="452"/>
      <c r="D158" s="468"/>
      <c r="E158" s="494"/>
      <c r="F158" s="494"/>
      <c r="G158" s="494"/>
      <c r="H158" s="494"/>
      <c r="I158" s="495"/>
      <c r="J158" s="57"/>
      <c r="L158" s="59"/>
    </row>
    <row r="159" spans="1:12" s="21" customFormat="1" ht="18.75" customHeight="1">
      <c r="A159" s="4"/>
      <c r="B159" s="492"/>
      <c r="C159" s="493"/>
      <c r="D159" s="474"/>
      <c r="E159" s="496"/>
      <c r="F159" s="496"/>
      <c r="G159" s="496"/>
      <c r="H159" s="496"/>
      <c r="I159" s="497"/>
      <c r="J159" s="57"/>
      <c r="L159" s="59"/>
    </row>
    <row r="160" spans="1:12" s="21" customFormat="1" ht="19.5" thickBot="1">
      <c r="A160" s="4"/>
      <c r="B160" s="498" t="s">
        <v>1233</v>
      </c>
      <c r="C160" s="499"/>
      <c r="D160" s="500"/>
      <c r="E160" s="501"/>
      <c r="F160" s="501"/>
      <c r="G160" s="501"/>
      <c r="H160" s="501"/>
      <c r="I160" s="502"/>
      <c r="J160" s="57"/>
      <c r="L160" s="59"/>
    </row>
    <row r="161" spans="1:12" s="21" customFormat="1" ht="18.75">
      <c r="A161" s="4"/>
      <c r="B161" s="476" t="s">
        <v>1234</v>
      </c>
      <c r="C161" s="477"/>
      <c r="D161" s="477"/>
      <c r="E161" s="477"/>
      <c r="F161" s="477"/>
      <c r="G161" s="477"/>
      <c r="H161" s="477"/>
      <c r="I161" s="478"/>
      <c r="J161" s="57"/>
      <c r="L161" s="59"/>
    </row>
    <row r="162" spans="1:12" s="21" customFormat="1" ht="19.5" thickBot="1">
      <c r="A162" s="4"/>
      <c r="B162" s="50" t="s">
        <v>1238</v>
      </c>
      <c r="C162" s="51" t="s">
        <v>16</v>
      </c>
      <c r="D162" s="51" t="s">
        <v>1239</v>
      </c>
      <c r="E162" s="479" t="s">
        <v>1235</v>
      </c>
      <c r="F162" s="480"/>
      <c r="G162" s="51" t="s">
        <v>1240</v>
      </c>
      <c r="H162" s="51" t="s">
        <v>48</v>
      </c>
      <c r="I162" s="52" t="s">
        <v>1236</v>
      </c>
      <c r="J162" s="57"/>
      <c r="L162" s="59"/>
    </row>
    <row r="163" spans="1:12" s="21" customFormat="1" ht="19.5" customHeight="1" thickTop="1">
      <c r="A163" s="4"/>
      <c r="B163" s="481">
        <v>1</v>
      </c>
      <c r="C163" s="483"/>
      <c r="D163" s="483" t="str">
        <f>IF(C163&gt;0,VLOOKUP(C163,女子登録情報!$A$2:$H$2000,2,0),"")</f>
        <v/>
      </c>
      <c r="E163" s="484" t="str">
        <f>IF(C163&gt;0,VLOOKUP(C163,女子登録情報!$A$2:$H$2000,3,0),"")</f>
        <v/>
      </c>
      <c r="F163" s="485"/>
      <c r="G163" s="483" t="str">
        <f>IF(C163&gt;0,VLOOKUP(C163,女子登録情報!$A$2:$H$2000,4,0),"")</f>
        <v/>
      </c>
      <c r="H163" s="483" t="str">
        <f>IF(C163&gt;0,VLOOKUP(C163,女子登録情報!$A$2:$H$2000,8,0),"")</f>
        <v/>
      </c>
      <c r="I163" s="486" t="str">
        <f>IF(C163&gt;0,VLOOKUP(C163,女子登録情報!$A$2:$H$2000,5,0),"")</f>
        <v/>
      </c>
      <c r="J163" s="57"/>
      <c r="L163" s="59"/>
    </row>
    <row r="164" spans="1:12" s="21" customFormat="1" ht="18.75" customHeight="1">
      <c r="A164" s="4"/>
      <c r="B164" s="482"/>
      <c r="C164" s="473"/>
      <c r="D164" s="473"/>
      <c r="E164" s="474"/>
      <c r="F164" s="475"/>
      <c r="G164" s="473"/>
      <c r="H164" s="473"/>
      <c r="I164" s="472"/>
      <c r="J164" s="57"/>
      <c r="L164" s="59"/>
    </row>
    <row r="165" spans="1:12" s="21" customFormat="1" ht="18.75" customHeight="1">
      <c r="A165" s="4"/>
      <c r="B165" s="464">
        <v>2</v>
      </c>
      <c r="C165" s="466"/>
      <c r="D165" s="466" t="str">
        <f>IF(C165,VLOOKUP(C165,女子登録情報!$A$2:$H$2000,2,0),"")</f>
        <v/>
      </c>
      <c r="E165" s="468" t="str">
        <f>IF(C165&gt;0,VLOOKUP(C165,女子登録情報!$A$2:$H$2000,3,0),"")</f>
        <v/>
      </c>
      <c r="F165" s="469"/>
      <c r="G165" s="466" t="str">
        <f>IF(C165&gt;0,VLOOKUP(C165,女子登録情報!$A$2:$H$2000,4,0),"")</f>
        <v/>
      </c>
      <c r="H165" s="466" t="str">
        <f>IF(C165&gt;0,VLOOKUP(C165,女子登録情報!$A$2:$H$2000,8,0),"")</f>
        <v/>
      </c>
      <c r="I165" s="432" t="str">
        <f>IF(C165&gt;0,VLOOKUP(C165,女子登録情報!$A$2:$H$2000,5,0),"")</f>
        <v/>
      </c>
      <c r="J165" s="57"/>
      <c r="L165" s="59"/>
    </row>
    <row r="166" spans="1:12" s="21" customFormat="1" ht="18.75" customHeight="1">
      <c r="A166" s="4"/>
      <c r="B166" s="482"/>
      <c r="C166" s="473"/>
      <c r="D166" s="473"/>
      <c r="E166" s="474"/>
      <c r="F166" s="475"/>
      <c r="G166" s="473"/>
      <c r="H166" s="473"/>
      <c r="I166" s="472"/>
      <c r="J166" s="57"/>
      <c r="L166" s="59"/>
    </row>
    <row r="167" spans="1:12" s="21" customFormat="1" ht="18.75" customHeight="1">
      <c r="A167" s="4"/>
      <c r="B167" s="464">
        <v>3</v>
      </c>
      <c r="C167" s="466"/>
      <c r="D167" s="466" t="str">
        <f>IF(C167,VLOOKUP(C167,女子登録情報!$A$2:$H$2000,2,0),"")</f>
        <v/>
      </c>
      <c r="E167" s="468" t="str">
        <f>IF(C167&gt;0,VLOOKUP(C167,女子登録情報!$A$2:$H$2000,3,0),"")</f>
        <v/>
      </c>
      <c r="F167" s="469"/>
      <c r="G167" s="466" t="str">
        <f>IF(C167&gt;0,VLOOKUP(C167,女子登録情報!$A$2:$H$2000,4,0),"")</f>
        <v/>
      </c>
      <c r="H167" s="466" t="str">
        <f>IF(C167&gt;0,VLOOKUP(C167,女子登録情報!$A$2:$H$2000,8,0),"")</f>
        <v/>
      </c>
      <c r="I167" s="432" t="str">
        <f>IF(C167&gt;0,VLOOKUP(C167,女子登録情報!$A$2:$H$2000,5,0),"")</f>
        <v/>
      </c>
      <c r="J167" s="57"/>
      <c r="L167" s="59"/>
    </row>
    <row r="168" spans="1:12" s="21" customFormat="1" ht="18.75" customHeight="1">
      <c r="A168" s="4"/>
      <c r="B168" s="482"/>
      <c r="C168" s="473"/>
      <c r="D168" s="473"/>
      <c r="E168" s="474"/>
      <c r="F168" s="475"/>
      <c r="G168" s="473"/>
      <c r="H168" s="473"/>
      <c r="I168" s="472"/>
      <c r="J168" s="57"/>
      <c r="L168" s="59"/>
    </row>
    <row r="169" spans="1:12" s="21" customFormat="1" ht="18.75" customHeight="1">
      <c r="A169" s="4"/>
      <c r="B169" s="464">
        <v>4</v>
      </c>
      <c r="C169" s="466"/>
      <c r="D169" s="466" t="str">
        <f>IF(C169,VLOOKUP(C169,女子登録情報!$A$2:$H$2000,2,0),"")</f>
        <v/>
      </c>
      <c r="E169" s="468" t="str">
        <f>IF(C169&gt;0,VLOOKUP(C169,女子登録情報!$A$2:$H$2000,3,0),"")</f>
        <v/>
      </c>
      <c r="F169" s="469"/>
      <c r="G169" s="466" t="str">
        <f>IF(C169&gt;0,VLOOKUP(C169,女子登録情報!$A$2:$H$2000,4,0),"")</f>
        <v/>
      </c>
      <c r="H169" s="466" t="str">
        <f>IF(C169&gt;0,VLOOKUP(C169,女子登録情報!$A$2:$H$2000,8,0),"")</f>
        <v/>
      </c>
      <c r="I169" s="432" t="str">
        <f>IF(C169&gt;0,VLOOKUP(C169,女子登録情報!$A$2:$H$2000,5,0),"")</f>
        <v/>
      </c>
      <c r="J169" s="57"/>
      <c r="L169" s="59"/>
    </row>
    <row r="170" spans="1:12" s="21" customFormat="1" ht="18.75" customHeight="1">
      <c r="A170" s="4"/>
      <c r="B170" s="482"/>
      <c r="C170" s="473"/>
      <c r="D170" s="473"/>
      <c r="E170" s="474"/>
      <c r="F170" s="475"/>
      <c r="G170" s="473"/>
      <c r="H170" s="473"/>
      <c r="I170" s="472"/>
      <c r="J170" s="57"/>
      <c r="L170" s="59"/>
    </row>
    <row r="171" spans="1:12" s="21" customFormat="1" ht="18.75" customHeight="1">
      <c r="A171" s="4"/>
      <c r="B171" s="464">
        <v>5</v>
      </c>
      <c r="C171" s="466"/>
      <c r="D171" s="466" t="str">
        <f>IF(C171,VLOOKUP(C171,女子登録情報!$A$2:$H$2000,2,0),"")</f>
        <v/>
      </c>
      <c r="E171" s="468" t="str">
        <f>IF(C171&gt;0,VLOOKUP(C171,女子登録情報!$A$2:$H$2000,3,0),"")</f>
        <v/>
      </c>
      <c r="F171" s="469"/>
      <c r="G171" s="466" t="str">
        <f>IF(C171&gt;0,VLOOKUP(C171,女子登録情報!$A$2:$H$2000,4,0),"")</f>
        <v/>
      </c>
      <c r="H171" s="466" t="str">
        <f>IF(C171&gt;0,VLOOKUP(C171,女子登録情報!$A$2:$H$2000,8,0),"")</f>
        <v/>
      </c>
      <c r="I171" s="432" t="str">
        <f>IF(C171&gt;0,VLOOKUP(C171,女子登録情報!$A$2:$H$2000,5,0),"")</f>
        <v/>
      </c>
      <c r="J171" s="57"/>
      <c r="L171" s="59"/>
    </row>
    <row r="172" spans="1:12" s="21" customFormat="1" ht="18.75" customHeight="1">
      <c r="A172" s="4"/>
      <c r="B172" s="482"/>
      <c r="C172" s="473"/>
      <c r="D172" s="473"/>
      <c r="E172" s="474"/>
      <c r="F172" s="475"/>
      <c r="G172" s="473"/>
      <c r="H172" s="473"/>
      <c r="I172" s="472"/>
      <c r="J172" s="57"/>
      <c r="L172" s="59"/>
    </row>
    <row r="173" spans="1:12" s="21" customFormat="1" ht="18.75" customHeight="1">
      <c r="A173" s="4"/>
      <c r="B173" s="464">
        <v>6</v>
      </c>
      <c r="C173" s="466"/>
      <c r="D173" s="466" t="str">
        <f>IF(C173,VLOOKUP(C173,女子登録情報!$A$2:$H$2000,2,0),"")</f>
        <v/>
      </c>
      <c r="E173" s="468" t="str">
        <f>IF(C173&gt;0,VLOOKUP(C173,女子登録情報!$A$2:$H$2000,3,0),"")</f>
        <v/>
      </c>
      <c r="F173" s="469"/>
      <c r="G173" s="466" t="str">
        <f>IF(C173&gt;0,VLOOKUP(C173,女子登録情報!$A$2:$H$2000,4,0),"")</f>
        <v/>
      </c>
      <c r="H173" s="466" t="str">
        <f>IF(C173&gt;0,VLOOKUP(C173,女子登録情報!$A$2:$H$2000,8,0),"")</f>
        <v/>
      </c>
      <c r="I173" s="432" t="str">
        <f>IF(C173&gt;0,VLOOKUP(C173,女子登録情報!$A$2:$H$2000,5,0),"")</f>
        <v/>
      </c>
      <c r="J173" s="57"/>
      <c r="L173" s="59"/>
    </row>
    <row r="174" spans="1:12" s="21" customFormat="1" ht="19.5" customHeight="1" thickBot="1">
      <c r="A174" s="4"/>
      <c r="B174" s="465"/>
      <c r="C174" s="467"/>
      <c r="D174" s="467"/>
      <c r="E174" s="470"/>
      <c r="F174" s="471"/>
      <c r="G174" s="467"/>
      <c r="H174" s="467"/>
      <c r="I174" s="433"/>
      <c r="J174" s="57"/>
      <c r="L174" s="59"/>
    </row>
    <row r="175" spans="1:12" s="21" customFormat="1" ht="18.75">
      <c r="A175" s="4"/>
      <c r="B175" s="434" t="s">
        <v>1237</v>
      </c>
      <c r="C175" s="435"/>
      <c r="D175" s="435"/>
      <c r="E175" s="435"/>
      <c r="F175" s="435"/>
      <c r="G175" s="435"/>
      <c r="H175" s="435"/>
      <c r="I175" s="436"/>
      <c r="J175" s="57"/>
      <c r="L175" s="59"/>
    </row>
    <row r="176" spans="1:12" s="21" customFormat="1" ht="18.75">
      <c r="A176" s="4"/>
      <c r="B176" s="437"/>
      <c r="C176" s="438"/>
      <c r="D176" s="438"/>
      <c r="E176" s="438"/>
      <c r="F176" s="438"/>
      <c r="G176" s="438"/>
      <c r="H176" s="438"/>
      <c r="I176" s="439"/>
      <c r="J176" s="57"/>
      <c r="L176" s="59"/>
    </row>
    <row r="177" spans="1:12" s="21" customFormat="1" ht="19.5" thickBot="1">
      <c r="A177" s="4"/>
      <c r="B177" s="440"/>
      <c r="C177" s="441"/>
      <c r="D177" s="441"/>
      <c r="E177" s="441"/>
      <c r="F177" s="441"/>
      <c r="G177" s="441"/>
      <c r="H177" s="441"/>
      <c r="I177" s="442"/>
      <c r="J177" s="57"/>
      <c r="L177" s="59"/>
    </row>
    <row r="178" spans="1:12" s="21" customFormat="1" ht="18.75">
      <c r="A178" s="58"/>
      <c r="B178" s="58"/>
      <c r="C178" s="58"/>
      <c r="D178" s="58"/>
      <c r="E178" s="58"/>
      <c r="F178" s="58"/>
      <c r="G178" s="58"/>
      <c r="H178" s="58"/>
      <c r="I178" s="58"/>
      <c r="J178" s="63"/>
      <c r="L178" s="59"/>
    </row>
    <row r="179" spans="1:12" s="21" customFormat="1" ht="19.5" thickBot="1">
      <c r="A179" s="4"/>
      <c r="B179" s="4"/>
      <c r="C179" s="4"/>
      <c r="D179" s="4"/>
      <c r="E179" s="4"/>
      <c r="F179" s="4"/>
      <c r="G179" s="4"/>
      <c r="H179" s="4"/>
      <c r="I179" s="4"/>
      <c r="J179" s="61" t="s">
        <v>1259</v>
      </c>
      <c r="L179" s="59"/>
    </row>
    <row r="180" spans="1:12" s="21" customFormat="1" ht="18.75" customHeight="1">
      <c r="A180" s="4"/>
      <c r="B180" s="515" t="str">
        <f>CONCATENATE('加盟校情報&amp;大会設定'!$G$5,'加盟校情報&amp;大会設定'!$H$5,'加盟校情報&amp;大会設定'!$I$5,'加盟校情報&amp;大会設定'!$J$5,)&amp;"　女子4×400mR"</f>
        <v>第36回全日本大学女子駅伝東海地区選考会　女子4×400mR</v>
      </c>
      <c r="C180" s="516"/>
      <c r="D180" s="516"/>
      <c r="E180" s="516"/>
      <c r="F180" s="516"/>
      <c r="G180" s="516"/>
      <c r="H180" s="516"/>
      <c r="I180" s="517"/>
      <c r="J180" s="57"/>
      <c r="L180" s="59"/>
    </row>
    <row r="181" spans="1:12" s="21" customFormat="1" ht="19.5" customHeight="1" thickBot="1">
      <c r="A181" s="4"/>
      <c r="B181" s="518"/>
      <c r="C181" s="519"/>
      <c r="D181" s="519"/>
      <c r="E181" s="519"/>
      <c r="F181" s="519"/>
      <c r="G181" s="519"/>
      <c r="H181" s="519"/>
      <c r="I181" s="520"/>
      <c r="J181" s="57"/>
      <c r="L181" s="59"/>
    </row>
    <row r="182" spans="1:12" s="21" customFormat="1" ht="18.75">
      <c r="A182" s="4"/>
      <c r="B182" s="449" t="s">
        <v>1241</v>
      </c>
      <c r="C182" s="450"/>
      <c r="D182" s="455" t="str">
        <f>IF(基本情報登録!$D$6&gt;0,基本情報登録!$D$6,"")</f>
        <v/>
      </c>
      <c r="E182" s="456"/>
      <c r="F182" s="456"/>
      <c r="G182" s="456"/>
      <c r="H182" s="457"/>
      <c r="I182" s="62" t="s">
        <v>1275</v>
      </c>
      <c r="J182" s="57"/>
      <c r="L182" s="59"/>
    </row>
    <row r="183" spans="1:12" s="21" customFormat="1" ht="18.75" customHeight="1">
      <c r="A183" s="4"/>
      <c r="B183" s="451" t="s">
        <v>1</v>
      </c>
      <c r="C183" s="452"/>
      <c r="D183" s="458" t="str">
        <f>IF(基本情報登録!$D$8&gt;0,基本情報登録!$D$8,"")</f>
        <v/>
      </c>
      <c r="E183" s="459"/>
      <c r="F183" s="459"/>
      <c r="G183" s="459"/>
      <c r="H183" s="460"/>
      <c r="I183" s="432"/>
      <c r="J183" s="57"/>
      <c r="L183" s="59"/>
    </row>
    <row r="184" spans="1:12" s="21" customFormat="1" ht="19.5" customHeight="1" thickBot="1">
      <c r="A184" s="4"/>
      <c r="B184" s="453"/>
      <c r="C184" s="454"/>
      <c r="D184" s="461"/>
      <c r="E184" s="462"/>
      <c r="F184" s="462"/>
      <c r="G184" s="462"/>
      <c r="H184" s="463"/>
      <c r="I184" s="433"/>
      <c r="J184" s="57"/>
      <c r="L184" s="59"/>
    </row>
    <row r="185" spans="1:12" s="21" customFormat="1" ht="18.75">
      <c r="A185" s="4"/>
      <c r="B185" s="449" t="s">
        <v>24</v>
      </c>
      <c r="C185" s="450"/>
      <c r="D185" s="487"/>
      <c r="E185" s="488"/>
      <c r="F185" s="488"/>
      <c r="G185" s="488"/>
      <c r="H185" s="488"/>
      <c r="I185" s="489"/>
      <c r="J185" s="57"/>
      <c r="L185" s="59"/>
    </row>
    <row r="186" spans="1:12" s="21" customFormat="1" ht="18.75" hidden="1">
      <c r="A186" s="4"/>
      <c r="B186" s="47"/>
      <c r="C186" s="48"/>
      <c r="D186" s="49"/>
      <c r="E186" s="490" t="str">
        <f>TEXT(D185,"00000")</f>
        <v>00000</v>
      </c>
      <c r="F186" s="490"/>
      <c r="G186" s="490"/>
      <c r="H186" s="490"/>
      <c r="I186" s="491"/>
      <c r="J186" s="57"/>
      <c r="L186" s="59"/>
    </row>
    <row r="187" spans="1:12" s="21" customFormat="1" ht="18.75" customHeight="1">
      <c r="A187" s="4"/>
      <c r="B187" s="451" t="s">
        <v>27</v>
      </c>
      <c r="C187" s="452"/>
      <c r="D187" s="468"/>
      <c r="E187" s="494"/>
      <c r="F187" s="494"/>
      <c r="G187" s="494"/>
      <c r="H187" s="494"/>
      <c r="I187" s="495"/>
      <c r="J187" s="57"/>
      <c r="L187" s="59"/>
    </row>
    <row r="188" spans="1:12" s="21" customFormat="1" ht="18.75" customHeight="1">
      <c r="A188" s="4"/>
      <c r="B188" s="492"/>
      <c r="C188" s="493"/>
      <c r="D188" s="474"/>
      <c r="E188" s="496"/>
      <c r="F188" s="496"/>
      <c r="G188" s="496"/>
      <c r="H188" s="496"/>
      <c r="I188" s="497"/>
      <c r="J188" s="57"/>
      <c r="L188" s="59"/>
    </row>
    <row r="189" spans="1:12" s="21" customFormat="1" ht="19.5" thickBot="1">
      <c r="A189" s="4"/>
      <c r="B189" s="498" t="s">
        <v>1233</v>
      </c>
      <c r="C189" s="499"/>
      <c r="D189" s="500"/>
      <c r="E189" s="501"/>
      <c r="F189" s="501"/>
      <c r="G189" s="501"/>
      <c r="H189" s="501"/>
      <c r="I189" s="502"/>
      <c r="J189" s="57"/>
      <c r="L189" s="59"/>
    </row>
    <row r="190" spans="1:12" s="21" customFormat="1" ht="18.75">
      <c r="A190" s="4"/>
      <c r="B190" s="476" t="s">
        <v>1234</v>
      </c>
      <c r="C190" s="477"/>
      <c r="D190" s="477"/>
      <c r="E190" s="477"/>
      <c r="F190" s="477"/>
      <c r="G190" s="477"/>
      <c r="H190" s="477"/>
      <c r="I190" s="478"/>
      <c r="J190" s="57"/>
      <c r="L190" s="59"/>
    </row>
    <row r="191" spans="1:12" s="21" customFormat="1" ht="19.5" thickBot="1">
      <c r="A191" s="4"/>
      <c r="B191" s="50" t="s">
        <v>1238</v>
      </c>
      <c r="C191" s="51" t="s">
        <v>16</v>
      </c>
      <c r="D191" s="51" t="s">
        <v>1239</v>
      </c>
      <c r="E191" s="479" t="s">
        <v>1235</v>
      </c>
      <c r="F191" s="480"/>
      <c r="G191" s="51" t="s">
        <v>1240</v>
      </c>
      <c r="H191" s="51" t="s">
        <v>48</v>
      </c>
      <c r="I191" s="52" t="s">
        <v>1236</v>
      </c>
      <c r="J191" s="57"/>
      <c r="L191" s="59"/>
    </row>
    <row r="192" spans="1:12" s="21" customFormat="1" ht="19.5" customHeight="1" thickTop="1">
      <c r="A192" s="4"/>
      <c r="B192" s="481">
        <v>1</v>
      </c>
      <c r="C192" s="483"/>
      <c r="D192" s="483" t="str">
        <f>IF(C192&gt;0,VLOOKUP(C192,女子登録情報!$A$2:$H$2000,2,0),"")</f>
        <v/>
      </c>
      <c r="E192" s="484" t="str">
        <f>IF(C192&gt;0,VLOOKUP(C192,女子登録情報!$A$2:$H$2000,3,0),"")</f>
        <v/>
      </c>
      <c r="F192" s="485"/>
      <c r="G192" s="483" t="str">
        <f>IF(C192&gt;0,VLOOKUP(C192,女子登録情報!$A$2:$H$2000,4,0),"")</f>
        <v/>
      </c>
      <c r="H192" s="483" t="str">
        <f>IF(C192&gt;0,VLOOKUP(C192,女子登録情報!$A$2:$H$2000,8,0),"")</f>
        <v/>
      </c>
      <c r="I192" s="486" t="str">
        <f>IF(C192&gt;0,VLOOKUP(C192,女子登録情報!$A$2:$H$2000,5,0),"")</f>
        <v/>
      </c>
      <c r="J192" s="57"/>
      <c r="L192" s="59"/>
    </row>
    <row r="193" spans="1:12" s="21" customFormat="1" ht="18.75" customHeight="1">
      <c r="A193" s="4"/>
      <c r="B193" s="482"/>
      <c r="C193" s="473"/>
      <c r="D193" s="473"/>
      <c r="E193" s="474"/>
      <c r="F193" s="475"/>
      <c r="G193" s="473"/>
      <c r="H193" s="473"/>
      <c r="I193" s="472"/>
      <c r="J193" s="57"/>
      <c r="L193" s="59"/>
    </row>
    <row r="194" spans="1:12" s="21" customFormat="1" ht="18.75" customHeight="1">
      <c r="A194" s="4"/>
      <c r="B194" s="464">
        <v>2</v>
      </c>
      <c r="C194" s="466"/>
      <c r="D194" s="466" t="str">
        <f>IF(C194,VLOOKUP(C194,女子登録情報!$A$2:$H$2000,2,0),"")</f>
        <v/>
      </c>
      <c r="E194" s="468" t="str">
        <f>IF(C194&gt;0,VLOOKUP(C194,女子登録情報!$A$2:$H$2000,3,0),"")</f>
        <v/>
      </c>
      <c r="F194" s="469"/>
      <c r="G194" s="466" t="str">
        <f>IF(C194&gt;0,VLOOKUP(C194,女子登録情報!$A$2:$H$2000,4,0),"")</f>
        <v/>
      </c>
      <c r="H194" s="466" t="str">
        <f>IF(C194&gt;0,VLOOKUP(C194,女子登録情報!$A$2:$H$2000,8,0),"")</f>
        <v/>
      </c>
      <c r="I194" s="432" t="str">
        <f>IF(C194&gt;0,VLOOKUP(C194,女子登録情報!$A$2:$H$2000,5,0),"")</f>
        <v/>
      </c>
      <c r="J194" s="57"/>
      <c r="L194" s="59"/>
    </row>
    <row r="195" spans="1:12" s="21" customFormat="1" ht="18.75" customHeight="1">
      <c r="A195" s="4"/>
      <c r="B195" s="482"/>
      <c r="C195" s="473"/>
      <c r="D195" s="473"/>
      <c r="E195" s="474"/>
      <c r="F195" s="475"/>
      <c r="G195" s="473"/>
      <c r="H195" s="473"/>
      <c r="I195" s="472"/>
      <c r="J195" s="57"/>
      <c r="L195" s="59"/>
    </row>
    <row r="196" spans="1:12" s="21" customFormat="1" ht="18.75" customHeight="1">
      <c r="A196" s="4"/>
      <c r="B196" s="464">
        <v>3</v>
      </c>
      <c r="C196" s="466"/>
      <c r="D196" s="466" t="str">
        <f>IF(C196,VLOOKUP(C196,女子登録情報!$A$2:$H$2000,2,0),"")</f>
        <v/>
      </c>
      <c r="E196" s="468" t="str">
        <f>IF(C196&gt;0,VLOOKUP(C196,女子登録情報!$A$2:$H$2000,3,0),"")</f>
        <v/>
      </c>
      <c r="F196" s="469"/>
      <c r="G196" s="466" t="str">
        <f>IF(C196&gt;0,VLOOKUP(C196,女子登録情報!$A$2:$H$2000,4,0),"")</f>
        <v/>
      </c>
      <c r="H196" s="466" t="str">
        <f>IF(C196&gt;0,VLOOKUP(C196,女子登録情報!$A$2:$H$2000,8,0),"")</f>
        <v/>
      </c>
      <c r="I196" s="432" t="str">
        <f>IF(C196&gt;0,VLOOKUP(C196,女子登録情報!$A$2:$H$2000,5,0),"")</f>
        <v/>
      </c>
      <c r="J196" s="57"/>
      <c r="L196" s="59"/>
    </row>
    <row r="197" spans="1:12" s="21" customFormat="1" ht="18.75" customHeight="1">
      <c r="A197" s="4"/>
      <c r="B197" s="482"/>
      <c r="C197" s="473"/>
      <c r="D197" s="473"/>
      <c r="E197" s="474"/>
      <c r="F197" s="475"/>
      <c r="G197" s="473"/>
      <c r="H197" s="473"/>
      <c r="I197" s="472"/>
      <c r="J197" s="57"/>
      <c r="L197" s="59"/>
    </row>
    <row r="198" spans="1:12" s="21" customFormat="1" ht="18.75" customHeight="1">
      <c r="A198" s="4"/>
      <c r="B198" s="464">
        <v>4</v>
      </c>
      <c r="C198" s="466"/>
      <c r="D198" s="466" t="str">
        <f>IF(C198,VLOOKUP(C198,女子登録情報!$A$2:$H$2000,2,0),"")</f>
        <v/>
      </c>
      <c r="E198" s="468" t="str">
        <f>IF(C198&gt;0,VLOOKUP(C198,女子登録情報!$A$2:$H$2000,3,0),"")</f>
        <v/>
      </c>
      <c r="F198" s="469"/>
      <c r="G198" s="466" t="str">
        <f>IF(C198&gt;0,VLOOKUP(C198,女子登録情報!$A$2:$H$2000,4,0),"")</f>
        <v/>
      </c>
      <c r="H198" s="466" t="str">
        <f>IF(C198&gt;0,VLOOKUP(C198,女子登録情報!$A$2:$H$2000,8,0),"")</f>
        <v/>
      </c>
      <c r="I198" s="432" t="str">
        <f>IF(C198&gt;0,VLOOKUP(C198,女子登録情報!$A$2:$H$2000,5,0),"")</f>
        <v/>
      </c>
      <c r="J198" s="57"/>
      <c r="L198" s="59"/>
    </row>
    <row r="199" spans="1:12" s="21" customFormat="1" ht="18.75" customHeight="1">
      <c r="A199" s="4"/>
      <c r="B199" s="482"/>
      <c r="C199" s="473"/>
      <c r="D199" s="473"/>
      <c r="E199" s="474"/>
      <c r="F199" s="475"/>
      <c r="G199" s="473"/>
      <c r="H199" s="473"/>
      <c r="I199" s="472"/>
      <c r="J199" s="57"/>
      <c r="L199" s="59"/>
    </row>
    <row r="200" spans="1:12" s="21" customFormat="1" ht="18.75" customHeight="1">
      <c r="A200" s="4"/>
      <c r="B200" s="464">
        <v>5</v>
      </c>
      <c r="C200" s="466"/>
      <c r="D200" s="466" t="str">
        <f>IF(C200,VLOOKUP(C200,女子登録情報!$A$2:$H$2000,2,0),"")</f>
        <v/>
      </c>
      <c r="E200" s="468" t="str">
        <f>IF(C200&gt;0,VLOOKUP(C200,女子登録情報!$A$2:$H$2000,3,0),"")</f>
        <v/>
      </c>
      <c r="F200" s="469"/>
      <c r="G200" s="466" t="str">
        <f>IF(C200&gt;0,VLOOKUP(C200,女子登録情報!$A$2:$H$2000,4,0),"")</f>
        <v/>
      </c>
      <c r="H200" s="466" t="str">
        <f>IF(C200&gt;0,VLOOKUP(C200,女子登録情報!$A$2:$H$2000,8,0),"")</f>
        <v/>
      </c>
      <c r="I200" s="432" t="str">
        <f>IF(C200&gt;0,VLOOKUP(C200,女子登録情報!$A$2:$H$2000,5,0),"")</f>
        <v/>
      </c>
      <c r="J200" s="57"/>
      <c r="L200" s="59"/>
    </row>
    <row r="201" spans="1:12" s="21" customFormat="1" ht="18.75" customHeight="1">
      <c r="A201" s="4"/>
      <c r="B201" s="482"/>
      <c r="C201" s="473"/>
      <c r="D201" s="473"/>
      <c r="E201" s="474"/>
      <c r="F201" s="475"/>
      <c r="G201" s="473"/>
      <c r="H201" s="473"/>
      <c r="I201" s="472"/>
      <c r="J201" s="57"/>
      <c r="L201" s="59"/>
    </row>
    <row r="202" spans="1:12" s="21" customFormat="1" ht="18.75" customHeight="1">
      <c r="A202" s="4"/>
      <c r="B202" s="464">
        <v>6</v>
      </c>
      <c r="C202" s="466"/>
      <c r="D202" s="466" t="str">
        <f>IF(C202,VLOOKUP(C202,女子登録情報!$A$2:$H$2000,2,0),"")</f>
        <v/>
      </c>
      <c r="E202" s="468" t="str">
        <f>IF(C202&gt;0,VLOOKUP(C202,女子登録情報!$A$2:$H$2000,3,0),"")</f>
        <v/>
      </c>
      <c r="F202" s="469"/>
      <c r="G202" s="466" t="str">
        <f>IF(C202&gt;0,VLOOKUP(C202,女子登録情報!$A$2:$H$2000,4,0),"")</f>
        <v/>
      </c>
      <c r="H202" s="466" t="str">
        <f>IF(C202&gt;0,VLOOKUP(C202,女子登録情報!$A$2:$H$2000,8,0),"")</f>
        <v/>
      </c>
      <c r="I202" s="432" t="str">
        <f>IF(C202&gt;0,VLOOKUP(C202,女子登録情報!$A$2:$H$2000,5,0),"")</f>
        <v/>
      </c>
      <c r="J202" s="57"/>
      <c r="L202" s="59"/>
    </row>
    <row r="203" spans="1:12" s="21" customFormat="1" ht="19.5" customHeight="1" thickBot="1">
      <c r="A203" s="4"/>
      <c r="B203" s="465"/>
      <c r="C203" s="467"/>
      <c r="D203" s="467"/>
      <c r="E203" s="470"/>
      <c r="F203" s="471"/>
      <c r="G203" s="467"/>
      <c r="H203" s="467"/>
      <c r="I203" s="433"/>
      <c r="J203" s="57"/>
      <c r="L203" s="59"/>
    </row>
    <row r="204" spans="1:12" s="21" customFormat="1" ht="18.75">
      <c r="A204" s="4"/>
      <c r="B204" s="434" t="s">
        <v>1237</v>
      </c>
      <c r="C204" s="435"/>
      <c r="D204" s="435"/>
      <c r="E204" s="435"/>
      <c r="F204" s="435"/>
      <c r="G204" s="435"/>
      <c r="H204" s="435"/>
      <c r="I204" s="436"/>
      <c r="J204" s="57"/>
      <c r="L204" s="59"/>
    </row>
    <row r="205" spans="1:12" s="21" customFormat="1" ht="18.75">
      <c r="A205" s="4"/>
      <c r="B205" s="437"/>
      <c r="C205" s="438"/>
      <c r="D205" s="438"/>
      <c r="E205" s="438"/>
      <c r="F205" s="438"/>
      <c r="G205" s="438"/>
      <c r="H205" s="438"/>
      <c r="I205" s="439"/>
      <c r="J205" s="57"/>
      <c r="L205" s="59"/>
    </row>
    <row r="206" spans="1:12" s="21" customFormat="1" ht="19.5" thickBot="1">
      <c r="A206" s="4"/>
      <c r="B206" s="440"/>
      <c r="C206" s="441"/>
      <c r="D206" s="441"/>
      <c r="E206" s="441"/>
      <c r="F206" s="441"/>
      <c r="G206" s="441"/>
      <c r="H206" s="441"/>
      <c r="I206" s="442"/>
      <c r="J206" s="57"/>
      <c r="L206" s="59"/>
    </row>
    <row r="207" spans="1:12" s="21" customFormat="1" ht="18.75">
      <c r="A207" s="58"/>
      <c r="B207" s="58"/>
      <c r="C207" s="58"/>
      <c r="D207" s="58"/>
      <c r="E207" s="58"/>
      <c r="F207" s="58"/>
      <c r="G207" s="58"/>
      <c r="H207" s="58"/>
      <c r="I207" s="58"/>
      <c r="J207" s="63"/>
      <c r="L207" s="59"/>
    </row>
    <row r="208" spans="1:12" s="21" customFormat="1" ht="19.5" thickBot="1">
      <c r="A208" s="4"/>
      <c r="B208" s="4"/>
      <c r="C208" s="4"/>
      <c r="D208" s="4"/>
      <c r="E208" s="4"/>
      <c r="F208" s="4"/>
      <c r="G208" s="4"/>
      <c r="H208" s="4"/>
      <c r="I208" s="4"/>
      <c r="J208" s="61" t="s">
        <v>1260</v>
      </c>
      <c r="L208" s="59"/>
    </row>
    <row r="209" spans="1:12" s="21" customFormat="1" ht="18.75" customHeight="1">
      <c r="A209" s="4"/>
      <c r="B209" s="515" t="str">
        <f>CONCATENATE('加盟校情報&amp;大会設定'!$G$5,'加盟校情報&amp;大会設定'!$H$5,'加盟校情報&amp;大会設定'!$I$5,'加盟校情報&amp;大会設定'!$J$5,)&amp;"　女子4×400mR"</f>
        <v>第36回全日本大学女子駅伝東海地区選考会　女子4×400mR</v>
      </c>
      <c r="C209" s="516"/>
      <c r="D209" s="516"/>
      <c r="E209" s="516"/>
      <c r="F209" s="516"/>
      <c r="G209" s="516"/>
      <c r="H209" s="516"/>
      <c r="I209" s="517"/>
      <c r="J209" s="57"/>
      <c r="L209" s="59"/>
    </row>
    <row r="210" spans="1:12" s="21" customFormat="1" ht="19.5" customHeight="1" thickBot="1">
      <c r="A210" s="4"/>
      <c r="B210" s="518"/>
      <c r="C210" s="519"/>
      <c r="D210" s="519"/>
      <c r="E210" s="519"/>
      <c r="F210" s="519"/>
      <c r="G210" s="519"/>
      <c r="H210" s="519"/>
      <c r="I210" s="520"/>
      <c r="J210" s="57"/>
      <c r="L210" s="59"/>
    </row>
    <row r="211" spans="1:12" s="21" customFormat="1" ht="18.75">
      <c r="A211" s="4"/>
      <c r="B211" s="449" t="s">
        <v>1241</v>
      </c>
      <c r="C211" s="450"/>
      <c r="D211" s="455" t="str">
        <f>IF(基本情報登録!$D$6&gt;0,基本情報登録!$D$6,"")</f>
        <v/>
      </c>
      <c r="E211" s="456"/>
      <c r="F211" s="456"/>
      <c r="G211" s="456"/>
      <c r="H211" s="457"/>
      <c r="I211" s="62" t="s">
        <v>1275</v>
      </c>
      <c r="J211" s="57"/>
      <c r="L211" s="59"/>
    </row>
    <row r="212" spans="1:12" s="21" customFormat="1" ht="18.75" customHeight="1">
      <c r="A212" s="4"/>
      <c r="B212" s="451" t="s">
        <v>1</v>
      </c>
      <c r="C212" s="452"/>
      <c r="D212" s="458" t="str">
        <f>IF(基本情報登録!$D$8&gt;0,基本情報登録!$D$8,"")</f>
        <v/>
      </c>
      <c r="E212" s="459"/>
      <c r="F212" s="459"/>
      <c r="G212" s="459"/>
      <c r="H212" s="460"/>
      <c r="I212" s="432"/>
      <c r="J212" s="57"/>
      <c r="L212" s="59"/>
    </row>
    <row r="213" spans="1:12" s="21" customFormat="1" ht="19.5" customHeight="1" thickBot="1">
      <c r="A213" s="4"/>
      <c r="B213" s="453"/>
      <c r="C213" s="454"/>
      <c r="D213" s="461"/>
      <c r="E213" s="462"/>
      <c r="F213" s="462"/>
      <c r="G213" s="462"/>
      <c r="H213" s="463"/>
      <c r="I213" s="433"/>
      <c r="J213" s="57"/>
      <c r="L213" s="59"/>
    </row>
    <row r="214" spans="1:12" s="21" customFormat="1" ht="18.75">
      <c r="A214" s="4"/>
      <c r="B214" s="449" t="s">
        <v>24</v>
      </c>
      <c r="C214" s="450"/>
      <c r="D214" s="487"/>
      <c r="E214" s="488"/>
      <c r="F214" s="488"/>
      <c r="G214" s="488"/>
      <c r="H214" s="488"/>
      <c r="I214" s="489"/>
      <c r="J214" s="57"/>
      <c r="L214" s="59"/>
    </row>
    <row r="215" spans="1:12" s="21" customFormat="1" ht="18.75" hidden="1">
      <c r="A215" s="4"/>
      <c r="B215" s="47"/>
      <c r="C215" s="48"/>
      <c r="D215" s="49"/>
      <c r="E215" s="490" t="str">
        <f>TEXT(D214,"00000")</f>
        <v>00000</v>
      </c>
      <c r="F215" s="490"/>
      <c r="G215" s="490"/>
      <c r="H215" s="490"/>
      <c r="I215" s="491"/>
      <c r="J215" s="57"/>
      <c r="L215" s="59"/>
    </row>
    <row r="216" spans="1:12" s="21" customFormat="1" ht="18.75" customHeight="1">
      <c r="A216" s="4"/>
      <c r="B216" s="451" t="s">
        <v>27</v>
      </c>
      <c r="C216" s="452"/>
      <c r="D216" s="468"/>
      <c r="E216" s="494"/>
      <c r="F216" s="494"/>
      <c r="G216" s="494"/>
      <c r="H216" s="494"/>
      <c r="I216" s="495"/>
      <c r="J216" s="57"/>
      <c r="L216" s="59"/>
    </row>
    <row r="217" spans="1:12" s="21" customFormat="1" ht="18.75" customHeight="1">
      <c r="A217" s="4"/>
      <c r="B217" s="492"/>
      <c r="C217" s="493"/>
      <c r="D217" s="474"/>
      <c r="E217" s="496"/>
      <c r="F217" s="496"/>
      <c r="G217" s="496"/>
      <c r="H217" s="496"/>
      <c r="I217" s="497"/>
      <c r="J217" s="57"/>
      <c r="L217" s="59"/>
    </row>
    <row r="218" spans="1:12" s="21" customFormat="1" ht="19.5" thickBot="1">
      <c r="A218" s="4"/>
      <c r="B218" s="498" t="s">
        <v>1233</v>
      </c>
      <c r="C218" s="499"/>
      <c r="D218" s="500"/>
      <c r="E218" s="501"/>
      <c r="F218" s="501"/>
      <c r="G218" s="501"/>
      <c r="H218" s="501"/>
      <c r="I218" s="502"/>
      <c r="J218" s="57"/>
      <c r="L218" s="59"/>
    </row>
    <row r="219" spans="1:12" s="21" customFormat="1" ht="18.75">
      <c r="A219" s="4"/>
      <c r="B219" s="476" t="s">
        <v>1234</v>
      </c>
      <c r="C219" s="477"/>
      <c r="D219" s="477"/>
      <c r="E219" s="477"/>
      <c r="F219" s="477"/>
      <c r="G219" s="477"/>
      <c r="H219" s="477"/>
      <c r="I219" s="478"/>
      <c r="J219" s="57"/>
      <c r="L219" s="59"/>
    </row>
    <row r="220" spans="1:12" s="21" customFormat="1" ht="19.5" thickBot="1">
      <c r="A220" s="4"/>
      <c r="B220" s="50" t="s">
        <v>1238</v>
      </c>
      <c r="C220" s="51" t="s">
        <v>16</v>
      </c>
      <c r="D220" s="51" t="s">
        <v>1239</v>
      </c>
      <c r="E220" s="479" t="s">
        <v>1235</v>
      </c>
      <c r="F220" s="480"/>
      <c r="G220" s="51" t="s">
        <v>1240</v>
      </c>
      <c r="H220" s="51" t="s">
        <v>48</v>
      </c>
      <c r="I220" s="52" t="s">
        <v>1236</v>
      </c>
      <c r="J220" s="57"/>
      <c r="L220" s="59"/>
    </row>
    <row r="221" spans="1:12" s="21" customFormat="1" ht="19.5" customHeight="1" thickTop="1">
      <c r="A221" s="4"/>
      <c r="B221" s="481">
        <v>1</v>
      </c>
      <c r="C221" s="483"/>
      <c r="D221" s="483" t="str">
        <f>IF(C221&gt;0,VLOOKUP(C221,女子登録情報!$A$2:$H$2000,2,0),"")</f>
        <v/>
      </c>
      <c r="E221" s="484" t="str">
        <f>IF(C221&gt;0,VLOOKUP(C221,女子登録情報!$A$2:$H$2000,3,0),"")</f>
        <v/>
      </c>
      <c r="F221" s="485"/>
      <c r="G221" s="483" t="str">
        <f>IF(C221&gt;0,VLOOKUP(C221,女子登録情報!$A$2:$H$2000,4,0),"")</f>
        <v/>
      </c>
      <c r="H221" s="483" t="str">
        <f>IF(C221&gt;0,VLOOKUP(C221,女子登録情報!$A$2:$H$2000,8,0),"")</f>
        <v/>
      </c>
      <c r="I221" s="486" t="str">
        <f>IF(C221&gt;0,VLOOKUP(C221,女子登録情報!$A$2:$H$2000,5,0),"")</f>
        <v/>
      </c>
      <c r="J221" s="57"/>
      <c r="L221" s="59"/>
    </row>
    <row r="222" spans="1:12" s="21" customFormat="1" ht="18.75" customHeight="1">
      <c r="A222" s="4"/>
      <c r="B222" s="482"/>
      <c r="C222" s="473"/>
      <c r="D222" s="473"/>
      <c r="E222" s="474"/>
      <c r="F222" s="475"/>
      <c r="G222" s="473"/>
      <c r="H222" s="473"/>
      <c r="I222" s="472"/>
      <c r="J222" s="57"/>
      <c r="L222" s="59"/>
    </row>
    <row r="223" spans="1:12" s="21" customFormat="1" ht="18.75" customHeight="1">
      <c r="A223" s="4"/>
      <c r="B223" s="464">
        <v>2</v>
      </c>
      <c r="C223" s="466"/>
      <c r="D223" s="466" t="str">
        <f>IF(C223,VLOOKUP(C223,女子登録情報!$A$2:$H$2000,2,0),"")</f>
        <v/>
      </c>
      <c r="E223" s="468" t="str">
        <f>IF(C223&gt;0,VLOOKUP(C223,女子登録情報!$A$2:$H$2000,3,0),"")</f>
        <v/>
      </c>
      <c r="F223" s="469"/>
      <c r="G223" s="466" t="str">
        <f>IF(C223&gt;0,VLOOKUP(C223,女子登録情報!$A$2:$H$2000,4,0),"")</f>
        <v/>
      </c>
      <c r="H223" s="466" t="str">
        <f>IF(C223&gt;0,VLOOKUP(C223,女子登録情報!$A$2:$H$2000,8,0),"")</f>
        <v/>
      </c>
      <c r="I223" s="432" t="str">
        <f>IF(C223&gt;0,VLOOKUP(C223,女子登録情報!$A$2:$H$2000,5,0),"")</f>
        <v/>
      </c>
      <c r="J223" s="57"/>
      <c r="L223" s="59"/>
    </row>
    <row r="224" spans="1:12" s="21" customFormat="1" ht="18.75" customHeight="1">
      <c r="A224" s="4"/>
      <c r="B224" s="482"/>
      <c r="C224" s="473"/>
      <c r="D224" s="473"/>
      <c r="E224" s="474"/>
      <c r="F224" s="475"/>
      <c r="G224" s="473"/>
      <c r="H224" s="473"/>
      <c r="I224" s="472"/>
      <c r="J224" s="57"/>
      <c r="L224" s="59"/>
    </row>
    <row r="225" spans="1:12" s="21" customFormat="1" ht="18.75" customHeight="1">
      <c r="A225" s="4"/>
      <c r="B225" s="464">
        <v>3</v>
      </c>
      <c r="C225" s="466"/>
      <c r="D225" s="466" t="str">
        <f>IF(C225,VLOOKUP(C225,女子登録情報!$A$2:$H$2000,2,0),"")</f>
        <v/>
      </c>
      <c r="E225" s="468" t="str">
        <f>IF(C225&gt;0,VLOOKUP(C225,女子登録情報!$A$2:$H$2000,3,0),"")</f>
        <v/>
      </c>
      <c r="F225" s="469"/>
      <c r="G225" s="466" t="str">
        <f>IF(C225&gt;0,VLOOKUP(C225,女子登録情報!$A$2:$H$2000,4,0),"")</f>
        <v/>
      </c>
      <c r="H225" s="466" t="str">
        <f>IF(C225&gt;0,VLOOKUP(C225,女子登録情報!$A$2:$H$2000,8,0),"")</f>
        <v/>
      </c>
      <c r="I225" s="432" t="str">
        <f>IF(C225&gt;0,VLOOKUP(C225,女子登録情報!$A$2:$H$2000,5,0),"")</f>
        <v/>
      </c>
      <c r="J225" s="57"/>
      <c r="L225" s="59"/>
    </row>
    <row r="226" spans="1:12" s="21" customFormat="1" ht="18.75" customHeight="1">
      <c r="A226" s="4"/>
      <c r="B226" s="482"/>
      <c r="C226" s="473"/>
      <c r="D226" s="473"/>
      <c r="E226" s="474"/>
      <c r="F226" s="475"/>
      <c r="G226" s="473"/>
      <c r="H226" s="473"/>
      <c r="I226" s="472"/>
      <c r="J226" s="57"/>
      <c r="L226" s="59"/>
    </row>
    <row r="227" spans="1:12" s="21" customFormat="1" ht="18.75" customHeight="1">
      <c r="A227" s="4"/>
      <c r="B227" s="464">
        <v>4</v>
      </c>
      <c r="C227" s="466"/>
      <c r="D227" s="466" t="str">
        <f>IF(C227,VLOOKUP(C227,女子登録情報!$A$2:$H$2000,2,0),"")</f>
        <v/>
      </c>
      <c r="E227" s="468" t="str">
        <f>IF(C227&gt;0,VLOOKUP(C227,女子登録情報!$A$2:$H$2000,3,0),"")</f>
        <v/>
      </c>
      <c r="F227" s="469"/>
      <c r="G227" s="466" t="str">
        <f>IF(C227&gt;0,VLOOKUP(C227,女子登録情報!$A$2:$H$2000,4,0),"")</f>
        <v/>
      </c>
      <c r="H227" s="466" t="str">
        <f>IF(C227&gt;0,VLOOKUP(C227,女子登録情報!$A$2:$H$2000,8,0),"")</f>
        <v/>
      </c>
      <c r="I227" s="432" t="str">
        <f>IF(C227&gt;0,VLOOKUP(C227,女子登録情報!$A$2:$H$2000,5,0),"")</f>
        <v/>
      </c>
      <c r="J227" s="57"/>
      <c r="L227" s="59"/>
    </row>
    <row r="228" spans="1:12" s="21" customFormat="1" ht="18.75" customHeight="1">
      <c r="A228" s="4"/>
      <c r="B228" s="482"/>
      <c r="C228" s="473"/>
      <c r="D228" s="473"/>
      <c r="E228" s="474"/>
      <c r="F228" s="475"/>
      <c r="G228" s="473"/>
      <c r="H228" s="473"/>
      <c r="I228" s="472"/>
      <c r="J228" s="57"/>
      <c r="L228" s="59"/>
    </row>
    <row r="229" spans="1:12" s="21" customFormat="1" ht="18.75" customHeight="1">
      <c r="A229" s="4"/>
      <c r="B229" s="464">
        <v>5</v>
      </c>
      <c r="C229" s="466"/>
      <c r="D229" s="466" t="str">
        <f>IF(C229,VLOOKUP(C229,女子登録情報!$A$2:$H$2000,2,0),"")</f>
        <v/>
      </c>
      <c r="E229" s="468" t="str">
        <f>IF(C229&gt;0,VLOOKUP(C229,女子登録情報!$A$2:$H$2000,3,0),"")</f>
        <v/>
      </c>
      <c r="F229" s="469"/>
      <c r="G229" s="466" t="str">
        <f>IF(C229&gt;0,VLOOKUP(C229,女子登録情報!$A$2:$H$2000,4,0),"")</f>
        <v/>
      </c>
      <c r="H229" s="466" t="str">
        <f>IF(C229&gt;0,VLOOKUP(C229,女子登録情報!$A$2:$H$2000,8,0),"")</f>
        <v/>
      </c>
      <c r="I229" s="432" t="str">
        <f>IF(C229&gt;0,VLOOKUP(C229,女子登録情報!$A$2:$H$2000,5,0),"")</f>
        <v/>
      </c>
      <c r="J229" s="57"/>
      <c r="L229" s="59"/>
    </row>
    <row r="230" spans="1:12" s="21" customFormat="1" ht="18.75" customHeight="1">
      <c r="A230" s="4"/>
      <c r="B230" s="482"/>
      <c r="C230" s="473"/>
      <c r="D230" s="473"/>
      <c r="E230" s="474"/>
      <c r="F230" s="475"/>
      <c r="G230" s="473"/>
      <c r="H230" s="473"/>
      <c r="I230" s="472"/>
      <c r="J230" s="57"/>
      <c r="L230" s="59"/>
    </row>
    <row r="231" spans="1:12" s="21" customFormat="1" ht="18.75" customHeight="1">
      <c r="A231" s="4"/>
      <c r="B231" s="464">
        <v>6</v>
      </c>
      <c r="C231" s="466"/>
      <c r="D231" s="466" t="str">
        <f>IF(C231,VLOOKUP(C231,女子登録情報!$A$2:$H$2000,2,0),"")</f>
        <v/>
      </c>
      <c r="E231" s="468" t="str">
        <f>IF(C231&gt;0,VLOOKUP(C231,女子登録情報!$A$2:$H$2000,3,0),"")</f>
        <v/>
      </c>
      <c r="F231" s="469"/>
      <c r="G231" s="466" t="str">
        <f>IF(C231&gt;0,VLOOKUP(C231,女子登録情報!$A$2:$H$2000,4,0),"")</f>
        <v/>
      </c>
      <c r="H231" s="466" t="str">
        <f>IF(C231&gt;0,VLOOKUP(C231,女子登録情報!$A$2:$H$2000,8,0),"")</f>
        <v/>
      </c>
      <c r="I231" s="432" t="str">
        <f>IF(C231&gt;0,VLOOKUP(C231,女子登録情報!$A$2:$H$2000,5,0),"")</f>
        <v/>
      </c>
      <c r="J231" s="57"/>
      <c r="L231" s="59"/>
    </row>
    <row r="232" spans="1:12" s="21" customFormat="1" ht="19.5" customHeight="1" thickBot="1">
      <c r="A232" s="4"/>
      <c r="B232" s="465"/>
      <c r="C232" s="467"/>
      <c r="D232" s="467"/>
      <c r="E232" s="470"/>
      <c r="F232" s="471"/>
      <c r="G232" s="467"/>
      <c r="H232" s="467"/>
      <c r="I232" s="433"/>
      <c r="J232" s="57"/>
      <c r="L232" s="59"/>
    </row>
    <row r="233" spans="1:12" s="21" customFormat="1" ht="18.75">
      <c r="A233" s="4"/>
      <c r="B233" s="434" t="s">
        <v>1237</v>
      </c>
      <c r="C233" s="435"/>
      <c r="D233" s="435"/>
      <c r="E233" s="435"/>
      <c r="F233" s="435"/>
      <c r="G233" s="435"/>
      <c r="H233" s="435"/>
      <c r="I233" s="436"/>
      <c r="J233" s="57"/>
      <c r="L233" s="59"/>
    </row>
    <row r="234" spans="1:12" s="21" customFormat="1" ht="18.75">
      <c r="A234" s="4"/>
      <c r="B234" s="437"/>
      <c r="C234" s="438"/>
      <c r="D234" s="438"/>
      <c r="E234" s="438"/>
      <c r="F234" s="438"/>
      <c r="G234" s="438"/>
      <c r="H234" s="438"/>
      <c r="I234" s="439"/>
      <c r="J234" s="57"/>
      <c r="L234" s="59"/>
    </row>
    <row r="235" spans="1:12" s="21" customFormat="1" ht="19.5" thickBot="1">
      <c r="A235" s="4"/>
      <c r="B235" s="440"/>
      <c r="C235" s="441"/>
      <c r="D235" s="441"/>
      <c r="E235" s="441"/>
      <c r="F235" s="441"/>
      <c r="G235" s="441"/>
      <c r="H235" s="441"/>
      <c r="I235" s="442"/>
      <c r="J235" s="57"/>
      <c r="L235" s="59"/>
    </row>
    <row r="236" spans="1:12" s="21" customFormat="1" ht="18.75">
      <c r="A236" s="58"/>
      <c r="B236" s="58"/>
      <c r="C236" s="58"/>
      <c r="D236" s="58"/>
      <c r="E236" s="58"/>
      <c r="F236" s="58"/>
      <c r="G236" s="58"/>
      <c r="H236" s="58"/>
      <c r="I236" s="58"/>
      <c r="J236" s="63"/>
      <c r="L236" s="59"/>
    </row>
    <row r="237" spans="1:12" s="21" customFormat="1" ht="19.5" thickBot="1">
      <c r="A237" s="4"/>
      <c r="B237" s="4"/>
      <c r="C237" s="4"/>
      <c r="D237" s="4"/>
      <c r="E237" s="4"/>
      <c r="F237" s="4"/>
      <c r="G237" s="4"/>
      <c r="H237" s="4"/>
      <c r="I237" s="4"/>
      <c r="J237" s="61" t="s">
        <v>1261</v>
      </c>
      <c r="L237" s="59"/>
    </row>
    <row r="238" spans="1:12" s="21" customFormat="1" ht="18.75" customHeight="1">
      <c r="A238" s="4"/>
      <c r="B238" s="515" t="str">
        <f>CONCATENATE('加盟校情報&amp;大会設定'!$G$5,'加盟校情報&amp;大会設定'!$H$5,'加盟校情報&amp;大会設定'!$I$5,'加盟校情報&amp;大会設定'!$J$5,)&amp;"　女子4×400mR"</f>
        <v>第36回全日本大学女子駅伝東海地区選考会　女子4×400mR</v>
      </c>
      <c r="C238" s="516"/>
      <c r="D238" s="516"/>
      <c r="E238" s="516"/>
      <c r="F238" s="516"/>
      <c r="G238" s="516"/>
      <c r="H238" s="516"/>
      <c r="I238" s="517"/>
      <c r="J238" s="57"/>
      <c r="L238" s="59"/>
    </row>
    <row r="239" spans="1:12" s="21" customFormat="1" ht="19.5" customHeight="1" thickBot="1">
      <c r="A239" s="4"/>
      <c r="B239" s="518"/>
      <c r="C239" s="519"/>
      <c r="D239" s="519"/>
      <c r="E239" s="519"/>
      <c r="F239" s="519"/>
      <c r="G239" s="519"/>
      <c r="H239" s="519"/>
      <c r="I239" s="520"/>
      <c r="J239" s="57"/>
      <c r="L239" s="59"/>
    </row>
    <row r="240" spans="1:12" s="21" customFormat="1" ht="18.75">
      <c r="A240" s="4"/>
      <c r="B240" s="449" t="s">
        <v>1241</v>
      </c>
      <c r="C240" s="450"/>
      <c r="D240" s="455" t="str">
        <f>IF(基本情報登録!$D$6&gt;0,基本情報登録!$D$6,"")</f>
        <v/>
      </c>
      <c r="E240" s="456"/>
      <c r="F240" s="456"/>
      <c r="G240" s="456"/>
      <c r="H240" s="457"/>
      <c r="I240" s="62" t="s">
        <v>1275</v>
      </c>
      <c r="J240" s="57"/>
      <c r="L240" s="59"/>
    </row>
    <row r="241" spans="1:12" s="21" customFormat="1" ht="18.75" customHeight="1">
      <c r="A241" s="4"/>
      <c r="B241" s="451" t="s">
        <v>1</v>
      </c>
      <c r="C241" s="452"/>
      <c r="D241" s="458" t="str">
        <f>IF(基本情報登録!$D$8&gt;0,基本情報登録!$D$8,"")</f>
        <v/>
      </c>
      <c r="E241" s="459"/>
      <c r="F241" s="459"/>
      <c r="G241" s="459"/>
      <c r="H241" s="460"/>
      <c r="I241" s="432"/>
      <c r="J241" s="57"/>
      <c r="L241" s="59"/>
    </row>
    <row r="242" spans="1:12" s="21" customFormat="1" ht="19.5" customHeight="1" thickBot="1">
      <c r="A242" s="4"/>
      <c r="B242" s="453"/>
      <c r="C242" s="454"/>
      <c r="D242" s="461"/>
      <c r="E242" s="462"/>
      <c r="F242" s="462"/>
      <c r="G242" s="462"/>
      <c r="H242" s="463"/>
      <c r="I242" s="433"/>
      <c r="J242" s="57"/>
      <c r="L242" s="59"/>
    </row>
    <row r="243" spans="1:12" s="21" customFormat="1" ht="18.75">
      <c r="A243" s="4"/>
      <c r="B243" s="449" t="s">
        <v>24</v>
      </c>
      <c r="C243" s="450"/>
      <c r="D243" s="487"/>
      <c r="E243" s="488"/>
      <c r="F243" s="488"/>
      <c r="G243" s="488"/>
      <c r="H243" s="488"/>
      <c r="I243" s="489"/>
      <c r="J243" s="57"/>
      <c r="L243" s="59"/>
    </row>
    <row r="244" spans="1:12" s="21" customFormat="1" ht="18.75" hidden="1">
      <c r="A244" s="4"/>
      <c r="B244" s="47"/>
      <c r="C244" s="48"/>
      <c r="D244" s="49"/>
      <c r="E244" s="490" t="str">
        <f>TEXT(D243,"00000")</f>
        <v>00000</v>
      </c>
      <c r="F244" s="490"/>
      <c r="G244" s="490"/>
      <c r="H244" s="490"/>
      <c r="I244" s="491"/>
      <c r="J244" s="57"/>
      <c r="L244" s="59"/>
    </row>
    <row r="245" spans="1:12" s="21" customFormat="1" ht="18.75" customHeight="1">
      <c r="A245" s="4"/>
      <c r="B245" s="451" t="s">
        <v>27</v>
      </c>
      <c r="C245" s="452"/>
      <c r="D245" s="468"/>
      <c r="E245" s="494"/>
      <c r="F245" s="494"/>
      <c r="G245" s="494"/>
      <c r="H245" s="494"/>
      <c r="I245" s="495"/>
      <c r="J245" s="57"/>
      <c r="L245" s="59"/>
    </row>
    <row r="246" spans="1:12" s="21" customFormat="1" ht="18.75" customHeight="1">
      <c r="A246" s="4"/>
      <c r="B246" s="492"/>
      <c r="C246" s="493"/>
      <c r="D246" s="474"/>
      <c r="E246" s="496"/>
      <c r="F246" s="496"/>
      <c r="G246" s="496"/>
      <c r="H246" s="496"/>
      <c r="I246" s="497"/>
      <c r="J246" s="57"/>
      <c r="L246" s="59"/>
    </row>
    <row r="247" spans="1:12" s="21" customFormat="1" ht="19.5" thickBot="1">
      <c r="A247" s="4"/>
      <c r="B247" s="498" t="s">
        <v>1233</v>
      </c>
      <c r="C247" s="499"/>
      <c r="D247" s="500"/>
      <c r="E247" s="501"/>
      <c r="F247" s="501"/>
      <c r="G247" s="501"/>
      <c r="H247" s="501"/>
      <c r="I247" s="502"/>
      <c r="J247" s="57"/>
      <c r="L247" s="59"/>
    </row>
    <row r="248" spans="1:12" s="21" customFormat="1" ht="18.75">
      <c r="A248" s="4"/>
      <c r="B248" s="476" t="s">
        <v>1234</v>
      </c>
      <c r="C248" s="477"/>
      <c r="D248" s="477"/>
      <c r="E248" s="477"/>
      <c r="F248" s="477"/>
      <c r="G248" s="477"/>
      <c r="H248" s="477"/>
      <c r="I248" s="478"/>
      <c r="J248" s="57"/>
      <c r="L248" s="59"/>
    </row>
    <row r="249" spans="1:12" s="21" customFormat="1" ht="19.5" thickBot="1">
      <c r="A249" s="4"/>
      <c r="B249" s="50" t="s">
        <v>1238</v>
      </c>
      <c r="C249" s="51" t="s">
        <v>16</v>
      </c>
      <c r="D249" s="51" t="s">
        <v>1239</v>
      </c>
      <c r="E249" s="479" t="s">
        <v>1235</v>
      </c>
      <c r="F249" s="480"/>
      <c r="G249" s="51" t="s">
        <v>1240</v>
      </c>
      <c r="H249" s="51" t="s">
        <v>48</v>
      </c>
      <c r="I249" s="52" t="s">
        <v>1236</v>
      </c>
      <c r="J249" s="57"/>
      <c r="L249" s="59"/>
    </row>
    <row r="250" spans="1:12" s="21" customFormat="1" ht="19.5" customHeight="1" thickTop="1">
      <c r="A250" s="4"/>
      <c r="B250" s="481">
        <v>1</v>
      </c>
      <c r="C250" s="483"/>
      <c r="D250" s="483" t="str">
        <f>IF(C250&gt;0,VLOOKUP(C250,女子登録情報!$A$2:$H$2000,2,0),"")</f>
        <v/>
      </c>
      <c r="E250" s="484" t="str">
        <f>IF(C250&gt;0,VLOOKUP(C250,女子登録情報!$A$2:$H$2000,3,0),"")</f>
        <v/>
      </c>
      <c r="F250" s="485"/>
      <c r="G250" s="483" t="str">
        <f>IF(C250&gt;0,VLOOKUP(C250,女子登録情報!$A$2:$H$2000,4,0),"")</f>
        <v/>
      </c>
      <c r="H250" s="483" t="str">
        <f>IF(C250&gt;0,VLOOKUP(C250,女子登録情報!$A$2:$H$2000,8,0),"")</f>
        <v/>
      </c>
      <c r="I250" s="486" t="str">
        <f>IF(C250&gt;0,VLOOKUP(C250,女子登録情報!$A$2:$H$2000,5,0),"")</f>
        <v/>
      </c>
      <c r="J250" s="57"/>
      <c r="L250" s="59"/>
    </row>
    <row r="251" spans="1:12" s="21" customFormat="1" ht="18.75" customHeight="1">
      <c r="A251" s="4"/>
      <c r="B251" s="482"/>
      <c r="C251" s="473"/>
      <c r="D251" s="473"/>
      <c r="E251" s="474"/>
      <c r="F251" s="475"/>
      <c r="G251" s="473"/>
      <c r="H251" s="473"/>
      <c r="I251" s="472"/>
      <c r="J251" s="57"/>
      <c r="L251" s="59"/>
    </row>
    <row r="252" spans="1:12" s="21" customFormat="1" ht="18.75" customHeight="1">
      <c r="A252" s="4"/>
      <c r="B252" s="464">
        <v>2</v>
      </c>
      <c r="C252" s="466"/>
      <c r="D252" s="466" t="str">
        <f>IF(C252,VLOOKUP(C252,女子登録情報!$A$2:$H$2000,2,0),"")</f>
        <v/>
      </c>
      <c r="E252" s="468" t="str">
        <f>IF(C252&gt;0,VLOOKUP(C252,女子登録情報!$A$2:$H$2000,3,0),"")</f>
        <v/>
      </c>
      <c r="F252" s="469"/>
      <c r="G252" s="466" t="str">
        <f>IF(C252&gt;0,VLOOKUP(C252,女子登録情報!$A$2:$H$2000,4,0),"")</f>
        <v/>
      </c>
      <c r="H252" s="466" t="str">
        <f>IF(C252&gt;0,VLOOKUP(C252,女子登録情報!$A$2:$H$2000,8,0),"")</f>
        <v/>
      </c>
      <c r="I252" s="432" t="str">
        <f>IF(C252&gt;0,VLOOKUP(C252,女子登録情報!$A$2:$H$2000,5,0),"")</f>
        <v/>
      </c>
      <c r="J252" s="57"/>
      <c r="L252" s="59"/>
    </row>
    <row r="253" spans="1:12" s="21" customFormat="1" ht="18.75" customHeight="1">
      <c r="A253" s="4"/>
      <c r="B253" s="482"/>
      <c r="C253" s="473"/>
      <c r="D253" s="473"/>
      <c r="E253" s="474"/>
      <c r="F253" s="475"/>
      <c r="G253" s="473"/>
      <c r="H253" s="473"/>
      <c r="I253" s="472"/>
      <c r="J253" s="57"/>
      <c r="L253" s="59"/>
    </row>
    <row r="254" spans="1:12" s="21" customFormat="1" ht="18.75" customHeight="1">
      <c r="A254" s="4"/>
      <c r="B254" s="464">
        <v>3</v>
      </c>
      <c r="C254" s="466"/>
      <c r="D254" s="466" t="str">
        <f>IF(C254,VLOOKUP(C254,女子登録情報!$A$2:$H$2000,2,0),"")</f>
        <v/>
      </c>
      <c r="E254" s="468" t="str">
        <f>IF(C254&gt;0,VLOOKUP(C254,女子登録情報!$A$2:$H$2000,3,0),"")</f>
        <v/>
      </c>
      <c r="F254" s="469"/>
      <c r="G254" s="466" t="str">
        <f>IF(C254&gt;0,VLOOKUP(C254,女子登録情報!$A$2:$H$2000,4,0),"")</f>
        <v/>
      </c>
      <c r="H254" s="466" t="str">
        <f>IF(C254&gt;0,VLOOKUP(C254,女子登録情報!$A$2:$H$2000,8,0),"")</f>
        <v/>
      </c>
      <c r="I254" s="432" t="str">
        <f>IF(C254&gt;0,VLOOKUP(C254,女子登録情報!$A$2:$H$2000,5,0),"")</f>
        <v/>
      </c>
      <c r="J254" s="57"/>
      <c r="L254" s="59"/>
    </row>
    <row r="255" spans="1:12" s="21" customFormat="1" ht="18.75" customHeight="1">
      <c r="A255" s="4"/>
      <c r="B255" s="482"/>
      <c r="C255" s="473"/>
      <c r="D255" s="473"/>
      <c r="E255" s="474"/>
      <c r="F255" s="475"/>
      <c r="G255" s="473"/>
      <c r="H255" s="473"/>
      <c r="I255" s="472"/>
      <c r="J255" s="57"/>
      <c r="L255" s="59"/>
    </row>
    <row r="256" spans="1:12" s="21" customFormat="1" ht="18.75" customHeight="1">
      <c r="A256" s="4"/>
      <c r="B256" s="464">
        <v>4</v>
      </c>
      <c r="C256" s="466"/>
      <c r="D256" s="466" t="str">
        <f>IF(C256,VLOOKUP(C256,女子登録情報!$A$2:$H$2000,2,0),"")</f>
        <v/>
      </c>
      <c r="E256" s="468" t="str">
        <f>IF(C256&gt;0,VLOOKUP(C256,女子登録情報!$A$2:$H$2000,3,0),"")</f>
        <v/>
      </c>
      <c r="F256" s="469"/>
      <c r="G256" s="466" t="str">
        <f>IF(C256&gt;0,VLOOKUP(C256,女子登録情報!$A$2:$H$2000,4,0),"")</f>
        <v/>
      </c>
      <c r="H256" s="466" t="str">
        <f>IF(C256&gt;0,VLOOKUP(C256,女子登録情報!$A$2:$H$2000,8,0),"")</f>
        <v/>
      </c>
      <c r="I256" s="432" t="str">
        <f>IF(C256&gt;0,VLOOKUP(C256,女子登録情報!$A$2:$H$2000,5,0),"")</f>
        <v/>
      </c>
      <c r="J256" s="57"/>
      <c r="L256" s="59"/>
    </row>
    <row r="257" spans="1:12" s="21" customFormat="1" ht="18.75" customHeight="1">
      <c r="A257" s="4"/>
      <c r="B257" s="482"/>
      <c r="C257" s="473"/>
      <c r="D257" s="473"/>
      <c r="E257" s="474"/>
      <c r="F257" s="475"/>
      <c r="G257" s="473"/>
      <c r="H257" s="473"/>
      <c r="I257" s="472"/>
      <c r="J257" s="57"/>
      <c r="L257" s="59"/>
    </row>
    <row r="258" spans="1:12" s="21" customFormat="1" ht="18.75" customHeight="1">
      <c r="A258" s="4"/>
      <c r="B258" s="464">
        <v>5</v>
      </c>
      <c r="C258" s="466"/>
      <c r="D258" s="466" t="str">
        <f>IF(C258,VLOOKUP(C258,女子登録情報!$A$2:$H$2000,2,0),"")</f>
        <v/>
      </c>
      <c r="E258" s="468" t="str">
        <f>IF(C258&gt;0,VLOOKUP(C258,女子登録情報!$A$2:$H$2000,3,0),"")</f>
        <v/>
      </c>
      <c r="F258" s="469"/>
      <c r="G258" s="466" t="str">
        <f>IF(C258&gt;0,VLOOKUP(C258,女子登録情報!$A$2:$H$2000,4,0),"")</f>
        <v/>
      </c>
      <c r="H258" s="466" t="str">
        <f>IF(C258&gt;0,VLOOKUP(C258,女子登録情報!$A$2:$H$2000,8,0),"")</f>
        <v/>
      </c>
      <c r="I258" s="432" t="str">
        <f>IF(C258&gt;0,VLOOKUP(C258,女子登録情報!$A$2:$H$2000,5,0),"")</f>
        <v/>
      </c>
      <c r="J258" s="57"/>
      <c r="L258" s="59"/>
    </row>
    <row r="259" spans="1:12" s="21" customFormat="1" ht="18.75" customHeight="1">
      <c r="A259" s="4"/>
      <c r="B259" s="482"/>
      <c r="C259" s="473"/>
      <c r="D259" s="473"/>
      <c r="E259" s="474"/>
      <c r="F259" s="475"/>
      <c r="G259" s="473"/>
      <c r="H259" s="473"/>
      <c r="I259" s="472"/>
      <c r="J259" s="57"/>
      <c r="L259" s="59"/>
    </row>
    <row r="260" spans="1:12" s="21" customFormat="1" ht="18.75" customHeight="1">
      <c r="A260" s="4"/>
      <c r="B260" s="464">
        <v>6</v>
      </c>
      <c r="C260" s="466"/>
      <c r="D260" s="466" t="str">
        <f>IF(C260,VLOOKUP(C260,女子登録情報!$A$2:$H$2000,2,0),"")</f>
        <v/>
      </c>
      <c r="E260" s="468" t="str">
        <f>IF(C260&gt;0,VLOOKUP(C260,女子登録情報!$A$2:$H$2000,3,0),"")</f>
        <v/>
      </c>
      <c r="F260" s="469"/>
      <c r="G260" s="466" t="str">
        <f>IF(C260&gt;0,VLOOKUP(C260,女子登録情報!$A$2:$H$2000,4,0),"")</f>
        <v/>
      </c>
      <c r="H260" s="466" t="str">
        <f>IF(C260&gt;0,VLOOKUP(C260,女子登録情報!$A$2:$H$2000,8,0),"")</f>
        <v/>
      </c>
      <c r="I260" s="432" t="str">
        <f>IF(C260&gt;0,VLOOKUP(C260,女子登録情報!$A$2:$H$2000,5,0),"")</f>
        <v/>
      </c>
      <c r="J260" s="57"/>
      <c r="L260" s="59"/>
    </row>
    <row r="261" spans="1:12" s="21" customFormat="1" ht="19.5" customHeight="1" thickBot="1">
      <c r="A261" s="4"/>
      <c r="B261" s="465"/>
      <c r="C261" s="467"/>
      <c r="D261" s="467"/>
      <c r="E261" s="470"/>
      <c r="F261" s="471"/>
      <c r="G261" s="467"/>
      <c r="H261" s="467"/>
      <c r="I261" s="433"/>
      <c r="J261" s="57"/>
      <c r="L261" s="59"/>
    </row>
    <row r="262" spans="1:12" s="21" customFormat="1" ht="18.75">
      <c r="A262" s="4"/>
      <c r="B262" s="434" t="s">
        <v>1237</v>
      </c>
      <c r="C262" s="435"/>
      <c r="D262" s="435"/>
      <c r="E262" s="435"/>
      <c r="F262" s="435"/>
      <c r="G262" s="435"/>
      <c r="H262" s="435"/>
      <c r="I262" s="436"/>
      <c r="J262" s="57"/>
      <c r="L262" s="59"/>
    </row>
    <row r="263" spans="1:12" s="21" customFormat="1" ht="18.75">
      <c r="A263" s="4"/>
      <c r="B263" s="437"/>
      <c r="C263" s="438"/>
      <c r="D263" s="438"/>
      <c r="E263" s="438"/>
      <c r="F263" s="438"/>
      <c r="G263" s="438"/>
      <c r="H263" s="438"/>
      <c r="I263" s="439"/>
      <c r="J263" s="57"/>
      <c r="L263" s="59"/>
    </row>
    <row r="264" spans="1:12" s="21" customFormat="1" ht="19.5" thickBot="1">
      <c r="A264" s="4"/>
      <c r="B264" s="440"/>
      <c r="C264" s="441"/>
      <c r="D264" s="441"/>
      <c r="E264" s="441"/>
      <c r="F264" s="441"/>
      <c r="G264" s="441"/>
      <c r="H264" s="441"/>
      <c r="I264" s="442"/>
      <c r="J264" s="57"/>
      <c r="L264" s="59"/>
    </row>
    <row r="265" spans="1:12" s="21" customFormat="1" ht="18.75">
      <c r="A265" s="58"/>
      <c r="B265" s="58"/>
      <c r="C265" s="58"/>
      <c r="D265" s="58"/>
      <c r="E265" s="58"/>
      <c r="F265" s="58"/>
      <c r="G265" s="58"/>
      <c r="H265" s="58"/>
      <c r="I265" s="58"/>
      <c r="J265" s="63"/>
      <c r="L265" s="59"/>
    </row>
    <row r="266" spans="1:12" s="21" customFormat="1" ht="19.5" thickBot="1">
      <c r="A266" s="4"/>
      <c r="B266" s="4"/>
      <c r="C266" s="4"/>
      <c r="D266" s="4"/>
      <c r="E266" s="4"/>
      <c r="F266" s="4"/>
      <c r="G266" s="4"/>
      <c r="H266" s="4"/>
      <c r="I266" s="4"/>
      <c r="J266" s="61" t="s">
        <v>1262</v>
      </c>
      <c r="L266" s="59"/>
    </row>
    <row r="267" spans="1:12" s="21" customFormat="1" ht="18.75" customHeight="1">
      <c r="A267" s="4"/>
      <c r="B267" s="515" t="str">
        <f>CONCATENATE('加盟校情報&amp;大会設定'!$G$5,'加盟校情報&amp;大会設定'!$H$5,'加盟校情報&amp;大会設定'!$I$5,'加盟校情報&amp;大会設定'!$J$5,)&amp;"　女子4×400mR"</f>
        <v>第36回全日本大学女子駅伝東海地区選考会　女子4×400mR</v>
      </c>
      <c r="C267" s="516"/>
      <c r="D267" s="516"/>
      <c r="E267" s="516"/>
      <c r="F267" s="516"/>
      <c r="G267" s="516"/>
      <c r="H267" s="516"/>
      <c r="I267" s="517"/>
      <c r="J267" s="57"/>
      <c r="L267" s="59"/>
    </row>
    <row r="268" spans="1:12" s="21" customFormat="1" ht="19.5" customHeight="1" thickBot="1">
      <c r="A268" s="4"/>
      <c r="B268" s="518"/>
      <c r="C268" s="519"/>
      <c r="D268" s="519"/>
      <c r="E268" s="519"/>
      <c r="F268" s="519"/>
      <c r="G268" s="519"/>
      <c r="H268" s="519"/>
      <c r="I268" s="520"/>
      <c r="J268" s="57"/>
      <c r="L268" s="59"/>
    </row>
    <row r="269" spans="1:12" s="21" customFormat="1" ht="18.75">
      <c r="A269" s="4"/>
      <c r="B269" s="449" t="s">
        <v>1241</v>
      </c>
      <c r="C269" s="450"/>
      <c r="D269" s="455" t="str">
        <f>IF(基本情報登録!$D$6&gt;0,基本情報登録!$D$6,"")</f>
        <v/>
      </c>
      <c r="E269" s="456"/>
      <c r="F269" s="456"/>
      <c r="G269" s="456"/>
      <c r="H269" s="457"/>
      <c r="I269" s="62" t="s">
        <v>1275</v>
      </c>
      <c r="J269" s="57"/>
      <c r="L269" s="59"/>
    </row>
    <row r="270" spans="1:12" s="21" customFormat="1" ht="18.75" customHeight="1">
      <c r="A270" s="4"/>
      <c r="B270" s="451" t="s">
        <v>1</v>
      </c>
      <c r="C270" s="452"/>
      <c r="D270" s="458" t="str">
        <f>IF(基本情報登録!$D$8&gt;0,基本情報登録!$D$8,"")</f>
        <v/>
      </c>
      <c r="E270" s="459"/>
      <c r="F270" s="459"/>
      <c r="G270" s="459"/>
      <c r="H270" s="460"/>
      <c r="I270" s="432"/>
      <c r="J270" s="57"/>
      <c r="L270" s="59"/>
    </row>
    <row r="271" spans="1:12" s="21" customFormat="1" ht="19.5" customHeight="1" thickBot="1">
      <c r="A271" s="4"/>
      <c r="B271" s="453"/>
      <c r="C271" s="454"/>
      <c r="D271" s="461"/>
      <c r="E271" s="462"/>
      <c r="F271" s="462"/>
      <c r="G271" s="462"/>
      <c r="H271" s="463"/>
      <c r="I271" s="433"/>
      <c r="J271" s="57"/>
      <c r="L271" s="59"/>
    </row>
    <row r="272" spans="1:12" s="21" customFormat="1" ht="18.75">
      <c r="A272" s="4"/>
      <c r="B272" s="449" t="s">
        <v>24</v>
      </c>
      <c r="C272" s="450"/>
      <c r="D272" s="487"/>
      <c r="E272" s="488"/>
      <c r="F272" s="488"/>
      <c r="G272" s="488"/>
      <c r="H272" s="488"/>
      <c r="I272" s="489"/>
      <c r="J272" s="57"/>
      <c r="L272" s="59"/>
    </row>
    <row r="273" spans="1:12" s="21" customFormat="1" ht="18.75" hidden="1">
      <c r="A273" s="4"/>
      <c r="B273" s="47"/>
      <c r="C273" s="48"/>
      <c r="D273" s="49"/>
      <c r="E273" s="490" t="str">
        <f>TEXT(D272,"00000")</f>
        <v>00000</v>
      </c>
      <c r="F273" s="490"/>
      <c r="G273" s="490"/>
      <c r="H273" s="490"/>
      <c r="I273" s="491"/>
      <c r="J273" s="57"/>
      <c r="L273" s="59"/>
    </row>
    <row r="274" spans="1:12" s="21" customFormat="1" ht="18.75" customHeight="1">
      <c r="A274" s="4"/>
      <c r="B274" s="451" t="s">
        <v>27</v>
      </c>
      <c r="C274" s="452"/>
      <c r="D274" s="468"/>
      <c r="E274" s="494"/>
      <c r="F274" s="494"/>
      <c r="G274" s="494"/>
      <c r="H274" s="494"/>
      <c r="I274" s="495"/>
      <c r="J274" s="57"/>
      <c r="L274" s="59"/>
    </row>
    <row r="275" spans="1:12" s="21" customFormat="1" ht="18.75" customHeight="1">
      <c r="A275" s="4"/>
      <c r="B275" s="492"/>
      <c r="C275" s="493"/>
      <c r="D275" s="474"/>
      <c r="E275" s="496"/>
      <c r="F275" s="496"/>
      <c r="G275" s="496"/>
      <c r="H275" s="496"/>
      <c r="I275" s="497"/>
      <c r="J275" s="57"/>
      <c r="L275" s="59"/>
    </row>
    <row r="276" spans="1:12" s="21" customFormat="1" ht="19.5" thickBot="1">
      <c r="A276" s="4"/>
      <c r="B276" s="498" t="s">
        <v>1233</v>
      </c>
      <c r="C276" s="499"/>
      <c r="D276" s="500"/>
      <c r="E276" s="501"/>
      <c r="F276" s="501"/>
      <c r="G276" s="501"/>
      <c r="H276" s="501"/>
      <c r="I276" s="502"/>
      <c r="J276" s="57"/>
      <c r="L276" s="59"/>
    </row>
    <row r="277" spans="1:12" s="21" customFormat="1" ht="18.75">
      <c r="A277" s="4"/>
      <c r="B277" s="476" t="s">
        <v>1234</v>
      </c>
      <c r="C277" s="477"/>
      <c r="D277" s="477"/>
      <c r="E277" s="477"/>
      <c r="F277" s="477"/>
      <c r="G277" s="477"/>
      <c r="H277" s="477"/>
      <c r="I277" s="478"/>
      <c r="J277" s="57"/>
      <c r="L277" s="59"/>
    </row>
    <row r="278" spans="1:12" s="21" customFormat="1" ht="19.5" thickBot="1">
      <c r="A278" s="4"/>
      <c r="B278" s="50" t="s">
        <v>1238</v>
      </c>
      <c r="C278" s="51" t="s">
        <v>16</v>
      </c>
      <c r="D278" s="51" t="s">
        <v>1239</v>
      </c>
      <c r="E278" s="479" t="s">
        <v>1235</v>
      </c>
      <c r="F278" s="480"/>
      <c r="G278" s="51" t="s">
        <v>1240</v>
      </c>
      <c r="H278" s="51" t="s">
        <v>48</v>
      </c>
      <c r="I278" s="52" t="s">
        <v>1236</v>
      </c>
      <c r="J278" s="57"/>
      <c r="L278" s="59"/>
    </row>
    <row r="279" spans="1:12" s="21" customFormat="1" ht="19.5" customHeight="1" thickTop="1">
      <c r="A279" s="4"/>
      <c r="B279" s="481">
        <v>1</v>
      </c>
      <c r="C279" s="483"/>
      <c r="D279" s="483" t="str">
        <f>IF(C279&gt;0,VLOOKUP(C279,女子登録情報!$A$2:$H$2000,2,0),"")</f>
        <v/>
      </c>
      <c r="E279" s="484" t="str">
        <f>IF(C279&gt;0,VLOOKUP(C279,女子登録情報!$A$2:$H$2000,3,0),"")</f>
        <v/>
      </c>
      <c r="F279" s="485"/>
      <c r="G279" s="483" t="str">
        <f>IF(C279&gt;0,VLOOKUP(C279,女子登録情報!$A$2:$H$2000,4,0),"")</f>
        <v/>
      </c>
      <c r="H279" s="483" t="str">
        <f>IF(C279&gt;0,VLOOKUP(C279,女子登録情報!$A$2:$H$2000,8,0),"")</f>
        <v/>
      </c>
      <c r="I279" s="486" t="str">
        <f>IF(C279&gt;0,VLOOKUP(C279,女子登録情報!$A$2:$H$2000,5,0),"")</f>
        <v/>
      </c>
      <c r="J279" s="57"/>
      <c r="L279" s="59"/>
    </row>
    <row r="280" spans="1:12" s="21" customFormat="1" ht="18.75" customHeight="1">
      <c r="A280" s="4"/>
      <c r="B280" s="482"/>
      <c r="C280" s="473"/>
      <c r="D280" s="473"/>
      <c r="E280" s="474"/>
      <c r="F280" s="475"/>
      <c r="G280" s="473"/>
      <c r="H280" s="473"/>
      <c r="I280" s="472"/>
      <c r="J280" s="57"/>
      <c r="L280" s="59"/>
    </row>
    <row r="281" spans="1:12" s="21" customFormat="1" ht="18.75" customHeight="1">
      <c r="A281" s="4"/>
      <c r="B281" s="464">
        <v>2</v>
      </c>
      <c r="C281" s="466"/>
      <c r="D281" s="466" t="str">
        <f>IF(C281,VLOOKUP(C281,女子登録情報!$A$2:$H$2000,2,0),"")</f>
        <v/>
      </c>
      <c r="E281" s="468" t="str">
        <f>IF(C281&gt;0,VLOOKUP(C281,女子登録情報!$A$2:$H$2000,3,0),"")</f>
        <v/>
      </c>
      <c r="F281" s="469"/>
      <c r="G281" s="466" t="str">
        <f>IF(C281&gt;0,VLOOKUP(C281,女子登録情報!$A$2:$H$2000,4,0),"")</f>
        <v/>
      </c>
      <c r="H281" s="466" t="str">
        <f>IF(C281&gt;0,VLOOKUP(C281,女子登録情報!$A$2:$H$2000,8,0),"")</f>
        <v/>
      </c>
      <c r="I281" s="432" t="str">
        <f>IF(C281&gt;0,VLOOKUP(C281,女子登録情報!$A$2:$H$2000,5,0),"")</f>
        <v/>
      </c>
      <c r="J281" s="57"/>
      <c r="L281" s="59"/>
    </row>
    <row r="282" spans="1:12" s="21" customFormat="1" ht="18.75" customHeight="1">
      <c r="A282" s="4"/>
      <c r="B282" s="482"/>
      <c r="C282" s="473"/>
      <c r="D282" s="473"/>
      <c r="E282" s="474"/>
      <c r="F282" s="475"/>
      <c r="G282" s="473"/>
      <c r="H282" s="473"/>
      <c r="I282" s="472"/>
      <c r="J282" s="57"/>
      <c r="L282" s="59"/>
    </row>
    <row r="283" spans="1:12" s="21" customFormat="1" ht="18.75" customHeight="1">
      <c r="A283" s="4"/>
      <c r="B283" s="464">
        <v>3</v>
      </c>
      <c r="C283" s="466"/>
      <c r="D283" s="466" t="str">
        <f>IF(C283,VLOOKUP(C283,女子登録情報!$A$2:$H$2000,2,0),"")</f>
        <v/>
      </c>
      <c r="E283" s="468" t="str">
        <f>IF(C283&gt;0,VLOOKUP(C283,女子登録情報!$A$2:$H$2000,3,0),"")</f>
        <v/>
      </c>
      <c r="F283" s="469"/>
      <c r="G283" s="466" t="str">
        <f>IF(C283&gt;0,VLOOKUP(C283,女子登録情報!$A$2:$H$2000,4,0),"")</f>
        <v/>
      </c>
      <c r="H283" s="466" t="str">
        <f>IF(C283&gt;0,VLOOKUP(C283,女子登録情報!$A$2:$H$2000,8,0),"")</f>
        <v/>
      </c>
      <c r="I283" s="432" t="str">
        <f>IF(C283&gt;0,VLOOKUP(C283,女子登録情報!$A$2:$H$2000,5,0),"")</f>
        <v/>
      </c>
      <c r="J283" s="57"/>
      <c r="L283" s="59"/>
    </row>
    <row r="284" spans="1:12" s="21" customFormat="1" ht="18.75" customHeight="1">
      <c r="A284" s="4"/>
      <c r="B284" s="482"/>
      <c r="C284" s="473"/>
      <c r="D284" s="473"/>
      <c r="E284" s="474"/>
      <c r="F284" s="475"/>
      <c r="G284" s="473"/>
      <c r="H284" s="473"/>
      <c r="I284" s="472"/>
      <c r="J284" s="57"/>
      <c r="L284" s="59"/>
    </row>
    <row r="285" spans="1:12" s="21" customFormat="1" ht="18.75" customHeight="1">
      <c r="A285" s="4"/>
      <c r="B285" s="464">
        <v>4</v>
      </c>
      <c r="C285" s="466"/>
      <c r="D285" s="466" t="str">
        <f>IF(C285,VLOOKUP(C285,女子登録情報!$A$2:$H$2000,2,0),"")</f>
        <v/>
      </c>
      <c r="E285" s="468" t="str">
        <f>IF(C285&gt;0,VLOOKUP(C285,女子登録情報!$A$2:$H$2000,3,0),"")</f>
        <v/>
      </c>
      <c r="F285" s="469"/>
      <c r="G285" s="466" t="str">
        <f>IF(C285&gt;0,VLOOKUP(C285,女子登録情報!$A$2:$H$2000,4,0),"")</f>
        <v/>
      </c>
      <c r="H285" s="466" t="str">
        <f>IF(C285&gt;0,VLOOKUP(C285,女子登録情報!$A$2:$H$2000,8,0),"")</f>
        <v/>
      </c>
      <c r="I285" s="432" t="str">
        <f>IF(C285&gt;0,VLOOKUP(C285,女子登録情報!$A$2:$H$2000,5,0),"")</f>
        <v/>
      </c>
      <c r="J285" s="57"/>
      <c r="L285" s="59"/>
    </row>
    <row r="286" spans="1:12" s="21" customFormat="1" ht="18.75" customHeight="1">
      <c r="A286" s="4"/>
      <c r="B286" s="482"/>
      <c r="C286" s="473"/>
      <c r="D286" s="473"/>
      <c r="E286" s="474"/>
      <c r="F286" s="475"/>
      <c r="G286" s="473"/>
      <c r="H286" s="473"/>
      <c r="I286" s="472"/>
      <c r="J286" s="57"/>
      <c r="L286" s="59"/>
    </row>
    <row r="287" spans="1:12" s="21" customFormat="1" ht="18.75" customHeight="1">
      <c r="A287" s="4"/>
      <c r="B287" s="464">
        <v>5</v>
      </c>
      <c r="C287" s="466"/>
      <c r="D287" s="466" t="str">
        <f>IF(C287,VLOOKUP(C287,女子登録情報!$A$2:$H$2000,2,0),"")</f>
        <v/>
      </c>
      <c r="E287" s="468" t="str">
        <f>IF(C287&gt;0,VLOOKUP(C287,女子登録情報!$A$2:$H$2000,3,0),"")</f>
        <v/>
      </c>
      <c r="F287" s="469"/>
      <c r="G287" s="466" t="str">
        <f>IF(C287&gt;0,VLOOKUP(C287,女子登録情報!$A$2:$H$2000,4,0),"")</f>
        <v/>
      </c>
      <c r="H287" s="466" t="str">
        <f>IF(C287&gt;0,VLOOKUP(C287,女子登録情報!$A$2:$H$2000,8,0),"")</f>
        <v/>
      </c>
      <c r="I287" s="432" t="str">
        <f>IF(C287&gt;0,VLOOKUP(C287,女子登録情報!$A$2:$H$2000,5,0),"")</f>
        <v/>
      </c>
      <c r="J287" s="57"/>
      <c r="L287" s="59"/>
    </row>
    <row r="288" spans="1:12" s="21" customFormat="1" ht="18.75" customHeight="1">
      <c r="A288" s="4"/>
      <c r="B288" s="482"/>
      <c r="C288" s="473"/>
      <c r="D288" s="473"/>
      <c r="E288" s="474"/>
      <c r="F288" s="475"/>
      <c r="G288" s="473"/>
      <c r="H288" s="473"/>
      <c r="I288" s="472"/>
      <c r="J288" s="57"/>
      <c r="L288" s="59"/>
    </row>
    <row r="289" spans="1:12" s="21" customFormat="1" ht="18.75" customHeight="1">
      <c r="A289" s="4"/>
      <c r="B289" s="464">
        <v>6</v>
      </c>
      <c r="C289" s="466"/>
      <c r="D289" s="466" t="str">
        <f>IF(C289,VLOOKUP(C289,女子登録情報!$A$2:$H$2000,2,0),"")</f>
        <v/>
      </c>
      <c r="E289" s="468" t="str">
        <f>IF(C289&gt;0,VLOOKUP(C289,女子登録情報!$A$2:$H$2000,3,0),"")</f>
        <v/>
      </c>
      <c r="F289" s="469"/>
      <c r="G289" s="466" t="str">
        <f>IF(C289&gt;0,VLOOKUP(C289,女子登録情報!$A$2:$H$2000,4,0),"")</f>
        <v/>
      </c>
      <c r="H289" s="466" t="str">
        <f>IF(C289&gt;0,VLOOKUP(C289,女子登録情報!$A$2:$H$2000,8,0),"")</f>
        <v/>
      </c>
      <c r="I289" s="432" t="str">
        <f>IF(C289&gt;0,VLOOKUP(C289,女子登録情報!$A$2:$H$2000,5,0),"")</f>
        <v/>
      </c>
      <c r="J289" s="57"/>
      <c r="L289" s="59"/>
    </row>
    <row r="290" spans="1:12" s="21" customFormat="1" ht="19.5" customHeight="1" thickBot="1">
      <c r="A290" s="4"/>
      <c r="B290" s="465"/>
      <c r="C290" s="467"/>
      <c r="D290" s="467"/>
      <c r="E290" s="470"/>
      <c r="F290" s="471"/>
      <c r="G290" s="467"/>
      <c r="H290" s="467"/>
      <c r="I290" s="433"/>
      <c r="J290" s="57"/>
      <c r="L290" s="59"/>
    </row>
    <row r="291" spans="1:12" s="21" customFormat="1" ht="18.75">
      <c r="A291" s="4"/>
      <c r="B291" s="434" t="s">
        <v>1237</v>
      </c>
      <c r="C291" s="435"/>
      <c r="D291" s="435"/>
      <c r="E291" s="435"/>
      <c r="F291" s="435"/>
      <c r="G291" s="435"/>
      <c r="H291" s="435"/>
      <c r="I291" s="436"/>
      <c r="J291" s="57"/>
      <c r="L291" s="59"/>
    </row>
    <row r="292" spans="1:12" s="21" customFormat="1" ht="18.75">
      <c r="A292" s="4"/>
      <c r="B292" s="437"/>
      <c r="C292" s="438"/>
      <c r="D292" s="438"/>
      <c r="E292" s="438"/>
      <c r="F292" s="438"/>
      <c r="G292" s="438"/>
      <c r="H292" s="438"/>
      <c r="I292" s="439"/>
      <c r="J292" s="57"/>
      <c r="L292" s="59"/>
    </row>
    <row r="293" spans="1:12" s="21" customFormat="1" ht="19.5" thickBot="1">
      <c r="A293" s="4"/>
      <c r="B293" s="440"/>
      <c r="C293" s="441"/>
      <c r="D293" s="441"/>
      <c r="E293" s="441"/>
      <c r="F293" s="441"/>
      <c r="G293" s="441"/>
      <c r="H293" s="441"/>
      <c r="I293" s="442"/>
      <c r="J293" s="57"/>
      <c r="L293" s="59"/>
    </row>
    <row r="294" spans="1:12" s="21" customFormat="1" ht="18.75">
      <c r="A294" s="58"/>
      <c r="B294" s="58"/>
      <c r="C294" s="58"/>
      <c r="D294" s="58"/>
      <c r="E294" s="58"/>
      <c r="F294" s="58"/>
      <c r="G294" s="58"/>
      <c r="H294" s="58"/>
      <c r="I294" s="58"/>
      <c r="J294" s="63"/>
      <c r="L294" s="59"/>
    </row>
    <row r="295" spans="1:12" s="21" customFormat="1" ht="19.5" thickBot="1">
      <c r="A295" s="4"/>
      <c r="B295" s="4"/>
      <c r="C295" s="4"/>
      <c r="D295" s="4"/>
      <c r="E295" s="4"/>
      <c r="F295" s="4"/>
      <c r="G295" s="4"/>
      <c r="H295" s="4"/>
      <c r="I295" s="4"/>
      <c r="J295" s="61" t="s">
        <v>1263</v>
      </c>
      <c r="L295" s="59"/>
    </row>
    <row r="296" spans="1:12" s="21" customFormat="1" ht="18.75" customHeight="1">
      <c r="A296" s="4"/>
      <c r="B296" s="515" t="str">
        <f>CONCATENATE('加盟校情報&amp;大会設定'!$G$5,'加盟校情報&amp;大会設定'!$H$5,'加盟校情報&amp;大会設定'!$I$5,'加盟校情報&amp;大会設定'!$J$5,)&amp;"　女子4×400mR"</f>
        <v>第36回全日本大学女子駅伝東海地区選考会　女子4×400mR</v>
      </c>
      <c r="C296" s="516"/>
      <c r="D296" s="516"/>
      <c r="E296" s="516"/>
      <c r="F296" s="516"/>
      <c r="G296" s="516"/>
      <c r="H296" s="516"/>
      <c r="I296" s="517"/>
      <c r="J296" s="57"/>
      <c r="L296" s="59"/>
    </row>
    <row r="297" spans="1:12" s="21" customFormat="1" ht="19.5" customHeight="1" thickBot="1">
      <c r="A297" s="4"/>
      <c r="B297" s="518"/>
      <c r="C297" s="519"/>
      <c r="D297" s="519"/>
      <c r="E297" s="519"/>
      <c r="F297" s="519"/>
      <c r="G297" s="519"/>
      <c r="H297" s="519"/>
      <c r="I297" s="520"/>
      <c r="J297" s="57"/>
      <c r="L297" s="59"/>
    </row>
    <row r="298" spans="1:12" s="21" customFormat="1" ht="18.75">
      <c r="A298" s="4"/>
      <c r="B298" s="449" t="s">
        <v>1241</v>
      </c>
      <c r="C298" s="450"/>
      <c r="D298" s="455" t="str">
        <f>IF(基本情報登録!$D$6&gt;0,基本情報登録!$D$6,"")</f>
        <v/>
      </c>
      <c r="E298" s="456"/>
      <c r="F298" s="456"/>
      <c r="G298" s="456"/>
      <c r="H298" s="457"/>
      <c r="I298" s="62" t="s">
        <v>1275</v>
      </c>
      <c r="J298" s="57"/>
      <c r="L298" s="59"/>
    </row>
    <row r="299" spans="1:12" s="21" customFormat="1" ht="18.75" customHeight="1">
      <c r="A299" s="4"/>
      <c r="B299" s="451" t="s">
        <v>1</v>
      </c>
      <c r="C299" s="452"/>
      <c r="D299" s="458" t="str">
        <f>IF(基本情報登録!$D$8&gt;0,基本情報登録!$D$8,"")</f>
        <v/>
      </c>
      <c r="E299" s="459"/>
      <c r="F299" s="459"/>
      <c r="G299" s="459"/>
      <c r="H299" s="460"/>
      <c r="I299" s="432"/>
      <c r="J299" s="57"/>
      <c r="L299" s="59"/>
    </row>
    <row r="300" spans="1:12" s="21" customFormat="1" ht="19.5" customHeight="1" thickBot="1">
      <c r="A300" s="4"/>
      <c r="B300" s="453"/>
      <c r="C300" s="454"/>
      <c r="D300" s="461"/>
      <c r="E300" s="462"/>
      <c r="F300" s="462"/>
      <c r="G300" s="462"/>
      <c r="H300" s="463"/>
      <c r="I300" s="433"/>
      <c r="J300" s="57"/>
      <c r="L300" s="59"/>
    </row>
    <row r="301" spans="1:12" s="21" customFormat="1" ht="18.75">
      <c r="A301" s="4"/>
      <c r="B301" s="449" t="s">
        <v>24</v>
      </c>
      <c r="C301" s="450"/>
      <c r="D301" s="487"/>
      <c r="E301" s="488"/>
      <c r="F301" s="488"/>
      <c r="G301" s="488"/>
      <c r="H301" s="488"/>
      <c r="I301" s="489"/>
      <c r="J301" s="57"/>
      <c r="L301" s="59"/>
    </row>
    <row r="302" spans="1:12" s="21" customFormat="1" ht="18.75" hidden="1">
      <c r="A302" s="4"/>
      <c r="B302" s="47"/>
      <c r="C302" s="48"/>
      <c r="D302" s="49"/>
      <c r="E302" s="490" t="str">
        <f>TEXT(D301,"00000")</f>
        <v>00000</v>
      </c>
      <c r="F302" s="490"/>
      <c r="G302" s="490"/>
      <c r="H302" s="490"/>
      <c r="I302" s="491"/>
      <c r="J302" s="57"/>
      <c r="L302" s="59"/>
    </row>
    <row r="303" spans="1:12" s="21" customFormat="1" ht="18.75" customHeight="1">
      <c r="A303" s="4"/>
      <c r="B303" s="451" t="s">
        <v>27</v>
      </c>
      <c r="C303" s="452"/>
      <c r="D303" s="468"/>
      <c r="E303" s="494"/>
      <c r="F303" s="494"/>
      <c r="G303" s="494"/>
      <c r="H303" s="494"/>
      <c r="I303" s="495"/>
      <c r="J303" s="57"/>
      <c r="L303" s="59"/>
    </row>
    <row r="304" spans="1:12" s="21" customFormat="1" ht="18.75" customHeight="1">
      <c r="A304" s="4"/>
      <c r="B304" s="492"/>
      <c r="C304" s="493"/>
      <c r="D304" s="474"/>
      <c r="E304" s="496"/>
      <c r="F304" s="496"/>
      <c r="G304" s="496"/>
      <c r="H304" s="496"/>
      <c r="I304" s="497"/>
      <c r="J304" s="57"/>
      <c r="L304" s="59"/>
    </row>
    <row r="305" spans="1:12" s="21" customFormat="1" ht="19.5" thickBot="1">
      <c r="A305" s="4"/>
      <c r="B305" s="498" t="s">
        <v>1233</v>
      </c>
      <c r="C305" s="499"/>
      <c r="D305" s="500"/>
      <c r="E305" s="501"/>
      <c r="F305" s="501"/>
      <c r="G305" s="501"/>
      <c r="H305" s="501"/>
      <c r="I305" s="502"/>
      <c r="J305" s="57"/>
      <c r="L305" s="59"/>
    </row>
    <row r="306" spans="1:12" s="21" customFormat="1" ht="18.75">
      <c r="A306" s="4"/>
      <c r="B306" s="476" t="s">
        <v>1234</v>
      </c>
      <c r="C306" s="477"/>
      <c r="D306" s="477"/>
      <c r="E306" s="477"/>
      <c r="F306" s="477"/>
      <c r="G306" s="477"/>
      <c r="H306" s="477"/>
      <c r="I306" s="478"/>
      <c r="J306" s="57"/>
      <c r="L306" s="59"/>
    </row>
    <row r="307" spans="1:12" s="21" customFormat="1" ht="19.5" thickBot="1">
      <c r="A307" s="4"/>
      <c r="B307" s="50" t="s">
        <v>1238</v>
      </c>
      <c r="C307" s="51" t="s">
        <v>16</v>
      </c>
      <c r="D307" s="51" t="s">
        <v>1239</v>
      </c>
      <c r="E307" s="479" t="s">
        <v>1235</v>
      </c>
      <c r="F307" s="480"/>
      <c r="G307" s="51" t="s">
        <v>1240</v>
      </c>
      <c r="H307" s="51" t="s">
        <v>48</v>
      </c>
      <c r="I307" s="52" t="s">
        <v>1236</v>
      </c>
      <c r="J307" s="57"/>
      <c r="L307" s="59"/>
    </row>
    <row r="308" spans="1:12" s="21" customFormat="1" ht="19.5" customHeight="1" thickTop="1">
      <c r="A308" s="4"/>
      <c r="B308" s="481">
        <v>1</v>
      </c>
      <c r="C308" s="483"/>
      <c r="D308" s="483" t="str">
        <f>IF(C308&gt;0,VLOOKUP(C308,女子登録情報!$A$2:$H$2000,2,0),"")</f>
        <v/>
      </c>
      <c r="E308" s="484" t="str">
        <f>IF(C308&gt;0,VLOOKUP(C308,女子登録情報!$A$2:$H$2000,3,0),"")</f>
        <v/>
      </c>
      <c r="F308" s="485"/>
      <c r="G308" s="483" t="str">
        <f>IF(C308&gt;0,VLOOKUP(C308,女子登録情報!$A$2:$H$2000,4,0),"")</f>
        <v/>
      </c>
      <c r="H308" s="483" t="str">
        <f>IF(C308&gt;0,VLOOKUP(C308,女子登録情報!$A$2:$H$2000,8,0),"")</f>
        <v/>
      </c>
      <c r="I308" s="486" t="str">
        <f>IF(C308&gt;0,VLOOKUP(C308,女子登録情報!$A$2:$H$2000,5,0),"")</f>
        <v/>
      </c>
      <c r="J308" s="57"/>
      <c r="L308" s="59"/>
    </row>
    <row r="309" spans="1:12" s="21" customFormat="1" ht="18.75" customHeight="1">
      <c r="A309" s="4"/>
      <c r="B309" s="482"/>
      <c r="C309" s="473"/>
      <c r="D309" s="473"/>
      <c r="E309" s="474"/>
      <c r="F309" s="475"/>
      <c r="G309" s="473"/>
      <c r="H309" s="473"/>
      <c r="I309" s="472"/>
      <c r="J309" s="57"/>
      <c r="L309" s="59"/>
    </row>
    <row r="310" spans="1:12" s="21" customFormat="1" ht="18.75" customHeight="1">
      <c r="A310" s="4"/>
      <c r="B310" s="464">
        <v>2</v>
      </c>
      <c r="C310" s="466"/>
      <c r="D310" s="466" t="str">
        <f>IF(C310,VLOOKUP(C310,女子登録情報!$A$2:$H$2000,2,0),"")</f>
        <v/>
      </c>
      <c r="E310" s="468" t="str">
        <f>IF(C310&gt;0,VLOOKUP(C310,女子登録情報!$A$2:$H$2000,3,0),"")</f>
        <v/>
      </c>
      <c r="F310" s="469"/>
      <c r="G310" s="466" t="str">
        <f>IF(C310&gt;0,VLOOKUP(C310,女子登録情報!$A$2:$H$2000,4,0),"")</f>
        <v/>
      </c>
      <c r="H310" s="466" t="str">
        <f>IF(C310&gt;0,VLOOKUP(C310,女子登録情報!$A$2:$H$2000,8,0),"")</f>
        <v/>
      </c>
      <c r="I310" s="432" t="str">
        <f>IF(C310&gt;0,VLOOKUP(C310,女子登録情報!$A$2:$H$2000,5,0),"")</f>
        <v/>
      </c>
      <c r="J310" s="57"/>
      <c r="L310" s="59"/>
    </row>
    <row r="311" spans="1:12" s="21" customFormat="1" ht="18.75" customHeight="1">
      <c r="A311" s="4"/>
      <c r="B311" s="482"/>
      <c r="C311" s="473"/>
      <c r="D311" s="473"/>
      <c r="E311" s="474"/>
      <c r="F311" s="475"/>
      <c r="G311" s="473"/>
      <c r="H311" s="473"/>
      <c r="I311" s="472"/>
      <c r="J311" s="57"/>
      <c r="L311" s="59"/>
    </row>
    <row r="312" spans="1:12" s="21" customFormat="1" ht="18.75" customHeight="1">
      <c r="A312" s="4"/>
      <c r="B312" s="464">
        <v>3</v>
      </c>
      <c r="C312" s="466"/>
      <c r="D312" s="466" t="str">
        <f>IF(C312,VLOOKUP(C312,女子登録情報!$A$2:$H$2000,2,0),"")</f>
        <v/>
      </c>
      <c r="E312" s="468" t="str">
        <f>IF(C312&gt;0,VLOOKUP(C312,女子登録情報!$A$2:$H$2000,3,0),"")</f>
        <v/>
      </c>
      <c r="F312" s="469"/>
      <c r="G312" s="466" t="str">
        <f>IF(C312&gt;0,VLOOKUP(C312,女子登録情報!$A$2:$H$2000,4,0),"")</f>
        <v/>
      </c>
      <c r="H312" s="466" t="str">
        <f>IF(C312&gt;0,VLOOKUP(C312,女子登録情報!$A$2:$H$2000,8,0),"")</f>
        <v/>
      </c>
      <c r="I312" s="432" t="str">
        <f>IF(C312&gt;0,VLOOKUP(C312,女子登録情報!$A$2:$H$2000,5,0),"")</f>
        <v/>
      </c>
      <c r="J312" s="57"/>
      <c r="L312" s="59"/>
    </row>
    <row r="313" spans="1:12" s="21" customFormat="1" ht="18.75" customHeight="1">
      <c r="A313" s="4"/>
      <c r="B313" s="482"/>
      <c r="C313" s="473"/>
      <c r="D313" s="473"/>
      <c r="E313" s="474"/>
      <c r="F313" s="475"/>
      <c r="G313" s="473"/>
      <c r="H313" s="473"/>
      <c r="I313" s="472"/>
      <c r="J313" s="57"/>
      <c r="L313" s="59"/>
    </row>
    <row r="314" spans="1:12" s="21" customFormat="1" ht="18.75" customHeight="1">
      <c r="A314" s="4"/>
      <c r="B314" s="464">
        <v>4</v>
      </c>
      <c r="C314" s="466"/>
      <c r="D314" s="466" t="str">
        <f>IF(C314,VLOOKUP(C314,女子登録情報!$A$2:$H$2000,2,0),"")</f>
        <v/>
      </c>
      <c r="E314" s="468" t="str">
        <f>IF(C314&gt;0,VLOOKUP(C314,女子登録情報!$A$2:$H$2000,3,0),"")</f>
        <v/>
      </c>
      <c r="F314" s="469"/>
      <c r="G314" s="466" t="str">
        <f>IF(C314&gt;0,VLOOKUP(C314,女子登録情報!$A$2:$H$2000,4,0),"")</f>
        <v/>
      </c>
      <c r="H314" s="466" t="str">
        <f>IF(C314&gt;0,VLOOKUP(C314,女子登録情報!$A$2:$H$2000,8,0),"")</f>
        <v/>
      </c>
      <c r="I314" s="432" t="str">
        <f>IF(C314&gt;0,VLOOKUP(C314,女子登録情報!$A$2:$H$2000,5,0),"")</f>
        <v/>
      </c>
      <c r="J314" s="57"/>
      <c r="L314" s="59"/>
    </row>
    <row r="315" spans="1:12" s="21" customFormat="1" ht="18.75" customHeight="1">
      <c r="A315" s="4"/>
      <c r="B315" s="482"/>
      <c r="C315" s="473"/>
      <c r="D315" s="473"/>
      <c r="E315" s="474"/>
      <c r="F315" s="475"/>
      <c r="G315" s="473"/>
      <c r="H315" s="473"/>
      <c r="I315" s="472"/>
      <c r="J315" s="57"/>
      <c r="L315" s="59"/>
    </row>
    <row r="316" spans="1:12" s="21" customFormat="1" ht="18.75" customHeight="1">
      <c r="A316" s="4"/>
      <c r="B316" s="464">
        <v>5</v>
      </c>
      <c r="C316" s="466"/>
      <c r="D316" s="466" t="str">
        <f>IF(C316,VLOOKUP(C316,女子登録情報!$A$2:$H$2000,2,0),"")</f>
        <v/>
      </c>
      <c r="E316" s="468" t="str">
        <f>IF(C316&gt;0,VLOOKUP(C316,女子登録情報!$A$2:$H$2000,3,0),"")</f>
        <v/>
      </c>
      <c r="F316" s="469"/>
      <c r="G316" s="466" t="str">
        <f>IF(C316&gt;0,VLOOKUP(C316,女子登録情報!$A$2:$H$2000,4,0),"")</f>
        <v/>
      </c>
      <c r="H316" s="466" t="str">
        <f>IF(C316&gt;0,VLOOKUP(C316,女子登録情報!$A$2:$H$2000,8,0),"")</f>
        <v/>
      </c>
      <c r="I316" s="432" t="str">
        <f>IF(C316&gt;0,VLOOKUP(C316,女子登録情報!$A$2:$H$2000,5,0),"")</f>
        <v/>
      </c>
      <c r="J316" s="57"/>
      <c r="L316" s="59"/>
    </row>
    <row r="317" spans="1:12" s="21" customFormat="1" ht="18.75" customHeight="1">
      <c r="A317" s="4"/>
      <c r="B317" s="482"/>
      <c r="C317" s="473"/>
      <c r="D317" s="473"/>
      <c r="E317" s="474"/>
      <c r="F317" s="475"/>
      <c r="G317" s="473"/>
      <c r="H317" s="473"/>
      <c r="I317" s="472"/>
      <c r="J317" s="57"/>
      <c r="L317" s="59"/>
    </row>
    <row r="318" spans="1:12" s="21" customFormat="1" ht="18.75" customHeight="1">
      <c r="A318" s="4"/>
      <c r="B318" s="464">
        <v>6</v>
      </c>
      <c r="C318" s="466"/>
      <c r="D318" s="466" t="str">
        <f>IF(C318,VLOOKUP(C318,女子登録情報!$A$2:$H$2000,2,0),"")</f>
        <v/>
      </c>
      <c r="E318" s="468" t="str">
        <f>IF(C318&gt;0,VLOOKUP(C318,女子登録情報!$A$2:$H$2000,3,0),"")</f>
        <v/>
      </c>
      <c r="F318" s="469"/>
      <c r="G318" s="466" t="str">
        <f>IF(C318&gt;0,VLOOKUP(C318,女子登録情報!$A$2:$H$2000,4,0),"")</f>
        <v/>
      </c>
      <c r="H318" s="466" t="str">
        <f>IF(C318&gt;0,VLOOKUP(C318,女子登録情報!$A$2:$H$2000,8,0),"")</f>
        <v/>
      </c>
      <c r="I318" s="432" t="str">
        <f>IF(C318&gt;0,VLOOKUP(C318,女子登録情報!$A$2:$H$2000,5,0),"")</f>
        <v/>
      </c>
      <c r="J318" s="57"/>
      <c r="L318" s="59"/>
    </row>
    <row r="319" spans="1:12" s="21" customFormat="1" ht="19.5" customHeight="1" thickBot="1">
      <c r="A319" s="4"/>
      <c r="B319" s="465"/>
      <c r="C319" s="467"/>
      <c r="D319" s="467"/>
      <c r="E319" s="470"/>
      <c r="F319" s="471"/>
      <c r="G319" s="467"/>
      <c r="H319" s="467"/>
      <c r="I319" s="433"/>
      <c r="J319" s="57"/>
      <c r="L319" s="59"/>
    </row>
    <row r="320" spans="1:12" s="21" customFormat="1" ht="18.75">
      <c r="A320" s="4"/>
      <c r="B320" s="434" t="s">
        <v>1237</v>
      </c>
      <c r="C320" s="435"/>
      <c r="D320" s="435"/>
      <c r="E320" s="435"/>
      <c r="F320" s="435"/>
      <c r="G320" s="435"/>
      <c r="H320" s="435"/>
      <c r="I320" s="436"/>
      <c r="J320" s="57"/>
      <c r="L320" s="59"/>
    </row>
    <row r="321" spans="1:12" s="21" customFormat="1" ht="18.75">
      <c r="A321" s="4"/>
      <c r="B321" s="437"/>
      <c r="C321" s="438"/>
      <c r="D321" s="438"/>
      <c r="E321" s="438"/>
      <c r="F321" s="438"/>
      <c r="G321" s="438"/>
      <c r="H321" s="438"/>
      <c r="I321" s="439"/>
      <c r="J321" s="57"/>
      <c r="L321" s="59"/>
    </row>
    <row r="322" spans="1:12" s="21" customFormat="1" ht="19.5" thickBot="1">
      <c r="A322" s="4"/>
      <c r="B322" s="440"/>
      <c r="C322" s="441"/>
      <c r="D322" s="441"/>
      <c r="E322" s="441"/>
      <c r="F322" s="441"/>
      <c r="G322" s="441"/>
      <c r="H322" s="441"/>
      <c r="I322" s="442"/>
      <c r="J322" s="57"/>
      <c r="L322" s="59"/>
    </row>
    <row r="323" spans="1:12" s="21" customFormat="1" ht="18.75">
      <c r="A323" s="58"/>
      <c r="B323" s="58"/>
      <c r="C323" s="58"/>
      <c r="D323" s="58"/>
      <c r="E323" s="58"/>
      <c r="F323" s="58"/>
      <c r="G323" s="58"/>
      <c r="H323" s="58"/>
      <c r="I323" s="58"/>
      <c r="J323" s="63"/>
      <c r="L323" s="59"/>
    </row>
    <row r="324" spans="1:12" s="21" customFormat="1" ht="19.5" thickBot="1">
      <c r="A324" s="4"/>
      <c r="B324" s="4"/>
      <c r="C324" s="4"/>
      <c r="D324" s="4"/>
      <c r="E324" s="4"/>
      <c r="F324" s="4"/>
      <c r="G324" s="4"/>
      <c r="H324" s="4"/>
      <c r="I324" s="4"/>
      <c r="J324" s="61" t="s">
        <v>1264</v>
      </c>
      <c r="L324" s="59"/>
    </row>
    <row r="325" spans="1:12" s="21" customFormat="1" ht="18.75">
      <c r="A325" s="4"/>
      <c r="B325" s="515" t="str">
        <f>CONCATENATE('加盟校情報&amp;大会設定'!$G$5,'加盟校情報&amp;大会設定'!$H$5,'加盟校情報&amp;大会設定'!$I$5,'加盟校情報&amp;大会設定'!$J$5,)&amp;"　女子4×400mR"</f>
        <v>第36回全日本大学女子駅伝東海地区選考会　女子4×400mR</v>
      </c>
      <c r="C325" s="516"/>
      <c r="D325" s="516"/>
      <c r="E325" s="516"/>
      <c r="F325" s="516"/>
      <c r="G325" s="516"/>
      <c r="H325" s="516"/>
      <c r="I325" s="517"/>
      <c r="J325" s="57"/>
      <c r="L325" s="59"/>
    </row>
    <row r="326" spans="1:12" s="21" customFormat="1" ht="19.5" thickBot="1">
      <c r="A326" s="4"/>
      <c r="B326" s="518"/>
      <c r="C326" s="519"/>
      <c r="D326" s="519"/>
      <c r="E326" s="519"/>
      <c r="F326" s="519"/>
      <c r="G326" s="519"/>
      <c r="H326" s="519"/>
      <c r="I326" s="520"/>
      <c r="J326" s="57"/>
      <c r="L326" s="59"/>
    </row>
    <row r="327" spans="1:12" s="21" customFormat="1" ht="18.75">
      <c r="A327" s="4"/>
      <c r="B327" s="449" t="s">
        <v>1241</v>
      </c>
      <c r="C327" s="450"/>
      <c r="D327" s="455" t="str">
        <f>IF(基本情報登録!$D$6&gt;0,基本情報登録!$D$6,"")</f>
        <v/>
      </c>
      <c r="E327" s="456"/>
      <c r="F327" s="456"/>
      <c r="G327" s="456"/>
      <c r="H327" s="457"/>
      <c r="I327" s="62" t="s">
        <v>1275</v>
      </c>
      <c r="J327" s="57"/>
      <c r="L327" s="59"/>
    </row>
    <row r="328" spans="1:12" s="21" customFormat="1" ht="18.75">
      <c r="A328" s="4"/>
      <c r="B328" s="451" t="s">
        <v>1</v>
      </c>
      <c r="C328" s="452"/>
      <c r="D328" s="458" t="str">
        <f>IF(基本情報登録!$D$8&gt;0,基本情報登録!$D$8,"")</f>
        <v/>
      </c>
      <c r="E328" s="459"/>
      <c r="F328" s="459"/>
      <c r="G328" s="459"/>
      <c r="H328" s="460"/>
      <c r="I328" s="432"/>
      <c r="J328" s="57"/>
      <c r="L328" s="59"/>
    </row>
    <row r="329" spans="1:12" s="21" customFormat="1" ht="19.5" thickBot="1">
      <c r="A329" s="4"/>
      <c r="B329" s="453"/>
      <c r="C329" s="454"/>
      <c r="D329" s="461"/>
      <c r="E329" s="462"/>
      <c r="F329" s="462"/>
      <c r="G329" s="462"/>
      <c r="H329" s="463"/>
      <c r="I329" s="433"/>
      <c r="J329" s="57"/>
      <c r="L329" s="59"/>
    </row>
    <row r="330" spans="1:12" s="21" customFormat="1" ht="18.75">
      <c r="A330" s="4"/>
      <c r="B330" s="449" t="s">
        <v>24</v>
      </c>
      <c r="C330" s="450"/>
      <c r="D330" s="487"/>
      <c r="E330" s="488"/>
      <c r="F330" s="488"/>
      <c r="G330" s="488"/>
      <c r="H330" s="488"/>
      <c r="I330" s="489"/>
      <c r="J330" s="57"/>
      <c r="L330" s="59"/>
    </row>
    <row r="331" spans="1:12" s="21" customFormat="1" ht="18.75" hidden="1">
      <c r="A331" s="4"/>
      <c r="B331" s="47"/>
      <c r="C331" s="48"/>
      <c r="D331" s="49"/>
      <c r="E331" s="490" t="str">
        <f>TEXT(D330,"00000")</f>
        <v>00000</v>
      </c>
      <c r="F331" s="490"/>
      <c r="G331" s="490"/>
      <c r="H331" s="490"/>
      <c r="I331" s="491"/>
      <c r="J331" s="57"/>
      <c r="L331" s="59"/>
    </row>
    <row r="332" spans="1:12" s="21" customFormat="1" ht="18.75">
      <c r="A332" s="4"/>
      <c r="B332" s="451" t="s">
        <v>27</v>
      </c>
      <c r="C332" s="452"/>
      <c r="D332" s="468"/>
      <c r="E332" s="494"/>
      <c r="F332" s="494"/>
      <c r="G332" s="494"/>
      <c r="H332" s="494"/>
      <c r="I332" s="495"/>
      <c r="J332" s="57"/>
      <c r="L332" s="59"/>
    </row>
    <row r="333" spans="1:12" s="21" customFormat="1" ht="18.75">
      <c r="A333" s="4"/>
      <c r="B333" s="492"/>
      <c r="C333" s="493"/>
      <c r="D333" s="474"/>
      <c r="E333" s="496"/>
      <c r="F333" s="496"/>
      <c r="G333" s="496"/>
      <c r="H333" s="496"/>
      <c r="I333" s="497"/>
      <c r="J333" s="57"/>
      <c r="L333" s="59"/>
    </row>
    <row r="334" spans="1:12" s="21" customFormat="1" ht="19.5" thickBot="1">
      <c r="A334" s="4"/>
      <c r="B334" s="498" t="s">
        <v>1233</v>
      </c>
      <c r="C334" s="499"/>
      <c r="D334" s="500"/>
      <c r="E334" s="501"/>
      <c r="F334" s="501"/>
      <c r="G334" s="501"/>
      <c r="H334" s="501"/>
      <c r="I334" s="502"/>
      <c r="J334" s="57"/>
      <c r="L334" s="59"/>
    </row>
    <row r="335" spans="1:12" s="21" customFormat="1" ht="18.75">
      <c r="A335" s="4"/>
      <c r="B335" s="476" t="s">
        <v>1234</v>
      </c>
      <c r="C335" s="477"/>
      <c r="D335" s="477"/>
      <c r="E335" s="477"/>
      <c r="F335" s="477"/>
      <c r="G335" s="477"/>
      <c r="H335" s="477"/>
      <c r="I335" s="478"/>
      <c r="J335" s="57"/>
      <c r="L335" s="59"/>
    </row>
    <row r="336" spans="1:12" s="21" customFormat="1" ht="19.5" thickBot="1">
      <c r="A336" s="4"/>
      <c r="B336" s="50" t="s">
        <v>1238</v>
      </c>
      <c r="C336" s="51" t="s">
        <v>16</v>
      </c>
      <c r="D336" s="51" t="s">
        <v>1239</v>
      </c>
      <c r="E336" s="479" t="s">
        <v>1235</v>
      </c>
      <c r="F336" s="480"/>
      <c r="G336" s="51" t="s">
        <v>1240</v>
      </c>
      <c r="H336" s="51" t="s">
        <v>48</v>
      </c>
      <c r="I336" s="52" t="s">
        <v>1236</v>
      </c>
      <c r="J336" s="57"/>
      <c r="L336" s="59"/>
    </row>
    <row r="337" spans="1:12" s="21" customFormat="1" ht="19.5" thickTop="1">
      <c r="A337" s="4"/>
      <c r="B337" s="481">
        <v>1</v>
      </c>
      <c r="C337" s="483"/>
      <c r="D337" s="483" t="str">
        <f>IF(C337&gt;0,VLOOKUP(C337,女子登録情報!$A$2:$H$2000,2,0),"")</f>
        <v/>
      </c>
      <c r="E337" s="484" t="str">
        <f>IF(C337&gt;0,VLOOKUP(C337,女子登録情報!$A$2:$H$2000,3,0),"")</f>
        <v/>
      </c>
      <c r="F337" s="485"/>
      <c r="G337" s="483" t="str">
        <f>IF(C337&gt;0,VLOOKUP(C337,女子登録情報!$A$2:$H$2000,4,0),"")</f>
        <v/>
      </c>
      <c r="H337" s="483" t="str">
        <f>IF(C337&gt;0,VLOOKUP(C337,女子登録情報!$A$2:$H$2000,8,0),"")</f>
        <v/>
      </c>
      <c r="I337" s="486" t="str">
        <f>IF(C337&gt;0,VLOOKUP(C337,女子登録情報!$A$2:$H$2000,5,0),"")</f>
        <v/>
      </c>
      <c r="J337" s="57"/>
      <c r="L337" s="59"/>
    </row>
    <row r="338" spans="1:12" s="21" customFormat="1" ht="18.75">
      <c r="A338" s="4"/>
      <c r="B338" s="482"/>
      <c r="C338" s="473"/>
      <c r="D338" s="473"/>
      <c r="E338" s="474"/>
      <c r="F338" s="475"/>
      <c r="G338" s="473"/>
      <c r="H338" s="473"/>
      <c r="I338" s="472"/>
      <c r="J338" s="57"/>
      <c r="L338" s="59"/>
    </row>
    <row r="339" spans="1:12" s="21" customFormat="1" ht="18.75">
      <c r="A339" s="4"/>
      <c r="B339" s="464">
        <v>2</v>
      </c>
      <c r="C339" s="466"/>
      <c r="D339" s="466" t="str">
        <f>IF(C339,VLOOKUP(C339,女子登録情報!$A$2:$H$2000,2,0),"")</f>
        <v/>
      </c>
      <c r="E339" s="468" t="str">
        <f>IF(C339&gt;0,VLOOKUP(C339,女子登録情報!$A$2:$H$2000,3,0),"")</f>
        <v/>
      </c>
      <c r="F339" s="469"/>
      <c r="G339" s="466" t="str">
        <f>IF(C339&gt;0,VLOOKUP(C339,女子登録情報!$A$2:$H$2000,4,0),"")</f>
        <v/>
      </c>
      <c r="H339" s="466" t="str">
        <f>IF(C339&gt;0,VLOOKUP(C339,女子登録情報!$A$2:$H$2000,8,0),"")</f>
        <v/>
      </c>
      <c r="I339" s="432" t="str">
        <f>IF(C339&gt;0,VLOOKUP(C339,女子登録情報!$A$2:$H$2000,5,0),"")</f>
        <v/>
      </c>
      <c r="J339" s="57"/>
      <c r="L339" s="59"/>
    </row>
    <row r="340" spans="1:12" s="21" customFormat="1" ht="18.75">
      <c r="A340" s="4"/>
      <c r="B340" s="482"/>
      <c r="C340" s="473"/>
      <c r="D340" s="473"/>
      <c r="E340" s="474"/>
      <c r="F340" s="475"/>
      <c r="G340" s="473"/>
      <c r="H340" s="473"/>
      <c r="I340" s="472"/>
      <c r="J340" s="57"/>
      <c r="L340" s="59"/>
    </row>
    <row r="341" spans="1:12" s="21" customFormat="1" ht="18.75">
      <c r="A341" s="4"/>
      <c r="B341" s="464">
        <v>3</v>
      </c>
      <c r="C341" s="466"/>
      <c r="D341" s="466" t="str">
        <f>IF(C341,VLOOKUP(C341,女子登録情報!$A$2:$H$2000,2,0),"")</f>
        <v/>
      </c>
      <c r="E341" s="468" t="str">
        <f>IF(C341&gt;0,VLOOKUP(C341,女子登録情報!$A$2:$H$2000,3,0),"")</f>
        <v/>
      </c>
      <c r="F341" s="469"/>
      <c r="G341" s="466" t="str">
        <f>IF(C341&gt;0,VLOOKUP(C341,女子登録情報!$A$2:$H$2000,4,0),"")</f>
        <v/>
      </c>
      <c r="H341" s="466" t="str">
        <f>IF(C341&gt;0,VLOOKUP(C341,女子登録情報!$A$2:$H$2000,8,0),"")</f>
        <v/>
      </c>
      <c r="I341" s="432" t="str">
        <f>IF(C341&gt;0,VLOOKUP(C341,女子登録情報!$A$2:$H$2000,5,0),"")</f>
        <v/>
      </c>
      <c r="J341" s="57"/>
      <c r="L341" s="59"/>
    </row>
    <row r="342" spans="1:12" s="21" customFormat="1" ht="18.75">
      <c r="A342" s="4"/>
      <c r="B342" s="482"/>
      <c r="C342" s="473"/>
      <c r="D342" s="473"/>
      <c r="E342" s="474"/>
      <c r="F342" s="475"/>
      <c r="G342" s="473"/>
      <c r="H342" s="473"/>
      <c r="I342" s="472"/>
      <c r="J342" s="57"/>
      <c r="L342" s="59"/>
    </row>
    <row r="343" spans="1:12" s="21" customFormat="1" ht="18.75">
      <c r="A343" s="4"/>
      <c r="B343" s="464">
        <v>4</v>
      </c>
      <c r="C343" s="466"/>
      <c r="D343" s="466" t="str">
        <f>IF(C343,VLOOKUP(C343,女子登録情報!$A$2:$H$2000,2,0),"")</f>
        <v/>
      </c>
      <c r="E343" s="468" t="str">
        <f>IF(C343&gt;0,VLOOKUP(C343,女子登録情報!$A$2:$H$2000,3,0),"")</f>
        <v/>
      </c>
      <c r="F343" s="469"/>
      <c r="G343" s="466" t="str">
        <f>IF(C343&gt;0,VLOOKUP(C343,女子登録情報!$A$2:$H$2000,4,0),"")</f>
        <v/>
      </c>
      <c r="H343" s="466" t="str">
        <f>IF(C343&gt;0,VLOOKUP(C343,女子登録情報!$A$2:$H$2000,8,0),"")</f>
        <v/>
      </c>
      <c r="I343" s="432" t="str">
        <f>IF(C343&gt;0,VLOOKUP(C343,女子登録情報!$A$2:$H$2000,5,0),"")</f>
        <v/>
      </c>
      <c r="J343" s="57"/>
      <c r="L343" s="59"/>
    </row>
    <row r="344" spans="1:12" s="21" customFormat="1" ht="18.75">
      <c r="A344" s="4"/>
      <c r="B344" s="482"/>
      <c r="C344" s="473"/>
      <c r="D344" s="473"/>
      <c r="E344" s="474"/>
      <c r="F344" s="475"/>
      <c r="G344" s="473"/>
      <c r="H344" s="473"/>
      <c r="I344" s="472"/>
      <c r="J344" s="57"/>
      <c r="L344" s="59"/>
    </row>
    <row r="345" spans="1:12" s="21" customFormat="1" ht="18.75">
      <c r="A345" s="4"/>
      <c r="B345" s="464">
        <v>5</v>
      </c>
      <c r="C345" s="466"/>
      <c r="D345" s="466" t="str">
        <f>IF(C345,VLOOKUP(C345,女子登録情報!$A$2:$H$2000,2,0),"")</f>
        <v/>
      </c>
      <c r="E345" s="468" t="str">
        <f>IF(C345&gt;0,VLOOKUP(C345,女子登録情報!$A$2:$H$2000,3,0),"")</f>
        <v/>
      </c>
      <c r="F345" s="469"/>
      <c r="G345" s="466" t="str">
        <f>IF(C345&gt;0,VLOOKUP(C345,女子登録情報!$A$2:$H$2000,4,0),"")</f>
        <v/>
      </c>
      <c r="H345" s="466" t="str">
        <f>IF(C345&gt;0,VLOOKUP(C345,女子登録情報!$A$2:$H$2000,8,0),"")</f>
        <v/>
      </c>
      <c r="I345" s="432" t="str">
        <f>IF(C345&gt;0,VLOOKUP(C345,女子登録情報!$A$2:$H$2000,5,0),"")</f>
        <v/>
      </c>
      <c r="J345" s="57"/>
      <c r="L345" s="59"/>
    </row>
    <row r="346" spans="1:12" s="21" customFormat="1" ht="18.75">
      <c r="A346" s="4"/>
      <c r="B346" s="482"/>
      <c r="C346" s="473"/>
      <c r="D346" s="473"/>
      <c r="E346" s="474"/>
      <c r="F346" s="475"/>
      <c r="G346" s="473"/>
      <c r="H346" s="473"/>
      <c r="I346" s="472"/>
      <c r="J346" s="57"/>
      <c r="L346" s="59"/>
    </row>
    <row r="347" spans="1:12" s="21" customFormat="1" ht="18.75">
      <c r="A347" s="4"/>
      <c r="B347" s="464">
        <v>6</v>
      </c>
      <c r="C347" s="466"/>
      <c r="D347" s="466" t="str">
        <f>IF(C347,VLOOKUP(C347,女子登録情報!$A$2:$H$2000,2,0),"")</f>
        <v/>
      </c>
      <c r="E347" s="468" t="str">
        <f>IF(C347&gt;0,VLOOKUP(C347,女子登録情報!$A$2:$H$2000,3,0),"")</f>
        <v/>
      </c>
      <c r="F347" s="469"/>
      <c r="G347" s="466" t="str">
        <f>IF(C347&gt;0,VLOOKUP(C347,女子登録情報!$A$2:$H$2000,4,0),"")</f>
        <v/>
      </c>
      <c r="H347" s="466" t="str">
        <f>IF(C347&gt;0,VLOOKUP(C347,女子登録情報!$A$2:$H$2000,8,0),"")</f>
        <v/>
      </c>
      <c r="I347" s="432" t="str">
        <f>IF(C347&gt;0,VLOOKUP(C347,女子登録情報!$A$2:$H$2000,5,0),"")</f>
        <v/>
      </c>
      <c r="J347" s="57"/>
      <c r="L347" s="59"/>
    </row>
    <row r="348" spans="1:12" s="21" customFormat="1" ht="19.5" thickBot="1">
      <c r="A348" s="4"/>
      <c r="B348" s="465"/>
      <c r="C348" s="467"/>
      <c r="D348" s="467"/>
      <c r="E348" s="470"/>
      <c r="F348" s="471"/>
      <c r="G348" s="467"/>
      <c r="H348" s="467"/>
      <c r="I348" s="433"/>
      <c r="J348" s="57"/>
      <c r="L348" s="59"/>
    </row>
    <row r="349" spans="1:12" s="21" customFormat="1" ht="18.75">
      <c r="A349" s="4"/>
      <c r="B349" s="434" t="s">
        <v>1237</v>
      </c>
      <c r="C349" s="435"/>
      <c r="D349" s="435"/>
      <c r="E349" s="435"/>
      <c r="F349" s="435"/>
      <c r="G349" s="435"/>
      <c r="H349" s="435"/>
      <c r="I349" s="436"/>
      <c r="J349" s="57"/>
      <c r="L349" s="59"/>
    </row>
    <row r="350" spans="1:12" s="21" customFormat="1" ht="18.75">
      <c r="A350" s="4"/>
      <c r="B350" s="437"/>
      <c r="C350" s="438"/>
      <c r="D350" s="438"/>
      <c r="E350" s="438"/>
      <c r="F350" s="438"/>
      <c r="G350" s="438"/>
      <c r="H350" s="438"/>
      <c r="I350" s="439"/>
      <c r="J350" s="57"/>
      <c r="L350" s="59"/>
    </row>
    <row r="351" spans="1:12" s="21" customFormat="1" ht="19.5" thickBot="1">
      <c r="A351" s="4"/>
      <c r="B351" s="440"/>
      <c r="C351" s="441"/>
      <c r="D351" s="441"/>
      <c r="E351" s="441"/>
      <c r="F351" s="441"/>
      <c r="G351" s="441"/>
      <c r="H351" s="441"/>
      <c r="I351" s="442"/>
      <c r="J351" s="57"/>
      <c r="L351" s="59"/>
    </row>
    <row r="352" spans="1:12" s="21" customFormat="1" ht="18.75">
      <c r="A352" s="58"/>
      <c r="B352" s="58"/>
      <c r="C352" s="58"/>
      <c r="D352" s="58"/>
      <c r="E352" s="58"/>
      <c r="F352" s="58"/>
      <c r="G352" s="58"/>
      <c r="H352" s="58"/>
      <c r="I352" s="58"/>
      <c r="J352" s="63"/>
      <c r="L352" s="59"/>
    </row>
    <row r="353" spans="1:12" s="21" customFormat="1" ht="19.5" thickBot="1">
      <c r="A353" s="4"/>
      <c r="B353" s="4"/>
      <c r="C353" s="4"/>
      <c r="D353" s="4"/>
      <c r="E353" s="4"/>
      <c r="F353" s="4"/>
      <c r="G353" s="4"/>
      <c r="H353" s="4"/>
      <c r="I353" s="4"/>
      <c r="J353" s="61" t="s">
        <v>1265</v>
      </c>
      <c r="L353" s="59"/>
    </row>
    <row r="354" spans="1:12" s="21" customFormat="1" ht="18.75">
      <c r="A354" s="4"/>
      <c r="B354" s="515" t="str">
        <f>CONCATENATE('加盟校情報&amp;大会設定'!$G$5,'加盟校情報&amp;大会設定'!$H$5,'加盟校情報&amp;大会設定'!$I$5,'加盟校情報&amp;大会設定'!$J$5,)&amp;"　女子4×400mR"</f>
        <v>第36回全日本大学女子駅伝東海地区選考会　女子4×400mR</v>
      </c>
      <c r="C354" s="516"/>
      <c r="D354" s="516"/>
      <c r="E354" s="516"/>
      <c r="F354" s="516"/>
      <c r="G354" s="516"/>
      <c r="H354" s="516"/>
      <c r="I354" s="517"/>
      <c r="J354" s="57"/>
      <c r="L354" s="59"/>
    </row>
    <row r="355" spans="1:12" s="21" customFormat="1" ht="19.5" thickBot="1">
      <c r="A355" s="4"/>
      <c r="B355" s="518"/>
      <c r="C355" s="519"/>
      <c r="D355" s="519"/>
      <c r="E355" s="519"/>
      <c r="F355" s="519"/>
      <c r="G355" s="519"/>
      <c r="H355" s="519"/>
      <c r="I355" s="520"/>
      <c r="J355" s="57"/>
      <c r="L355" s="59"/>
    </row>
    <row r="356" spans="1:12" s="21" customFormat="1" ht="18.75">
      <c r="A356" s="4"/>
      <c r="B356" s="449" t="s">
        <v>1241</v>
      </c>
      <c r="C356" s="450"/>
      <c r="D356" s="455" t="str">
        <f>IF(基本情報登録!$D$6&gt;0,基本情報登録!$D$6,"")</f>
        <v/>
      </c>
      <c r="E356" s="456"/>
      <c r="F356" s="456"/>
      <c r="G356" s="456"/>
      <c r="H356" s="457"/>
      <c r="I356" s="62" t="s">
        <v>1275</v>
      </c>
      <c r="J356" s="57"/>
      <c r="L356" s="59"/>
    </row>
    <row r="357" spans="1:12" s="21" customFormat="1" ht="18.75">
      <c r="A357" s="4"/>
      <c r="B357" s="451" t="s">
        <v>1</v>
      </c>
      <c r="C357" s="452"/>
      <c r="D357" s="458" t="str">
        <f>IF(基本情報登録!$D$8&gt;0,基本情報登録!$D$8,"")</f>
        <v/>
      </c>
      <c r="E357" s="459"/>
      <c r="F357" s="459"/>
      <c r="G357" s="459"/>
      <c r="H357" s="460"/>
      <c r="I357" s="432"/>
      <c r="J357" s="57"/>
      <c r="L357" s="59"/>
    </row>
    <row r="358" spans="1:12" s="21" customFormat="1" ht="19.5" thickBot="1">
      <c r="A358" s="4"/>
      <c r="B358" s="453"/>
      <c r="C358" s="454"/>
      <c r="D358" s="461"/>
      <c r="E358" s="462"/>
      <c r="F358" s="462"/>
      <c r="G358" s="462"/>
      <c r="H358" s="463"/>
      <c r="I358" s="433"/>
      <c r="J358" s="57"/>
      <c r="L358" s="59"/>
    </row>
    <row r="359" spans="1:12" s="21" customFormat="1" ht="18.75">
      <c r="A359" s="4"/>
      <c r="B359" s="449" t="s">
        <v>24</v>
      </c>
      <c r="C359" s="450"/>
      <c r="D359" s="487"/>
      <c r="E359" s="488"/>
      <c r="F359" s="488"/>
      <c r="G359" s="488"/>
      <c r="H359" s="488"/>
      <c r="I359" s="489"/>
      <c r="J359" s="57"/>
      <c r="L359" s="59"/>
    </row>
    <row r="360" spans="1:12" s="21" customFormat="1" ht="18.75" hidden="1">
      <c r="A360" s="4"/>
      <c r="B360" s="47"/>
      <c r="C360" s="48"/>
      <c r="D360" s="49"/>
      <c r="E360" s="490" t="str">
        <f>TEXT(D359,"00000")</f>
        <v>00000</v>
      </c>
      <c r="F360" s="490"/>
      <c r="G360" s="490"/>
      <c r="H360" s="490"/>
      <c r="I360" s="491"/>
      <c r="J360" s="57"/>
      <c r="L360" s="59"/>
    </row>
    <row r="361" spans="1:12" s="21" customFormat="1" ht="18.75">
      <c r="A361" s="4"/>
      <c r="B361" s="451" t="s">
        <v>27</v>
      </c>
      <c r="C361" s="452"/>
      <c r="D361" s="468"/>
      <c r="E361" s="494"/>
      <c r="F361" s="494"/>
      <c r="G361" s="494"/>
      <c r="H361" s="494"/>
      <c r="I361" s="495"/>
      <c r="J361" s="57"/>
      <c r="L361" s="59"/>
    </row>
    <row r="362" spans="1:12" s="21" customFormat="1" ht="18.75">
      <c r="A362" s="4"/>
      <c r="B362" s="492"/>
      <c r="C362" s="493"/>
      <c r="D362" s="474"/>
      <c r="E362" s="496"/>
      <c r="F362" s="496"/>
      <c r="G362" s="496"/>
      <c r="H362" s="496"/>
      <c r="I362" s="497"/>
      <c r="J362" s="57"/>
      <c r="L362" s="59"/>
    </row>
    <row r="363" spans="1:12" s="21" customFormat="1" ht="19.5" thickBot="1">
      <c r="A363" s="4"/>
      <c r="B363" s="498" t="s">
        <v>1233</v>
      </c>
      <c r="C363" s="499"/>
      <c r="D363" s="500"/>
      <c r="E363" s="501"/>
      <c r="F363" s="501"/>
      <c r="G363" s="501"/>
      <c r="H363" s="501"/>
      <c r="I363" s="502"/>
      <c r="J363" s="57"/>
      <c r="L363" s="59"/>
    </row>
    <row r="364" spans="1:12" s="21" customFormat="1" ht="18.75">
      <c r="A364" s="4"/>
      <c r="B364" s="476" t="s">
        <v>1234</v>
      </c>
      <c r="C364" s="477"/>
      <c r="D364" s="477"/>
      <c r="E364" s="477"/>
      <c r="F364" s="477"/>
      <c r="G364" s="477"/>
      <c r="H364" s="477"/>
      <c r="I364" s="478"/>
      <c r="J364" s="57"/>
      <c r="L364" s="59"/>
    </row>
    <row r="365" spans="1:12" s="21" customFormat="1" ht="19.5" thickBot="1">
      <c r="A365" s="4"/>
      <c r="B365" s="50" t="s">
        <v>1238</v>
      </c>
      <c r="C365" s="51" t="s">
        <v>16</v>
      </c>
      <c r="D365" s="51" t="s">
        <v>1239</v>
      </c>
      <c r="E365" s="479" t="s">
        <v>1235</v>
      </c>
      <c r="F365" s="480"/>
      <c r="G365" s="51" t="s">
        <v>1240</v>
      </c>
      <c r="H365" s="51" t="s">
        <v>48</v>
      </c>
      <c r="I365" s="52" t="s">
        <v>1236</v>
      </c>
      <c r="J365" s="57"/>
      <c r="L365" s="59"/>
    </row>
    <row r="366" spans="1:12" s="21" customFormat="1" ht="19.5" thickTop="1">
      <c r="A366" s="4"/>
      <c r="B366" s="481">
        <v>1</v>
      </c>
      <c r="C366" s="483"/>
      <c r="D366" s="483" t="str">
        <f>IF(C366&gt;0,VLOOKUP(C366,女子登録情報!$A$2:$H$2000,2,0),"")</f>
        <v/>
      </c>
      <c r="E366" s="484" t="str">
        <f>IF(C366&gt;0,VLOOKUP(C366,女子登録情報!$A$2:$H$2000,3,0),"")</f>
        <v/>
      </c>
      <c r="F366" s="485"/>
      <c r="G366" s="483" t="str">
        <f>IF(C366&gt;0,VLOOKUP(C366,女子登録情報!$A$2:$H$2000,4,0),"")</f>
        <v/>
      </c>
      <c r="H366" s="483" t="str">
        <f>IF(C366&gt;0,VLOOKUP(C366,女子登録情報!$A$2:$H$2000,8,0),"")</f>
        <v/>
      </c>
      <c r="I366" s="486" t="str">
        <f>IF(C366&gt;0,VLOOKUP(C366,女子登録情報!$A$2:$H$2000,5,0),"")</f>
        <v/>
      </c>
      <c r="J366" s="57"/>
      <c r="L366" s="59"/>
    </row>
    <row r="367" spans="1:12" s="21" customFormat="1" ht="18.75">
      <c r="A367" s="4"/>
      <c r="B367" s="482"/>
      <c r="C367" s="473"/>
      <c r="D367" s="473"/>
      <c r="E367" s="474"/>
      <c r="F367" s="475"/>
      <c r="G367" s="473"/>
      <c r="H367" s="473"/>
      <c r="I367" s="472"/>
      <c r="J367" s="57"/>
      <c r="L367" s="59"/>
    </row>
    <row r="368" spans="1:12" s="21" customFormat="1" ht="18.75">
      <c r="A368" s="4"/>
      <c r="B368" s="464">
        <v>2</v>
      </c>
      <c r="C368" s="466"/>
      <c r="D368" s="466" t="str">
        <f>IF(C368,VLOOKUP(C368,女子登録情報!$A$2:$H$2000,2,0),"")</f>
        <v/>
      </c>
      <c r="E368" s="468" t="str">
        <f>IF(C368&gt;0,VLOOKUP(C368,女子登録情報!$A$2:$H$2000,3,0),"")</f>
        <v/>
      </c>
      <c r="F368" s="469"/>
      <c r="G368" s="466" t="str">
        <f>IF(C368&gt;0,VLOOKUP(C368,女子登録情報!$A$2:$H$2000,4,0),"")</f>
        <v/>
      </c>
      <c r="H368" s="466" t="str">
        <f>IF(C368&gt;0,VLOOKUP(C368,女子登録情報!$A$2:$H$2000,8,0),"")</f>
        <v/>
      </c>
      <c r="I368" s="432" t="str">
        <f>IF(C368&gt;0,VLOOKUP(C368,女子登録情報!$A$2:$H$2000,5,0),"")</f>
        <v/>
      </c>
      <c r="J368" s="57"/>
      <c r="L368" s="59"/>
    </row>
    <row r="369" spans="1:12" s="21" customFormat="1" ht="18.75">
      <c r="A369" s="4"/>
      <c r="B369" s="482"/>
      <c r="C369" s="473"/>
      <c r="D369" s="473"/>
      <c r="E369" s="474"/>
      <c r="F369" s="475"/>
      <c r="G369" s="473"/>
      <c r="H369" s="473"/>
      <c r="I369" s="472"/>
      <c r="J369" s="57"/>
      <c r="L369" s="59"/>
    </row>
    <row r="370" spans="1:12" s="21" customFormat="1" ht="18.75">
      <c r="A370" s="4"/>
      <c r="B370" s="464">
        <v>3</v>
      </c>
      <c r="C370" s="466"/>
      <c r="D370" s="466" t="str">
        <f>IF(C370,VLOOKUP(C370,女子登録情報!$A$2:$H$2000,2,0),"")</f>
        <v/>
      </c>
      <c r="E370" s="468" t="str">
        <f>IF(C370&gt;0,VLOOKUP(C370,女子登録情報!$A$2:$H$2000,3,0),"")</f>
        <v/>
      </c>
      <c r="F370" s="469"/>
      <c r="G370" s="466" t="str">
        <f>IF(C370&gt;0,VLOOKUP(C370,女子登録情報!$A$2:$H$2000,4,0),"")</f>
        <v/>
      </c>
      <c r="H370" s="466" t="str">
        <f>IF(C370&gt;0,VLOOKUP(C370,女子登録情報!$A$2:$H$2000,8,0),"")</f>
        <v/>
      </c>
      <c r="I370" s="432" t="str">
        <f>IF(C370&gt;0,VLOOKUP(C370,女子登録情報!$A$2:$H$2000,5,0),"")</f>
        <v/>
      </c>
      <c r="J370" s="57"/>
      <c r="L370" s="59"/>
    </row>
    <row r="371" spans="1:12" s="21" customFormat="1" ht="18.75">
      <c r="A371" s="4"/>
      <c r="B371" s="482"/>
      <c r="C371" s="473"/>
      <c r="D371" s="473"/>
      <c r="E371" s="474"/>
      <c r="F371" s="475"/>
      <c r="G371" s="473"/>
      <c r="H371" s="473"/>
      <c r="I371" s="472"/>
      <c r="J371" s="57"/>
      <c r="L371" s="59"/>
    </row>
    <row r="372" spans="1:12" s="21" customFormat="1" ht="18.75">
      <c r="A372" s="4"/>
      <c r="B372" s="464">
        <v>4</v>
      </c>
      <c r="C372" s="466"/>
      <c r="D372" s="466" t="str">
        <f>IF(C372,VLOOKUP(C372,女子登録情報!$A$2:$H$2000,2,0),"")</f>
        <v/>
      </c>
      <c r="E372" s="468" t="str">
        <f>IF(C372&gt;0,VLOOKUP(C372,女子登録情報!$A$2:$H$2000,3,0),"")</f>
        <v/>
      </c>
      <c r="F372" s="469"/>
      <c r="G372" s="466" t="str">
        <f>IF(C372&gt;0,VLOOKUP(C372,女子登録情報!$A$2:$H$2000,4,0),"")</f>
        <v/>
      </c>
      <c r="H372" s="466" t="str">
        <f>IF(C372&gt;0,VLOOKUP(C372,女子登録情報!$A$2:$H$2000,8,0),"")</f>
        <v/>
      </c>
      <c r="I372" s="432" t="str">
        <f>IF(C372&gt;0,VLOOKUP(C372,女子登録情報!$A$2:$H$2000,5,0),"")</f>
        <v/>
      </c>
      <c r="J372" s="57"/>
      <c r="L372" s="59"/>
    </row>
    <row r="373" spans="1:12" s="21" customFormat="1" ht="18.75">
      <c r="A373" s="4"/>
      <c r="B373" s="482"/>
      <c r="C373" s="473"/>
      <c r="D373" s="473"/>
      <c r="E373" s="474"/>
      <c r="F373" s="475"/>
      <c r="G373" s="473"/>
      <c r="H373" s="473"/>
      <c r="I373" s="472"/>
      <c r="J373" s="57"/>
      <c r="L373" s="59"/>
    </row>
    <row r="374" spans="1:12" s="21" customFormat="1" ht="18.75">
      <c r="A374" s="4"/>
      <c r="B374" s="464">
        <v>5</v>
      </c>
      <c r="C374" s="466"/>
      <c r="D374" s="466" t="str">
        <f>IF(C374,VLOOKUP(C374,女子登録情報!$A$2:$H$2000,2,0),"")</f>
        <v/>
      </c>
      <c r="E374" s="468" t="str">
        <f>IF(C374&gt;0,VLOOKUP(C374,女子登録情報!$A$2:$H$2000,3,0),"")</f>
        <v/>
      </c>
      <c r="F374" s="469"/>
      <c r="G374" s="466" t="str">
        <f>IF(C374&gt;0,VLOOKUP(C374,女子登録情報!$A$2:$H$2000,4,0),"")</f>
        <v/>
      </c>
      <c r="H374" s="466" t="str">
        <f>IF(C374&gt;0,VLOOKUP(C374,女子登録情報!$A$2:$H$2000,8,0),"")</f>
        <v/>
      </c>
      <c r="I374" s="432" t="str">
        <f>IF(C374&gt;0,VLOOKUP(C374,女子登録情報!$A$2:$H$2000,5,0),"")</f>
        <v/>
      </c>
      <c r="J374" s="57"/>
      <c r="L374" s="59"/>
    </row>
    <row r="375" spans="1:12" s="21" customFormat="1" ht="18.75">
      <c r="A375" s="4"/>
      <c r="B375" s="482"/>
      <c r="C375" s="473"/>
      <c r="D375" s="473"/>
      <c r="E375" s="474"/>
      <c r="F375" s="475"/>
      <c r="G375" s="473"/>
      <c r="H375" s="473"/>
      <c r="I375" s="472"/>
      <c r="J375" s="57"/>
      <c r="L375" s="59"/>
    </row>
    <row r="376" spans="1:12" s="21" customFormat="1" ht="18.75">
      <c r="A376" s="4"/>
      <c r="B376" s="464">
        <v>6</v>
      </c>
      <c r="C376" s="466"/>
      <c r="D376" s="466" t="str">
        <f>IF(C376,VLOOKUP(C376,女子登録情報!$A$2:$H$2000,2,0),"")</f>
        <v/>
      </c>
      <c r="E376" s="468" t="str">
        <f>IF(C376&gt;0,VLOOKUP(C376,女子登録情報!$A$2:$H$2000,3,0),"")</f>
        <v/>
      </c>
      <c r="F376" s="469"/>
      <c r="G376" s="466" t="str">
        <f>IF(C376&gt;0,VLOOKUP(C376,女子登録情報!$A$2:$H$2000,4,0),"")</f>
        <v/>
      </c>
      <c r="H376" s="466" t="str">
        <f>IF(C376&gt;0,VLOOKUP(C376,女子登録情報!$A$2:$H$2000,8,0),"")</f>
        <v/>
      </c>
      <c r="I376" s="432" t="str">
        <f>IF(C376&gt;0,VLOOKUP(C376,女子登録情報!$A$2:$H$2000,5,0),"")</f>
        <v/>
      </c>
      <c r="J376" s="57"/>
      <c r="L376" s="59"/>
    </row>
    <row r="377" spans="1:12" s="21" customFormat="1" ht="19.5" thickBot="1">
      <c r="A377" s="4"/>
      <c r="B377" s="465"/>
      <c r="C377" s="467"/>
      <c r="D377" s="467"/>
      <c r="E377" s="470"/>
      <c r="F377" s="471"/>
      <c r="G377" s="467"/>
      <c r="H377" s="467"/>
      <c r="I377" s="433"/>
      <c r="J377" s="57"/>
      <c r="L377" s="59"/>
    </row>
    <row r="378" spans="1:12" s="21" customFormat="1" ht="18.75">
      <c r="A378" s="4"/>
      <c r="B378" s="434" t="s">
        <v>1237</v>
      </c>
      <c r="C378" s="435"/>
      <c r="D378" s="435"/>
      <c r="E378" s="435"/>
      <c r="F378" s="435"/>
      <c r="G378" s="435"/>
      <c r="H378" s="435"/>
      <c r="I378" s="436"/>
      <c r="J378" s="57"/>
      <c r="L378" s="59"/>
    </row>
    <row r="379" spans="1:12" s="21" customFormat="1" ht="18.75">
      <c r="A379" s="4"/>
      <c r="B379" s="437"/>
      <c r="C379" s="438"/>
      <c r="D379" s="438"/>
      <c r="E379" s="438"/>
      <c r="F379" s="438"/>
      <c r="G379" s="438"/>
      <c r="H379" s="438"/>
      <c r="I379" s="439"/>
      <c r="J379" s="57"/>
      <c r="L379" s="59"/>
    </row>
    <row r="380" spans="1:12" s="21" customFormat="1" ht="19.5" thickBot="1">
      <c r="A380" s="4"/>
      <c r="B380" s="440"/>
      <c r="C380" s="441"/>
      <c r="D380" s="441"/>
      <c r="E380" s="441"/>
      <c r="F380" s="441"/>
      <c r="G380" s="441"/>
      <c r="H380" s="441"/>
      <c r="I380" s="442"/>
      <c r="J380" s="57"/>
      <c r="L380" s="59"/>
    </row>
    <row r="381" spans="1:12" s="21" customFormat="1" ht="18.75">
      <c r="A381" s="58"/>
      <c r="B381" s="58"/>
      <c r="C381" s="58"/>
      <c r="D381" s="58"/>
      <c r="E381" s="58"/>
      <c r="F381" s="58"/>
      <c r="G381" s="58"/>
      <c r="H381" s="58"/>
      <c r="I381" s="58"/>
      <c r="J381" s="63"/>
      <c r="L381" s="59"/>
    </row>
    <row r="382" spans="1:12" s="21" customFormat="1" ht="19.5" thickBot="1">
      <c r="A382" s="4"/>
      <c r="B382" s="4"/>
      <c r="C382" s="4"/>
      <c r="D382" s="4"/>
      <c r="E382" s="4"/>
      <c r="F382" s="4"/>
      <c r="G382" s="4"/>
      <c r="H382" s="4"/>
      <c r="I382" s="4"/>
      <c r="J382" s="61" t="s">
        <v>1296</v>
      </c>
      <c r="L382" s="59"/>
    </row>
    <row r="383" spans="1:12" s="21" customFormat="1" ht="18.75">
      <c r="A383" s="4"/>
      <c r="B383" s="515" t="str">
        <f>CONCATENATE('加盟校情報&amp;大会設定'!$G$5,'加盟校情報&amp;大会設定'!$H$5,'加盟校情報&amp;大会設定'!$I$5,'加盟校情報&amp;大会設定'!$J$5,)&amp;"　女子4×400mR"</f>
        <v>第36回全日本大学女子駅伝東海地区選考会　女子4×400mR</v>
      </c>
      <c r="C383" s="516"/>
      <c r="D383" s="516"/>
      <c r="E383" s="516"/>
      <c r="F383" s="516"/>
      <c r="G383" s="516"/>
      <c r="H383" s="516"/>
      <c r="I383" s="517"/>
      <c r="J383" s="57"/>
      <c r="L383" s="59"/>
    </row>
    <row r="384" spans="1:12" s="21" customFormat="1" ht="19.5" thickBot="1">
      <c r="A384" s="4"/>
      <c r="B384" s="518"/>
      <c r="C384" s="519"/>
      <c r="D384" s="519"/>
      <c r="E384" s="519"/>
      <c r="F384" s="519"/>
      <c r="G384" s="519"/>
      <c r="H384" s="519"/>
      <c r="I384" s="520"/>
      <c r="J384" s="57"/>
      <c r="L384" s="59"/>
    </row>
    <row r="385" spans="1:12" s="21" customFormat="1" ht="18.75">
      <c r="A385" s="4"/>
      <c r="B385" s="449" t="s">
        <v>1241</v>
      </c>
      <c r="C385" s="450"/>
      <c r="D385" s="455" t="str">
        <f>IF(基本情報登録!$D$6&gt;0,基本情報登録!$D$6,"")</f>
        <v/>
      </c>
      <c r="E385" s="456"/>
      <c r="F385" s="456"/>
      <c r="G385" s="456"/>
      <c r="H385" s="457"/>
      <c r="I385" s="62" t="s">
        <v>1275</v>
      </c>
      <c r="J385" s="57"/>
      <c r="L385" s="59"/>
    </row>
    <row r="386" spans="1:12" s="21" customFormat="1" ht="18.75">
      <c r="A386" s="4"/>
      <c r="B386" s="451" t="s">
        <v>1</v>
      </c>
      <c r="C386" s="452"/>
      <c r="D386" s="458" t="str">
        <f>IF(基本情報登録!$D$8&gt;0,基本情報登録!$D$8,"")</f>
        <v/>
      </c>
      <c r="E386" s="459"/>
      <c r="F386" s="459"/>
      <c r="G386" s="459"/>
      <c r="H386" s="460"/>
      <c r="I386" s="432"/>
      <c r="J386" s="57"/>
      <c r="L386" s="59"/>
    </row>
    <row r="387" spans="1:12" s="21" customFormat="1" ht="19.5" thickBot="1">
      <c r="A387" s="4"/>
      <c r="B387" s="453"/>
      <c r="C387" s="454"/>
      <c r="D387" s="461"/>
      <c r="E387" s="462"/>
      <c r="F387" s="462"/>
      <c r="G387" s="462"/>
      <c r="H387" s="463"/>
      <c r="I387" s="433"/>
      <c r="J387" s="57"/>
      <c r="L387" s="59"/>
    </row>
    <row r="388" spans="1:12" s="21" customFormat="1" ht="18.75">
      <c r="A388" s="4"/>
      <c r="B388" s="449" t="s">
        <v>24</v>
      </c>
      <c r="C388" s="450"/>
      <c r="D388" s="487"/>
      <c r="E388" s="488"/>
      <c r="F388" s="488"/>
      <c r="G388" s="488"/>
      <c r="H388" s="488"/>
      <c r="I388" s="489"/>
      <c r="J388" s="57"/>
      <c r="L388" s="59"/>
    </row>
    <row r="389" spans="1:12" s="21" customFormat="1" ht="18.75" hidden="1">
      <c r="A389" s="4"/>
      <c r="B389" s="47"/>
      <c r="C389" s="48"/>
      <c r="D389" s="49"/>
      <c r="E389" s="490" t="str">
        <f>TEXT(D388,"00000")</f>
        <v>00000</v>
      </c>
      <c r="F389" s="490"/>
      <c r="G389" s="490"/>
      <c r="H389" s="490"/>
      <c r="I389" s="491"/>
      <c r="J389" s="57"/>
      <c r="L389" s="59"/>
    </row>
    <row r="390" spans="1:12" s="21" customFormat="1" ht="18.75">
      <c r="A390" s="4"/>
      <c r="B390" s="451" t="s">
        <v>27</v>
      </c>
      <c r="C390" s="452"/>
      <c r="D390" s="468"/>
      <c r="E390" s="494"/>
      <c r="F390" s="494"/>
      <c r="G390" s="494"/>
      <c r="H390" s="494"/>
      <c r="I390" s="495"/>
      <c r="J390" s="57"/>
      <c r="L390" s="59"/>
    </row>
    <row r="391" spans="1:12" s="21" customFormat="1" ht="18.75">
      <c r="A391" s="4"/>
      <c r="B391" s="492"/>
      <c r="C391" s="493"/>
      <c r="D391" s="474"/>
      <c r="E391" s="496"/>
      <c r="F391" s="496"/>
      <c r="G391" s="496"/>
      <c r="H391" s="496"/>
      <c r="I391" s="497"/>
      <c r="J391" s="57"/>
      <c r="L391" s="59"/>
    </row>
    <row r="392" spans="1:12" s="21" customFormat="1" ht="19.5" thickBot="1">
      <c r="A392" s="4"/>
      <c r="B392" s="498" t="s">
        <v>1233</v>
      </c>
      <c r="C392" s="499"/>
      <c r="D392" s="500"/>
      <c r="E392" s="501"/>
      <c r="F392" s="501"/>
      <c r="G392" s="501"/>
      <c r="H392" s="501"/>
      <c r="I392" s="502"/>
      <c r="J392" s="57"/>
      <c r="L392" s="59"/>
    </row>
    <row r="393" spans="1:12" s="21" customFormat="1" ht="18.75">
      <c r="A393" s="4"/>
      <c r="B393" s="476" t="s">
        <v>1234</v>
      </c>
      <c r="C393" s="477"/>
      <c r="D393" s="477"/>
      <c r="E393" s="477"/>
      <c r="F393" s="477"/>
      <c r="G393" s="477"/>
      <c r="H393" s="477"/>
      <c r="I393" s="478"/>
      <c r="J393" s="57"/>
      <c r="L393" s="59"/>
    </row>
    <row r="394" spans="1:12" s="21" customFormat="1" ht="19.5" thickBot="1">
      <c r="A394" s="4"/>
      <c r="B394" s="50" t="s">
        <v>1238</v>
      </c>
      <c r="C394" s="51" t="s">
        <v>16</v>
      </c>
      <c r="D394" s="51" t="s">
        <v>1239</v>
      </c>
      <c r="E394" s="479" t="s">
        <v>1235</v>
      </c>
      <c r="F394" s="480"/>
      <c r="G394" s="51" t="s">
        <v>1240</v>
      </c>
      <c r="H394" s="51" t="s">
        <v>48</v>
      </c>
      <c r="I394" s="52" t="s">
        <v>1236</v>
      </c>
      <c r="J394" s="57"/>
      <c r="L394" s="59"/>
    </row>
    <row r="395" spans="1:12" s="21" customFormat="1" ht="19.5" thickTop="1">
      <c r="A395" s="4"/>
      <c r="B395" s="481">
        <v>1</v>
      </c>
      <c r="C395" s="483"/>
      <c r="D395" s="483" t="str">
        <f>IF(C395&gt;0,VLOOKUP(C395,女子登録情報!$A$2:$H$2000,2,0),"")</f>
        <v/>
      </c>
      <c r="E395" s="484" t="str">
        <f>IF(C395&gt;0,VLOOKUP(C395,女子登録情報!$A$2:$H$2000,3,0),"")</f>
        <v/>
      </c>
      <c r="F395" s="485"/>
      <c r="G395" s="483" t="str">
        <f>IF(C395&gt;0,VLOOKUP(C395,女子登録情報!$A$2:$H$2000,4,0),"")</f>
        <v/>
      </c>
      <c r="H395" s="483" t="str">
        <f>IF(C395&gt;0,VLOOKUP(C395,女子登録情報!$A$2:$H$2000,8,0),"")</f>
        <v/>
      </c>
      <c r="I395" s="486" t="str">
        <f>IF(C395&gt;0,VLOOKUP(C395,女子登録情報!$A$2:$H$2000,5,0),"")</f>
        <v/>
      </c>
      <c r="J395" s="57"/>
      <c r="L395" s="59"/>
    </row>
    <row r="396" spans="1:12" s="21" customFormat="1" ht="18.75">
      <c r="A396" s="4"/>
      <c r="B396" s="482"/>
      <c r="C396" s="473"/>
      <c r="D396" s="473"/>
      <c r="E396" s="474"/>
      <c r="F396" s="475"/>
      <c r="G396" s="473"/>
      <c r="H396" s="473"/>
      <c r="I396" s="472"/>
      <c r="J396" s="57"/>
      <c r="L396" s="59"/>
    </row>
    <row r="397" spans="1:12" s="21" customFormat="1" ht="18.75">
      <c r="A397" s="4"/>
      <c r="B397" s="464">
        <v>2</v>
      </c>
      <c r="C397" s="466"/>
      <c r="D397" s="466" t="str">
        <f>IF(C397,VLOOKUP(C397,女子登録情報!$A$2:$H$2000,2,0),"")</f>
        <v/>
      </c>
      <c r="E397" s="468" t="str">
        <f>IF(C397&gt;0,VLOOKUP(C397,女子登録情報!$A$2:$H$2000,3,0),"")</f>
        <v/>
      </c>
      <c r="F397" s="469"/>
      <c r="G397" s="466" t="str">
        <f>IF(C397&gt;0,VLOOKUP(C397,女子登録情報!$A$2:$H$2000,4,0),"")</f>
        <v/>
      </c>
      <c r="H397" s="466" t="str">
        <f>IF(C397&gt;0,VLOOKUP(C397,女子登録情報!$A$2:$H$2000,8,0),"")</f>
        <v/>
      </c>
      <c r="I397" s="432" t="str">
        <f>IF(C397&gt;0,VLOOKUP(C397,女子登録情報!$A$2:$H$2000,5,0),"")</f>
        <v/>
      </c>
      <c r="J397" s="57"/>
      <c r="L397" s="59"/>
    </row>
    <row r="398" spans="1:12" s="21" customFormat="1" ht="18.75">
      <c r="A398" s="4"/>
      <c r="B398" s="482"/>
      <c r="C398" s="473"/>
      <c r="D398" s="473"/>
      <c r="E398" s="474"/>
      <c r="F398" s="475"/>
      <c r="G398" s="473"/>
      <c r="H398" s="473"/>
      <c r="I398" s="472"/>
      <c r="J398" s="57"/>
      <c r="L398" s="59"/>
    </row>
    <row r="399" spans="1:12" s="21" customFormat="1" ht="18.75">
      <c r="A399" s="4"/>
      <c r="B399" s="464">
        <v>3</v>
      </c>
      <c r="C399" s="466"/>
      <c r="D399" s="466" t="str">
        <f>IF(C399,VLOOKUP(C399,女子登録情報!$A$2:$H$2000,2,0),"")</f>
        <v/>
      </c>
      <c r="E399" s="468" t="str">
        <f>IF(C399&gt;0,VLOOKUP(C399,女子登録情報!$A$2:$H$2000,3,0),"")</f>
        <v/>
      </c>
      <c r="F399" s="469"/>
      <c r="G399" s="466" t="str">
        <f>IF(C399&gt;0,VLOOKUP(C399,女子登録情報!$A$2:$H$2000,4,0),"")</f>
        <v/>
      </c>
      <c r="H399" s="466" t="str">
        <f>IF(C399&gt;0,VLOOKUP(C399,女子登録情報!$A$2:$H$2000,8,0),"")</f>
        <v/>
      </c>
      <c r="I399" s="432" t="str">
        <f>IF(C399&gt;0,VLOOKUP(C399,女子登録情報!$A$2:$H$2000,5,0),"")</f>
        <v/>
      </c>
      <c r="J399" s="57"/>
      <c r="L399" s="59"/>
    </row>
    <row r="400" spans="1:12" s="21" customFormat="1" ht="18.75">
      <c r="A400" s="4"/>
      <c r="B400" s="482"/>
      <c r="C400" s="473"/>
      <c r="D400" s="473"/>
      <c r="E400" s="474"/>
      <c r="F400" s="475"/>
      <c r="G400" s="473"/>
      <c r="H400" s="473"/>
      <c r="I400" s="472"/>
      <c r="J400" s="57"/>
      <c r="L400" s="59"/>
    </row>
    <row r="401" spans="1:12" s="21" customFormat="1" ht="18.75">
      <c r="A401" s="4"/>
      <c r="B401" s="464">
        <v>4</v>
      </c>
      <c r="C401" s="466"/>
      <c r="D401" s="466" t="str">
        <f>IF(C401,VLOOKUP(C401,女子登録情報!$A$2:$H$2000,2,0),"")</f>
        <v/>
      </c>
      <c r="E401" s="468" t="str">
        <f>IF(C401&gt;0,VLOOKUP(C401,女子登録情報!$A$2:$H$2000,3,0),"")</f>
        <v/>
      </c>
      <c r="F401" s="469"/>
      <c r="G401" s="466" t="str">
        <f>IF(C401&gt;0,VLOOKUP(C401,女子登録情報!$A$2:$H$2000,4,0),"")</f>
        <v/>
      </c>
      <c r="H401" s="466" t="str">
        <f>IF(C401&gt;0,VLOOKUP(C401,女子登録情報!$A$2:$H$2000,8,0),"")</f>
        <v/>
      </c>
      <c r="I401" s="432" t="str">
        <f>IF(C401&gt;0,VLOOKUP(C401,女子登録情報!$A$2:$H$2000,5,0),"")</f>
        <v/>
      </c>
      <c r="J401" s="57"/>
      <c r="L401" s="59"/>
    </row>
    <row r="402" spans="1:12" s="21" customFormat="1" ht="18.75">
      <c r="A402" s="4"/>
      <c r="B402" s="482"/>
      <c r="C402" s="473"/>
      <c r="D402" s="473"/>
      <c r="E402" s="474"/>
      <c r="F402" s="475"/>
      <c r="G402" s="473"/>
      <c r="H402" s="473"/>
      <c r="I402" s="472"/>
      <c r="J402" s="57"/>
      <c r="L402" s="59"/>
    </row>
    <row r="403" spans="1:12" s="21" customFormat="1" ht="18.75">
      <c r="A403" s="4"/>
      <c r="B403" s="464">
        <v>5</v>
      </c>
      <c r="C403" s="466"/>
      <c r="D403" s="466" t="str">
        <f>IF(C403,VLOOKUP(C403,女子登録情報!$A$2:$H$2000,2,0),"")</f>
        <v/>
      </c>
      <c r="E403" s="468" t="str">
        <f>IF(C403&gt;0,VLOOKUP(C403,女子登録情報!$A$2:$H$2000,3,0),"")</f>
        <v/>
      </c>
      <c r="F403" s="469"/>
      <c r="G403" s="466" t="str">
        <f>IF(C403&gt;0,VLOOKUP(C403,女子登録情報!$A$2:$H$2000,4,0),"")</f>
        <v/>
      </c>
      <c r="H403" s="466" t="str">
        <f>IF(C403&gt;0,VLOOKUP(C403,女子登録情報!$A$2:$H$2000,8,0),"")</f>
        <v/>
      </c>
      <c r="I403" s="432" t="str">
        <f>IF(C403&gt;0,VLOOKUP(C403,女子登録情報!$A$2:$H$2000,5,0),"")</f>
        <v/>
      </c>
      <c r="J403" s="57"/>
      <c r="L403" s="59"/>
    </row>
    <row r="404" spans="1:12" s="21" customFormat="1" ht="18.75">
      <c r="A404" s="4"/>
      <c r="B404" s="482"/>
      <c r="C404" s="473"/>
      <c r="D404" s="473"/>
      <c r="E404" s="474"/>
      <c r="F404" s="475"/>
      <c r="G404" s="473"/>
      <c r="H404" s="473"/>
      <c r="I404" s="472"/>
      <c r="J404" s="57"/>
      <c r="L404" s="59"/>
    </row>
    <row r="405" spans="1:12" s="21" customFormat="1" ht="18.75">
      <c r="A405" s="4"/>
      <c r="B405" s="464">
        <v>6</v>
      </c>
      <c r="C405" s="466"/>
      <c r="D405" s="466" t="str">
        <f>IF(C405,VLOOKUP(C405,女子登録情報!$A$2:$H$2000,2,0),"")</f>
        <v/>
      </c>
      <c r="E405" s="468" t="str">
        <f>IF(C405&gt;0,VLOOKUP(C405,女子登録情報!$A$2:$H$2000,3,0),"")</f>
        <v/>
      </c>
      <c r="F405" s="469"/>
      <c r="G405" s="466" t="str">
        <f>IF(C405&gt;0,VLOOKUP(C405,女子登録情報!$A$2:$H$2000,4,0),"")</f>
        <v/>
      </c>
      <c r="H405" s="466" t="str">
        <f>IF(C405&gt;0,VLOOKUP(C405,女子登録情報!$A$2:$H$2000,8,0),"")</f>
        <v/>
      </c>
      <c r="I405" s="432" t="str">
        <f>IF(C405&gt;0,VLOOKUP(C405,女子登録情報!$A$2:$H$2000,5,0),"")</f>
        <v/>
      </c>
      <c r="J405" s="57"/>
      <c r="L405" s="59"/>
    </row>
    <row r="406" spans="1:12" s="21" customFormat="1" ht="19.5" thickBot="1">
      <c r="A406" s="4"/>
      <c r="B406" s="465"/>
      <c r="C406" s="467"/>
      <c r="D406" s="467"/>
      <c r="E406" s="470"/>
      <c r="F406" s="471"/>
      <c r="G406" s="467"/>
      <c r="H406" s="467"/>
      <c r="I406" s="433"/>
      <c r="J406" s="57"/>
      <c r="L406" s="59"/>
    </row>
    <row r="407" spans="1:12" s="21" customFormat="1" ht="18.75">
      <c r="A407" s="4"/>
      <c r="B407" s="434" t="s">
        <v>1237</v>
      </c>
      <c r="C407" s="435"/>
      <c r="D407" s="435"/>
      <c r="E407" s="435"/>
      <c r="F407" s="435"/>
      <c r="G407" s="435"/>
      <c r="H407" s="435"/>
      <c r="I407" s="436"/>
      <c r="J407" s="57"/>
      <c r="L407" s="59"/>
    </row>
    <row r="408" spans="1:12" s="21" customFormat="1" ht="18.75">
      <c r="A408" s="4"/>
      <c r="B408" s="437"/>
      <c r="C408" s="438"/>
      <c r="D408" s="438"/>
      <c r="E408" s="438"/>
      <c r="F408" s="438"/>
      <c r="G408" s="438"/>
      <c r="H408" s="438"/>
      <c r="I408" s="439"/>
      <c r="J408" s="57"/>
      <c r="L408" s="59"/>
    </row>
    <row r="409" spans="1:12" s="21" customFormat="1" ht="19.5" thickBot="1">
      <c r="A409" s="4"/>
      <c r="B409" s="440"/>
      <c r="C409" s="441"/>
      <c r="D409" s="441"/>
      <c r="E409" s="441"/>
      <c r="F409" s="441"/>
      <c r="G409" s="441"/>
      <c r="H409" s="441"/>
      <c r="I409" s="442"/>
      <c r="J409" s="57"/>
      <c r="L409" s="59"/>
    </row>
    <row r="410" spans="1:12" s="21" customFormat="1" ht="18.75">
      <c r="A410" s="58"/>
      <c r="B410" s="58"/>
      <c r="C410" s="58"/>
      <c r="D410" s="58"/>
      <c r="E410" s="58"/>
      <c r="F410" s="58"/>
      <c r="G410" s="58"/>
      <c r="H410" s="58"/>
      <c r="I410" s="58"/>
      <c r="J410" s="63"/>
      <c r="L410" s="59"/>
    </row>
    <row r="411" spans="1:12" s="21" customFormat="1" ht="19.5" thickBot="1">
      <c r="A411" s="4"/>
      <c r="B411" s="4"/>
      <c r="C411" s="4"/>
      <c r="D411" s="4"/>
      <c r="E411" s="4"/>
      <c r="F411" s="4"/>
      <c r="G411" s="4"/>
      <c r="H411" s="4"/>
      <c r="I411" s="4"/>
      <c r="J411" s="61" t="s">
        <v>1266</v>
      </c>
      <c r="L411" s="59"/>
    </row>
    <row r="412" spans="1:12" s="21" customFormat="1" ht="18.75">
      <c r="A412" s="4"/>
      <c r="B412" s="515" t="str">
        <f>CONCATENATE('加盟校情報&amp;大会設定'!$G$5,'加盟校情報&amp;大会設定'!$H$5,'加盟校情報&amp;大会設定'!$I$5,'加盟校情報&amp;大会設定'!$J$5,)&amp;"　女子4×400mR"</f>
        <v>第36回全日本大学女子駅伝東海地区選考会　女子4×400mR</v>
      </c>
      <c r="C412" s="516"/>
      <c r="D412" s="516"/>
      <c r="E412" s="516"/>
      <c r="F412" s="516"/>
      <c r="G412" s="516"/>
      <c r="H412" s="516"/>
      <c r="I412" s="517"/>
      <c r="J412" s="57"/>
      <c r="L412" s="59"/>
    </row>
    <row r="413" spans="1:12" s="21" customFormat="1" ht="19.5" thickBot="1">
      <c r="A413" s="4"/>
      <c r="B413" s="518"/>
      <c r="C413" s="519"/>
      <c r="D413" s="519"/>
      <c r="E413" s="519"/>
      <c r="F413" s="519"/>
      <c r="G413" s="519"/>
      <c r="H413" s="519"/>
      <c r="I413" s="520"/>
      <c r="J413" s="57"/>
      <c r="L413" s="59"/>
    </row>
    <row r="414" spans="1:12" s="21" customFormat="1" ht="18.75">
      <c r="A414" s="4"/>
      <c r="B414" s="449" t="s">
        <v>1241</v>
      </c>
      <c r="C414" s="450"/>
      <c r="D414" s="455" t="str">
        <f>IF(基本情報登録!$D$6&gt;0,基本情報登録!$D$6,"")</f>
        <v/>
      </c>
      <c r="E414" s="456"/>
      <c r="F414" s="456"/>
      <c r="G414" s="456"/>
      <c r="H414" s="457"/>
      <c r="I414" s="62" t="s">
        <v>1275</v>
      </c>
      <c r="J414" s="57"/>
      <c r="L414" s="59"/>
    </row>
    <row r="415" spans="1:12" s="21" customFormat="1" ht="18.75">
      <c r="A415" s="4"/>
      <c r="B415" s="451" t="s">
        <v>1</v>
      </c>
      <c r="C415" s="452"/>
      <c r="D415" s="458" t="str">
        <f>IF(基本情報登録!$D$8&gt;0,基本情報登録!$D$8,"")</f>
        <v/>
      </c>
      <c r="E415" s="459"/>
      <c r="F415" s="459"/>
      <c r="G415" s="459"/>
      <c r="H415" s="460"/>
      <c r="I415" s="432"/>
      <c r="J415" s="57"/>
      <c r="L415" s="59"/>
    </row>
    <row r="416" spans="1:12" s="21" customFormat="1" ht="19.5" thickBot="1">
      <c r="A416" s="4"/>
      <c r="B416" s="453"/>
      <c r="C416" s="454"/>
      <c r="D416" s="461"/>
      <c r="E416" s="462"/>
      <c r="F416" s="462"/>
      <c r="G416" s="462"/>
      <c r="H416" s="463"/>
      <c r="I416" s="433"/>
      <c r="J416" s="57"/>
      <c r="L416" s="59"/>
    </row>
    <row r="417" spans="1:12" s="21" customFormat="1" ht="18.75">
      <c r="A417" s="4"/>
      <c r="B417" s="449" t="s">
        <v>24</v>
      </c>
      <c r="C417" s="450"/>
      <c r="D417" s="487"/>
      <c r="E417" s="488"/>
      <c r="F417" s="488"/>
      <c r="G417" s="488"/>
      <c r="H417" s="488"/>
      <c r="I417" s="489"/>
      <c r="J417" s="57"/>
      <c r="L417" s="59"/>
    </row>
    <row r="418" spans="1:12" s="21" customFormat="1" ht="18.75" hidden="1">
      <c r="A418" s="4"/>
      <c r="B418" s="47"/>
      <c r="C418" s="48"/>
      <c r="D418" s="49"/>
      <c r="E418" s="490" t="str">
        <f>TEXT(D417,"00000")</f>
        <v>00000</v>
      </c>
      <c r="F418" s="490"/>
      <c r="G418" s="490"/>
      <c r="H418" s="490"/>
      <c r="I418" s="491"/>
      <c r="J418" s="57"/>
      <c r="L418" s="59"/>
    </row>
    <row r="419" spans="1:12" s="21" customFormat="1" ht="18.75">
      <c r="A419" s="4"/>
      <c r="B419" s="451" t="s">
        <v>27</v>
      </c>
      <c r="C419" s="452"/>
      <c r="D419" s="468"/>
      <c r="E419" s="494"/>
      <c r="F419" s="494"/>
      <c r="G419" s="494"/>
      <c r="H419" s="494"/>
      <c r="I419" s="495"/>
      <c r="J419" s="57"/>
      <c r="L419" s="59"/>
    </row>
    <row r="420" spans="1:12" s="21" customFormat="1" ht="18.75">
      <c r="A420" s="4"/>
      <c r="B420" s="492"/>
      <c r="C420" s="493"/>
      <c r="D420" s="474"/>
      <c r="E420" s="496"/>
      <c r="F420" s="496"/>
      <c r="G420" s="496"/>
      <c r="H420" s="496"/>
      <c r="I420" s="497"/>
      <c r="J420" s="57"/>
      <c r="L420" s="59"/>
    </row>
    <row r="421" spans="1:12" s="21" customFormat="1" ht="19.5" thickBot="1">
      <c r="A421" s="4"/>
      <c r="B421" s="498" t="s">
        <v>1233</v>
      </c>
      <c r="C421" s="499"/>
      <c r="D421" s="500"/>
      <c r="E421" s="501"/>
      <c r="F421" s="501"/>
      <c r="G421" s="501"/>
      <c r="H421" s="501"/>
      <c r="I421" s="502"/>
      <c r="J421" s="57"/>
      <c r="L421" s="59"/>
    </row>
    <row r="422" spans="1:12" s="21" customFormat="1" ht="18.75">
      <c r="A422" s="4"/>
      <c r="B422" s="476" t="s">
        <v>1234</v>
      </c>
      <c r="C422" s="477"/>
      <c r="D422" s="477"/>
      <c r="E422" s="477"/>
      <c r="F422" s="477"/>
      <c r="G422" s="477"/>
      <c r="H422" s="477"/>
      <c r="I422" s="478"/>
      <c r="J422" s="57"/>
      <c r="L422" s="59"/>
    </row>
    <row r="423" spans="1:12" s="21" customFormat="1" ht="19.5" thickBot="1">
      <c r="A423" s="4"/>
      <c r="B423" s="50" t="s">
        <v>1238</v>
      </c>
      <c r="C423" s="51" t="s">
        <v>16</v>
      </c>
      <c r="D423" s="51" t="s">
        <v>1239</v>
      </c>
      <c r="E423" s="479" t="s">
        <v>1235</v>
      </c>
      <c r="F423" s="480"/>
      <c r="G423" s="51" t="s">
        <v>1240</v>
      </c>
      <c r="H423" s="51" t="s">
        <v>48</v>
      </c>
      <c r="I423" s="52" t="s">
        <v>1236</v>
      </c>
      <c r="J423" s="57"/>
      <c r="L423" s="59"/>
    </row>
    <row r="424" spans="1:12" s="21" customFormat="1" ht="19.5" thickTop="1">
      <c r="A424" s="4"/>
      <c r="B424" s="481">
        <v>1</v>
      </c>
      <c r="C424" s="483"/>
      <c r="D424" s="483" t="str">
        <f>IF(C424&gt;0,VLOOKUP(C424,女子登録情報!$A$2:$H$2000,2,0),"")</f>
        <v/>
      </c>
      <c r="E424" s="484" t="str">
        <f>IF(C424&gt;0,VLOOKUP(C424,女子登録情報!$A$2:$H$2000,3,0),"")</f>
        <v/>
      </c>
      <c r="F424" s="485"/>
      <c r="G424" s="483" t="str">
        <f>IF(C424&gt;0,VLOOKUP(C424,女子登録情報!$A$2:$H$2000,4,0),"")</f>
        <v/>
      </c>
      <c r="H424" s="483" t="str">
        <f>IF(C424&gt;0,VLOOKUP(C424,女子登録情報!$A$2:$H$2000,8,0),"")</f>
        <v/>
      </c>
      <c r="I424" s="486" t="str">
        <f>IF(C424&gt;0,VLOOKUP(C424,女子登録情報!$A$2:$H$2000,5,0),"")</f>
        <v/>
      </c>
      <c r="J424" s="57"/>
      <c r="L424" s="59"/>
    </row>
    <row r="425" spans="1:12" s="21" customFormat="1" ht="18.75">
      <c r="A425" s="4"/>
      <c r="B425" s="482"/>
      <c r="C425" s="473"/>
      <c r="D425" s="473"/>
      <c r="E425" s="474"/>
      <c r="F425" s="475"/>
      <c r="G425" s="473"/>
      <c r="H425" s="473"/>
      <c r="I425" s="472"/>
      <c r="J425" s="57"/>
      <c r="L425" s="59"/>
    </row>
    <row r="426" spans="1:12" s="21" customFormat="1" ht="18.75">
      <c r="A426" s="4"/>
      <c r="B426" s="464">
        <v>2</v>
      </c>
      <c r="C426" s="466"/>
      <c r="D426" s="466" t="str">
        <f>IF(C426,VLOOKUP(C426,女子登録情報!$A$2:$H$2000,2,0),"")</f>
        <v/>
      </c>
      <c r="E426" s="468" t="str">
        <f>IF(C426&gt;0,VLOOKUP(C426,女子登録情報!$A$2:$H$2000,3,0),"")</f>
        <v/>
      </c>
      <c r="F426" s="469"/>
      <c r="G426" s="466" t="str">
        <f>IF(C426&gt;0,VLOOKUP(C426,女子登録情報!$A$2:$H$2000,4,0),"")</f>
        <v/>
      </c>
      <c r="H426" s="466" t="str">
        <f>IF(C426&gt;0,VLOOKUP(C426,女子登録情報!$A$2:$H$2000,8,0),"")</f>
        <v/>
      </c>
      <c r="I426" s="432" t="str">
        <f>IF(C426&gt;0,VLOOKUP(C426,女子登録情報!$A$2:$H$2000,5,0),"")</f>
        <v/>
      </c>
      <c r="J426" s="57"/>
      <c r="L426" s="59"/>
    </row>
    <row r="427" spans="1:12" s="21" customFormat="1" ht="18.75">
      <c r="A427" s="4"/>
      <c r="B427" s="482"/>
      <c r="C427" s="473"/>
      <c r="D427" s="473"/>
      <c r="E427" s="474"/>
      <c r="F427" s="475"/>
      <c r="G427" s="473"/>
      <c r="H427" s="473"/>
      <c r="I427" s="472"/>
      <c r="J427" s="57"/>
      <c r="L427" s="59"/>
    </row>
    <row r="428" spans="1:12" s="21" customFormat="1" ht="18.75">
      <c r="A428" s="4"/>
      <c r="B428" s="464">
        <v>3</v>
      </c>
      <c r="C428" s="466"/>
      <c r="D428" s="466" t="str">
        <f>IF(C428,VLOOKUP(C428,女子登録情報!$A$2:$H$2000,2,0),"")</f>
        <v/>
      </c>
      <c r="E428" s="468" t="str">
        <f>IF(C428&gt;0,VLOOKUP(C428,女子登録情報!$A$2:$H$2000,3,0),"")</f>
        <v/>
      </c>
      <c r="F428" s="469"/>
      <c r="G428" s="466" t="str">
        <f>IF(C428&gt;0,VLOOKUP(C428,女子登録情報!$A$2:$H$2000,4,0),"")</f>
        <v/>
      </c>
      <c r="H428" s="466" t="str">
        <f>IF(C428&gt;0,VLOOKUP(C428,女子登録情報!$A$2:$H$2000,8,0),"")</f>
        <v/>
      </c>
      <c r="I428" s="432" t="str">
        <f>IF(C428&gt;0,VLOOKUP(C428,女子登録情報!$A$2:$H$2000,5,0),"")</f>
        <v/>
      </c>
      <c r="J428" s="57"/>
      <c r="L428" s="59"/>
    </row>
    <row r="429" spans="1:12" s="21" customFormat="1" ht="18.75">
      <c r="A429" s="4"/>
      <c r="B429" s="482"/>
      <c r="C429" s="473"/>
      <c r="D429" s="473"/>
      <c r="E429" s="474"/>
      <c r="F429" s="475"/>
      <c r="G429" s="473"/>
      <c r="H429" s="473"/>
      <c r="I429" s="472"/>
      <c r="J429" s="57"/>
      <c r="L429" s="59"/>
    </row>
    <row r="430" spans="1:12" s="21" customFormat="1" ht="18.75">
      <c r="A430" s="4"/>
      <c r="B430" s="464">
        <v>4</v>
      </c>
      <c r="C430" s="466"/>
      <c r="D430" s="466" t="str">
        <f>IF(C430,VLOOKUP(C430,女子登録情報!$A$2:$H$2000,2,0),"")</f>
        <v/>
      </c>
      <c r="E430" s="468" t="str">
        <f>IF(C430&gt;0,VLOOKUP(C430,女子登録情報!$A$2:$H$2000,3,0),"")</f>
        <v/>
      </c>
      <c r="F430" s="469"/>
      <c r="G430" s="466" t="str">
        <f>IF(C430&gt;0,VLOOKUP(C430,女子登録情報!$A$2:$H$2000,4,0),"")</f>
        <v/>
      </c>
      <c r="H430" s="466" t="str">
        <f>IF(C430&gt;0,VLOOKUP(C430,女子登録情報!$A$2:$H$2000,8,0),"")</f>
        <v/>
      </c>
      <c r="I430" s="432" t="str">
        <f>IF(C430&gt;0,VLOOKUP(C430,女子登録情報!$A$2:$H$2000,5,0),"")</f>
        <v/>
      </c>
      <c r="J430" s="57"/>
      <c r="L430" s="59"/>
    </row>
    <row r="431" spans="1:12" s="21" customFormat="1" ht="18.75">
      <c r="A431" s="4"/>
      <c r="B431" s="482"/>
      <c r="C431" s="473"/>
      <c r="D431" s="473"/>
      <c r="E431" s="474"/>
      <c r="F431" s="475"/>
      <c r="G431" s="473"/>
      <c r="H431" s="473"/>
      <c r="I431" s="472"/>
      <c r="J431" s="57"/>
      <c r="L431" s="59"/>
    </row>
    <row r="432" spans="1:12" s="21" customFormat="1" ht="18.75">
      <c r="A432" s="4"/>
      <c r="B432" s="464">
        <v>5</v>
      </c>
      <c r="C432" s="466"/>
      <c r="D432" s="466" t="str">
        <f>IF(C432,VLOOKUP(C432,女子登録情報!$A$2:$H$2000,2,0),"")</f>
        <v/>
      </c>
      <c r="E432" s="468" t="str">
        <f>IF(C432&gt;0,VLOOKUP(C432,女子登録情報!$A$2:$H$2000,3,0),"")</f>
        <v/>
      </c>
      <c r="F432" s="469"/>
      <c r="G432" s="466" t="str">
        <f>IF(C432&gt;0,VLOOKUP(C432,女子登録情報!$A$2:$H$2000,4,0),"")</f>
        <v/>
      </c>
      <c r="H432" s="466" t="str">
        <f>IF(C432&gt;0,VLOOKUP(C432,女子登録情報!$A$2:$H$2000,8,0),"")</f>
        <v/>
      </c>
      <c r="I432" s="432" t="str">
        <f>IF(C432&gt;0,VLOOKUP(C432,女子登録情報!$A$2:$H$2000,5,0),"")</f>
        <v/>
      </c>
      <c r="J432" s="57"/>
      <c r="L432" s="59"/>
    </row>
    <row r="433" spans="1:12" s="21" customFormat="1" ht="18.75">
      <c r="A433" s="4"/>
      <c r="B433" s="482"/>
      <c r="C433" s="473"/>
      <c r="D433" s="473"/>
      <c r="E433" s="474"/>
      <c r="F433" s="475"/>
      <c r="G433" s="473"/>
      <c r="H433" s="473"/>
      <c r="I433" s="472"/>
      <c r="J433" s="57"/>
      <c r="L433" s="59"/>
    </row>
    <row r="434" spans="1:12" s="21" customFormat="1" ht="18.75">
      <c r="A434" s="4"/>
      <c r="B434" s="464">
        <v>6</v>
      </c>
      <c r="C434" s="466"/>
      <c r="D434" s="466" t="str">
        <f>IF(C434,VLOOKUP(C434,女子登録情報!$A$2:$H$2000,2,0),"")</f>
        <v/>
      </c>
      <c r="E434" s="468" t="str">
        <f>IF(C434&gt;0,VLOOKUP(C434,女子登録情報!$A$2:$H$2000,3,0),"")</f>
        <v/>
      </c>
      <c r="F434" s="469"/>
      <c r="G434" s="466" t="str">
        <f>IF(C434&gt;0,VLOOKUP(C434,女子登録情報!$A$2:$H$2000,4,0),"")</f>
        <v/>
      </c>
      <c r="H434" s="466" t="str">
        <f>IF(C434&gt;0,VLOOKUP(C434,女子登録情報!$A$2:$H$2000,8,0),"")</f>
        <v/>
      </c>
      <c r="I434" s="432" t="str">
        <f>IF(C434&gt;0,VLOOKUP(C434,女子登録情報!$A$2:$H$2000,5,0),"")</f>
        <v/>
      </c>
      <c r="J434" s="57"/>
      <c r="L434" s="59"/>
    </row>
    <row r="435" spans="1:12" s="21" customFormat="1" ht="19.5" thickBot="1">
      <c r="A435" s="4"/>
      <c r="B435" s="465"/>
      <c r="C435" s="467"/>
      <c r="D435" s="467"/>
      <c r="E435" s="470"/>
      <c r="F435" s="471"/>
      <c r="G435" s="467"/>
      <c r="H435" s="467"/>
      <c r="I435" s="433"/>
      <c r="J435" s="57"/>
      <c r="L435" s="59"/>
    </row>
    <row r="436" spans="1:12" s="21" customFormat="1" ht="18.75">
      <c r="A436" s="4"/>
      <c r="B436" s="434" t="s">
        <v>1237</v>
      </c>
      <c r="C436" s="435"/>
      <c r="D436" s="435"/>
      <c r="E436" s="435"/>
      <c r="F436" s="435"/>
      <c r="G436" s="435"/>
      <c r="H436" s="435"/>
      <c r="I436" s="436"/>
      <c r="J436" s="57"/>
      <c r="L436" s="59"/>
    </row>
    <row r="437" spans="1:12" s="21" customFormat="1" ht="18.75">
      <c r="A437" s="4"/>
      <c r="B437" s="437"/>
      <c r="C437" s="438"/>
      <c r="D437" s="438"/>
      <c r="E437" s="438"/>
      <c r="F437" s="438"/>
      <c r="G437" s="438"/>
      <c r="H437" s="438"/>
      <c r="I437" s="439"/>
      <c r="J437" s="57"/>
      <c r="L437" s="59"/>
    </row>
    <row r="438" spans="1:12" s="21" customFormat="1" ht="19.5" thickBot="1">
      <c r="A438" s="4"/>
      <c r="B438" s="440"/>
      <c r="C438" s="441"/>
      <c r="D438" s="441"/>
      <c r="E438" s="441"/>
      <c r="F438" s="441"/>
      <c r="G438" s="441"/>
      <c r="H438" s="441"/>
      <c r="I438" s="442"/>
      <c r="J438" s="57"/>
      <c r="L438" s="59"/>
    </row>
    <row r="439" spans="1:12" s="21" customFormat="1" ht="18.75">
      <c r="A439" s="58"/>
      <c r="B439" s="58"/>
      <c r="C439" s="58"/>
      <c r="D439" s="58"/>
      <c r="E439" s="58"/>
      <c r="F439" s="58"/>
      <c r="G439" s="58"/>
      <c r="H439" s="58"/>
      <c r="I439" s="58"/>
      <c r="J439" s="63"/>
      <c r="L439" s="59"/>
    </row>
    <row r="440" spans="1:12" s="21" customFormat="1" ht="19.5" thickBot="1">
      <c r="A440" s="4"/>
      <c r="B440" s="4"/>
      <c r="C440" s="4"/>
      <c r="D440" s="4"/>
      <c r="E440" s="4"/>
      <c r="F440" s="4"/>
      <c r="G440" s="4"/>
      <c r="H440" s="4"/>
      <c r="I440" s="4"/>
      <c r="J440" s="61" t="s">
        <v>1267</v>
      </c>
      <c r="L440" s="59"/>
    </row>
    <row r="441" spans="1:12" s="21" customFormat="1" ht="18.75">
      <c r="A441" s="4"/>
      <c r="B441" s="515" t="str">
        <f>CONCATENATE('加盟校情報&amp;大会設定'!$G$5,'加盟校情報&amp;大会設定'!$H$5,'加盟校情報&amp;大会設定'!$I$5,'加盟校情報&amp;大会設定'!$J$5,)&amp;"　女子4×400mR"</f>
        <v>第36回全日本大学女子駅伝東海地区選考会　女子4×400mR</v>
      </c>
      <c r="C441" s="516"/>
      <c r="D441" s="516"/>
      <c r="E441" s="516"/>
      <c r="F441" s="516"/>
      <c r="G441" s="516"/>
      <c r="H441" s="516"/>
      <c r="I441" s="517"/>
      <c r="J441" s="57"/>
      <c r="L441" s="59"/>
    </row>
    <row r="442" spans="1:12" s="21" customFormat="1" ht="19.5" thickBot="1">
      <c r="A442" s="4"/>
      <c r="B442" s="518"/>
      <c r="C442" s="519"/>
      <c r="D442" s="519"/>
      <c r="E442" s="519"/>
      <c r="F442" s="519"/>
      <c r="G442" s="519"/>
      <c r="H442" s="519"/>
      <c r="I442" s="520"/>
      <c r="J442" s="57"/>
      <c r="L442" s="59"/>
    </row>
    <row r="443" spans="1:12" s="21" customFormat="1" ht="18.75">
      <c r="A443" s="4"/>
      <c r="B443" s="449" t="s">
        <v>1241</v>
      </c>
      <c r="C443" s="450"/>
      <c r="D443" s="455" t="str">
        <f>IF(基本情報登録!$D$6&gt;0,基本情報登録!$D$6,"")</f>
        <v/>
      </c>
      <c r="E443" s="456"/>
      <c r="F443" s="456"/>
      <c r="G443" s="456"/>
      <c r="H443" s="457"/>
      <c r="I443" s="62" t="s">
        <v>1275</v>
      </c>
      <c r="J443" s="57"/>
      <c r="L443" s="59"/>
    </row>
    <row r="444" spans="1:12" s="21" customFormat="1" ht="18.75">
      <c r="A444" s="4"/>
      <c r="B444" s="451" t="s">
        <v>1</v>
      </c>
      <c r="C444" s="452"/>
      <c r="D444" s="458" t="str">
        <f>IF(基本情報登録!$D$8&gt;0,基本情報登録!$D$8,"")</f>
        <v/>
      </c>
      <c r="E444" s="459"/>
      <c r="F444" s="459"/>
      <c r="G444" s="459"/>
      <c r="H444" s="460"/>
      <c r="I444" s="432"/>
      <c r="J444" s="57"/>
      <c r="L444" s="59"/>
    </row>
    <row r="445" spans="1:12" s="21" customFormat="1" ht="19.5" thickBot="1">
      <c r="A445" s="4"/>
      <c r="B445" s="453"/>
      <c r="C445" s="454"/>
      <c r="D445" s="461"/>
      <c r="E445" s="462"/>
      <c r="F445" s="462"/>
      <c r="G445" s="462"/>
      <c r="H445" s="463"/>
      <c r="I445" s="433"/>
      <c r="J445" s="57"/>
      <c r="L445" s="59"/>
    </row>
    <row r="446" spans="1:12" s="21" customFormat="1" ht="18.75">
      <c r="A446" s="4"/>
      <c r="B446" s="449" t="s">
        <v>24</v>
      </c>
      <c r="C446" s="450"/>
      <c r="D446" s="487"/>
      <c r="E446" s="488"/>
      <c r="F446" s="488"/>
      <c r="G446" s="488"/>
      <c r="H446" s="488"/>
      <c r="I446" s="489"/>
      <c r="J446" s="57"/>
      <c r="L446" s="59"/>
    </row>
    <row r="447" spans="1:12" s="21" customFormat="1" ht="18.75" hidden="1">
      <c r="A447" s="4"/>
      <c r="B447" s="47"/>
      <c r="C447" s="48"/>
      <c r="D447" s="49"/>
      <c r="E447" s="490" t="str">
        <f>TEXT(D446,"00000")</f>
        <v>00000</v>
      </c>
      <c r="F447" s="490"/>
      <c r="G447" s="490"/>
      <c r="H447" s="490"/>
      <c r="I447" s="491"/>
      <c r="J447" s="57"/>
      <c r="L447" s="59"/>
    </row>
    <row r="448" spans="1:12" s="21" customFormat="1" ht="18.75">
      <c r="A448" s="4"/>
      <c r="B448" s="451" t="s">
        <v>27</v>
      </c>
      <c r="C448" s="452"/>
      <c r="D448" s="468"/>
      <c r="E448" s="494"/>
      <c r="F448" s="494"/>
      <c r="G448" s="494"/>
      <c r="H448" s="494"/>
      <c r="I448" s="495"/>
      <c r="J448" s="57"/>
      <c r="L448" s="59"/>
    </row>
    <row r="449" spans="1:12" s="21" customFormat="1" ht="18.75">
      <c r="A449" s="4"/>
      <c r="B449" s="492"/>
      <c r="C449" s="493"/>
      <c r="D449" s="474"/>
      <c r="E449" s="496"/>
      <c r="F449" s="496"/>
      <c r="G449" s="496"/>
      <c r="H449" s="496"/>
      <c r="I449" s="497"/>
      <c r="J449" s="57"/>
      <c r="L449" s="59"/>
    </row>
    <row r="450" spans="1:12" s="21" customFormat="1" ht="19.5" thickBot="1">
      <c r="A450" s="4"/>
      <c r="B450" s="498" t="s">
        <v>1233</v>
      </c>
      <c r="C450" s="499"/>
      <c r="D450" s="500"/>
      <c r="E450" s="501"/>
      <c r="F450" s="501"/>
      <c r="G450" s="501"/>
      <c r="H450" s="501"/>
      <c r="I450" s="502"/>
      <c r="J450" s="57"/>
      <c r="L450" s="59"/>
    </row>
    <row r="451" spans="1:12" s="21" customFormat="1" ht="18.75">
      <c r="A451" s="4"/>
      <c r="B451" s="476" t="s">
        <v>1234</v>
      </c>
      <c r="C451" s="477"/>
      <c r="D451" s="477"/>
      <c r="E451" s="477"/>
      <c r="F451" s="477"/>
      <c r="G451" s="477"/>
      <c r="H451" s="477"/>
      <c r="I451" s="478"/>
      <c r="J451" s="57"/>
      <c r="L451" s="59"/>
    </row>
    <row r="452" spans="1:12" s="21" customFormat="1" ht="19.5" thickBot="1">
      <c r="A452" s="4"/>
      <c r="B452" s="50" t="s">
        <v>1238</v>
      </c>
      <c r="C452" s="51" t="s">
        <v>16</v>
      </c>
      <c r="D452" s="51" t="s">
        <v>1239</v>
      </c>
      <c r="E452" s="479" t="s">
        <v>1235</v>
      </c>
      <c r="F452" s="480"/>
      <c r="G452" s="51" t="s">
        <v>1240</v>
      </c>
      <c r="H452" s="51" t="s">
        <v>48</v>
      </c>
      <c r="I452" s="52" t="s">
        <v>1236</v>
      </c>
      <c r="J452" s="57"/>
      <c r="L452" s="59"/>
    </row>
    <row r="453" spans="1:12" s="21" customFormat="1" ht="19.5" thickTop="1">
      <c r="A453" s="4"/>
      <c r="B453" s="481">
        <v>1</v>
      </c>
      <c r="C453" s="483"/>
      <c r="D453" s="483" t="str">
        <f>IF(C453&gt;0,VLOOKUP(C453,女子登録情報!$A$2:$H$2000,2,0),"")</f>
        <v/>
      </c>
      <c r="E453" s="484" t="str">
        <f>IF(C453&gt;0,VLOOKUP(C453,女子登録情報!$A$2:$H$2000,3,0),"")</f>
        <v/>
      </c>
      <c r="F453" s="485"/>
      <c r="G453" s="483" t="str">
        <f>IF(C453&gt;0,VLOOKUP(C453,女子登録情報!$A$2:$H$2000,4,0),"")</f>
        <v/>
      </c>
      <c r="H453" s="483" t="str">
        <f>IF(C453&gt;0,VLOOKUP(C453,女子登録情報!$A$2:$H$2000,8,0),"")</f>
        <v/>
      </c>
      <c r="I453" s="486" t="str">
        <f>IF(C453&gt;0,VLOOKUP(C453,女子登録情報!$A$2:$H$2000,5,0),"")</f>
        <v/>
      </c>
      <c r="J453" s="57"/>
      <c r="L453" s="59"/>
    </row>
    <row r="454" spans="1:12" s="21" customFormat="1" ht="18.75">
      <c r="A454" s="4"/>
      <c r="B454" s="482"/>
      <c r="C454" s="473"/>
      <c r="D454" s="473"/>
      <c r="E454" s="474"/>
      <c r="F454" s="475"/>
      <c r="G454" s="473"/>
      <c r="H454" s="473"/>
      <c r="I454" s="472"/>
      <c r="J454" s="57"/>
      <c r="L454" s="59"/>
    </row>
    <row r="455" spans="1:12" s="21" customFormat="1" ht="18.75">
      <c r="A455" s="4"/>
      <c r="B455" s="464">
        <v>2</v>
      </c>
      <c r="C455" s="466"/>
      <c r="D455" s="466" t="str">
        <f>IF(C455,VLOOKUP(C455,女子登録情報!$A$2:$H$2000,2,0),"")</f>
        <v/>
      </c>
      <c r="E455" s="468" t="str">
        <f>IF(C455&gt;0,VLOOKUP(C455,女子登録情報!$A$2:$H$2000,3,0),"")</f>
        <v/>
      </c>
      <c r="F455" s="469"/>
      <c r="G455" s="466" t="str">
        <f>IF(C455&gt;0,VLOOKUP(C455,女子登録情報!$A$2:$H$2000,4,0),"")</f>
        <v/>
      </c>
      <c r="H455" s="466" t="str">
        <f>IF(C455&gt;0,VLOOKUP(C455,女子登録情報!$A$2:$H$2000,8,0),"")</f>
        <v/>
      </c>
      <c r="I455" s="432" t="str">
        <f>IF(C455&gt;0,VLOOKUP(C455,女子登録情報!$A$2:$H$2000,5,0),"")</f>
        <v/>
      </c>
      <c r="J455" s="57"/>
      <c r="L455" s="59"/>
    </row>
    <row r="456" spans="1:12" s="21" customFormat="1" ht="18.75">
      <c r="A456" s="4"/>
      <c r="B456" s="482"/>
      <c r="C456" s="473"/>
      <c r="D456" s="473"/>
      <c r="E456" s="474"/>
      <c r="F456" s="475"/>
      <c r="G456" s="473"/>
      <c r="H456" s="473"/>
      <c r="I456" s="472"/>
      <c r="J456" s="57"/>
      <c r="L456" s="59"/>
    </row>
    <row r="457" spans="1:12" s="21" customFormat="1" ht="18.75">
      <c r="A457" s="4"/>
      <c r="B457" s="464">
        <v>3</v>
      </c>
      <c r="C457" s="466"/>
      <c r="D457" s="466" t="str">
        <f>IF(C457,VLOOKUP(C457,女子登録情報!$A$2:$H$2000,2,0),"")</f>
        <v/>
      </c>
      <c r="E457" s="468" t="str">
        <f>IF(C457&gt;0,VLOOKUP(C457,女子登録情報!$A$2:$H$2000,3,0),"")</f>
        <v/>
      </c>
      <c r="F457" s="469"/>
      <c r="G457" s="466" t="str">
        <f>IF(C457&gt;0,VLOOKUP(C457,女子登録情報!$A$2:$H$2000,4,0),"")</f>
        <v/>
      </c>
      <c r="H457" s="466" t="str">
        <f>IF(C457&gt;0,VLOOKUP(C457,女子登録情報!$A$2:$H$2000,8,0),"")</f>
        <v/>
      </c>
      <c r="I457" s="432" t="str">
        <f>IF(C457&gt;0,VLOOKUP(C457,女子登録情報!$A$2:$H$2000,5,0),"")</f>
        <v/>
      </c>
      <c r="J457" s="57"/>
      <c r="L457" s="59"/>
    </row>
    <row r="458" spans="1:12" s="21" customFormat="1" ht="18.75">
      <c r="A458" s="4"/>
      <c r="B458" s="482"/>
      <c r="C458" s="473"/>
      <c r="D458" s="473"/>
      <c r="E458" s="474"/>
      <c r="F458" s="475"/>
      <c r="G458" s="473"/>
      <c r="H458" s="473"/>
      <c r="I458" s="472"/>
      <c r="J458" s="57"/>
      <c r="L458" s="59"/>
    </row>
    <row r="459" spans="1:12" s="21" customFormat="1" ht="18.75">
      <c r="A459" s="4"/>
      <c r="B459" s="464">
        <v>4</v>
      </c>
      <c r="C459" s="466"/>
      <c r="D459" s="466" t="str">
        <f>IF(C459,VLOOKUP(C459,女子登録情報!$A$2:$H$2000,2,0),"")</f>
        <v/>
      </c>
      <c r="E459" s="468" t="str">
        <f>IF(C459&gt;0,VLOOKUP(C459,女子登録情報!$A$2:$H$2000,3,0),"")</f>
        <v/>
      </c>
      <c r="F459" s="469"/>
      <c r="G459" s="466" t="str">
        <f>IF(C459&gt;0,VLOOKUP(C459,女子登録情報!$A$2:$H$2000,4,0),"")</f>
        <v/>
      </c>
      <c r="H459" s="466" t="str">
        <f>IF(C459&gt;0,VLOOKUP(C459,女子登録情報!$A$2:$H$2000,8,0),"")</f>
        <v/>
      </c>
      <c r="I459" s="432" t="str">
        <f>IF(C459&gt;0,VLOOKUP(C459,女子登録情報!$A$2:$H$2000,5,0),"")</f>
        <v/>
      </c>
      <c r="J459" s="57"/>
      <c r="L459" s="59"/>
    </row>
    <row r="460" spans="1:12" s="21" customFormat="1" ht="18.75">
      <c r="A460" s="4"/>
      <c r="B460" s="482"/>
      <c r="C460" s="473"/>
      <c r="D460" s="473"/>
      <c r="E460" s="474"/>
      <c r="F460" s="475"/>
      <c r="G460" s="473"/>
      <c r="H460" s="473"/>
      <c r="I460" s="472"/>
      <c r="J460" s="57"/>
      <c r="L460" s="59"/>
    </row>
    <row r="461" spans="1:12" s="21" customFormat="1" ht="18.75">
      <c r="A461" s="4"/>
      <c r="B461" s="464">
        <v>5</v>
      </c>
      <c r="C461" s="466"/>
      <c r="D461" s="466" t="str">
        <f>IF(C461,VLOOKUP(C461,女子登録情報!$A$2:$H$2000,2,0),"")</f>
        <v/>
      </c>
      <c r="E461" s="468" t="str">
        <f>IF(C461&gt;0,VLOOKUP(C461,女子登録情報!$A$2:$H$2000,3,0),"")</f>
        <v/>
      </c>
      <c r="F461" s="469"/>
      <c r="G461" s="466" t="str">
        <f>IF(C461&gt;0,VLOOKUP(C461,女子登録情報!$A$2:$H$2000,4,0),"")</f>
        <v/>
      </c>
      <c r="H461" s="466" t="str">
        <f>IF(C461&gt;0,VLOOKUP(C461,女子登録情報!$A$2:$H$2000,8,0),"")</f>
        <v/>
      </c>
      <c r="I461" s="432" t="str">
        <f>IF(C461&gt;0,VLOOKUP(C461,女子登録情報!$A$2:$H$2000,5,0),"")</f>
        <v/>
      </c>
      <c r="J461" s="57"/>
      <c r="L461" s="59"/>
    </row>
    <row r="462" spans="1:12" s="21" customFormat="1" ht="18.75">
      <c r="A462" s="4"/>
      <c r="B462" s="482"/>
      <c r="C462" s="473"/>
      <c r="D462" s="473"/>
      <c r="E462" s="474"/>
      <c r="F462" s="475"/>
      <c r="G462" s="473"/>
      <c r="H462" s="473"/>
      <c r="I462" s="472"/>
      <c r="J462" s="57"/>
      <c r="L462" s="59"/>
    </row>
    <row r="463" spans="1:12" s="21" customFormat="1" ht="18.75">
      <c r="A463" s="4"/>
      <c r="B463" s="464">
        <v>6</v>
      </c>
      <c r="C463" s="466"/>
      <c r="D463" s="466" t="str">
        <f>IF(C463,VLOOKUP(C463,女子登録情報!$A$2:$H$2000,2,0),"")</f>
        <v/>
      </c>
      <c r="E463" s="468" t="str">
        <f>IF(C463&gt;0,VLOOKUP(C463,女子登録情報!$A$2:$H$2000,3,0),"")</f>
        <v/>
      </c>
      <c r="F463" s="469"/>
      <c r="G463" s="466" t="str">
        <f>IF(C463&gt;0,VLOOKUP(C463,女子登録情報!$A$2:$H$2000,4,0),"")</f>
        <v/>
      </c>
      <c r="H463" s="466" t="str">
        <f>IF(C463&gt;0,VLOOKUP(C463,女子登録情報!$A$2:$H$2000,8,0),"")</f>
        <v/>
      </c>
      <c r="I463" s="432" t="str">
        <f>IF(C463&gt;0,VLOOKUP(C463,女子登録情報!$A$2:$H$2000,5,0),"")</f>
        <v/>
      </c>
      <c r="J463" s="57"/>
      <c r="L463" s="59"/>
    </row>
    <row r="464" spans="1:12" s="21" customFormat="1" ht="19.5" thickBot="1">
      <c r="A464" s="4"/>
      <c r="B464" s="465"/>
      <c r="C464" s="467"/>
      <c r="D464" s="467"/>
      <c r="E464" s="470"/>
      <c r="F464" s="471"/>
      <c r="G464" s="467"/>
      <c r="H464" s="467"/>
      <c r="I464" s="433"/>
      <c r="J464" s="57"/>
      <c r="L464" s="59"/>
    </row>
    <row r="465" spans="1:12" s="21" customFormat="1" ht="18.75">
      <c r="A465" s="4"/>
      <c r="B465" s="434" t="s">
        <v>1237</v>
      </c>
      <c r="C465" s="435"/>
      <c r="D465" s="435"/>
      <c r="E465" s="435"/>
      <c r="F465" s="435"/>
      <c r="G465" s="435"/>
      <c r="H465" s="435"/>
      <c r="I465" s="436"/>
      <c r="J465" s="57"/>
      <c r="L465" s="59"/>
    </row>
    <row r="466" spans="1:12" s="21" customFormat="1" ht="18.75">
      <c r="A466" s="4"/>
      <c r="B466" s="437"/>
      <c r="C466" s="438"/>
      <c r="D466" s="438"/>
      <c r="E466" s="438"/>
      <c r="F466" s="438"/>
      <c r="G466" s="438"/>
      <c r="H466" s="438"/>
      <c r="I466" s="439"/>
      <c r="J466" s="57"/>
      <c r="L466" s="59"/>
    </row>
    <row r="467" spans="1:12" s="21" customFormat="1" ht="19.5" thickBot="1">
      <c r="A467" s="4"/>
      <c r="B467" s="440"/>
      <c r="C467" s="441"/>
      <c r="D467" s="441"/>
      <c r="E467" s="441"/>
      <c r="F467" s="441"/>
      <c r="G467" s="441"/>
      <c r="H467" s="441"/>
      <c r="I467" s="442"/>
      <c r="J467" s="57"/>
      <c r="L467" s="59"/>
    </row>
    <row r="468" spans="1:12" s="21" customFormat="1" ht="18.75">
      <c r="A468" s="58"/>
      <c r="B468" s="58"/>
      <c r="C468" s="58"/>
      <c r="D468" s="58"/>
      <c r="E468" s="58"/>
      <c r="F468" s="58"/>
      <c r="G468" s="58"/>
      <c r="H468" s="58"/>
      <c r="I468" s="58"/>
      <c r="J468" s="63"/>
      <c r="L468" s="59"/>
    </row>
    <row r="469" spans="1:12" s="21" customFormat="1" ht="19.5" thickBot="1">
      <c r="A469" s="4"/>
      <c r="B469" s="4"/>
      <c r="C469" s="4"/>
      <c r="D469" s="4"/>
      <c r="E469" s="4"/>
      <c r="F469" s="4"/>
      <c r="G469" s="4"/>
      <c r="H469" s="4"/>
      <c r="I469" s="4"/>
      <c r="J469" s="61" t="s">
        <v>1268</v>
      </c>
      <c r="L469" s="59"/>
    </row>
    <row r="470" spans="1:12" s="21" customFormat="1" ht="18.75">
      <c r="A470" s="4"/>
      <c r="B470" s="515" t="str">
        <f>CONCATENATE('加盟校情報&amp;大会設定'!$G$5,'加盟校情報&amp;大会設定'!$H$5,'加盟校情報&amp;大会設定'!$I$5,'加盟校情報&amp;大会設定'!$J$5,)&amp;"　女子4×400mR"</f>
        <v>第36回全日本大学女子駅伝東海地区選考会　女子4×400mR</v>
      </c>
      <c r="C470" s="516"/>
      <c r="D470" s="516"/>
      <c r="E470" s="516"/>
      <c r="F470" s="516"/>
      <c r="G470" s="516"/>
      <c r="H470" s="516"/>
      <c r="I470" s="517"/>
      <c r="J470" s="57"/>
      <c r="L470" s="59"/>
    </row>
    <row r="471" spans="1:12" s="21" customFormat="1" ht="19.5" thickBot="1">
      <c r="A471" s="4"/>
      <c r="B471" s="518"/>
      <c r="C471" s="519"/>
      <c r="D471" s="519"/>
      <c r="E471" s="519"/>
      <c r="F471" s="519"/>
      <c r="G471" s="519"/>
      <c r="H471" s="519"/>
      <c r="I471" s="520"/>
      <c r="J471" s="57"/>
      <c r="L471" s="59"/>
    </row>
    <row r="472" spans="1:12" s="21" customFormat="1" ht="18.75">
      <c r="A472" s="4"/>
      <c r="B472" s="449" t="s">
        <v>1241</v>
      </c>
      <c r="C472" s="450"/>
      <c r="D472" s="455" t="str">
        <f>IF(基本情報登録!$D$6&gt;0,基本情報登録!$D$6,"")</f>
        <v/>
      </c>
      <c r="E472" s="456"/>
      <c r="F472" s="456"/>
      <c r="G472" s="456"/>
      <c r="H472" s="457"/>
      <c r="I472" s="62" t="s">
        <v>1275</v>
      </c>
      <c r="J472" s="57"/>
      <c r="L472" s="59"/>
    </row>
    <row r="473" spans="1:12" s="21" customFormat="1" ht="18.75">
      <c r="A473" s="4"/>
      <c r="B473" s="451" t="s">
        <v>1</v>
      </c>
      <c r="C473" s="452"/>
      <c r="D473" s="458" t="str">
        <f>IF(基本情報登録!$D$8&gt;0,基本情報登録!$D$8,"")</f>
        <v/>
      </c>
      <c r="E473" s="459"/>
      <c r="F473" s="459"/>
      <c r="G473" s="459"/>
      <c r="H473" s="460"/>
      <c r="I473" s="432"/>
      <c r="J473" s="57"/>
      <c r="L473" s="59"/>
    </row>
    <row r="474" spans="1:12" s="21" customFormat="1" ht="19.5" thickBot="1">
      <c r="A474" s="4"/>
      <c r="B474" s="453"/>
      <c r="C474" s="454"/>
      <c r="D474" s="461"/>
      <c r="E474" s="462"/>
      <c r="F474" s="462"/>
      <c r="G474" s="462"/>
      <c r="H474" s="463"/>
      <c r="I474" s="433"/>
      <c r="J474" s="57"/>
      <c r="L474" s="59"/>
    </row>
    <row r="475" spans="1:12" s="21" customFormat="1" ht="18.75">
      <c r="A475" s="4"/>
      <c r="B475" s="449" t="s">
        <v>24</v>
      </c>
      <c r="C475" s="450"/>
      <c r="D475" s="487"/>
      <c r="E475" s="488"/>
      <c r="F475" s="488"/>
      <c r="G475" s="488"/>
      <c r="H475" s="488"/>
      <c r="I475" s="489"/>
      <c r="J475" s="57"/>
      <c r="L475" s="59"/>
    </row>
    <row r="476" spans="1:12" s="21" customFormat="1" ht="18.75" hidden="1">
      <c r="A476" s="4"/>
      <c r="B476" s="47"/>
      <c r="C476" s="48"/>
      <c r="D476" s="49"/>
      <c r="E476" s="490" t="str">
        <f>TEXT(D475,"00000")</f>
        <v>00000</v>
      </c>
      <c r="F476" s="490"/>
      <c r="G476" s="490"/>
      <c r="H476" s="490"/>
      <c r="I476" s="491"/>
      <c r="J476" s="57"/>
      <c r="L476" s="59"/>
    </row>
    <row r="477" spans="1:12" s="21" customFormat="1" ht="18.75">
      <c r="A477" s="4"/>
      <c r="B477" s="451" t="s">
        <v>27</v>
      </c>
      <c r="C477" s="452"/>
      <c r="D477" s="468"/>
      <c r="E477" s="494"/>
      <c r="F477" s="494"/>
      <c r="G477" s="494"/>
      <c r="H477" s="494"/>
      <c r="I477" s="495"/>
      <c r="J477" s="57"/>
      <c r="L477" s="59"/>
    </row>
    <row r="478" spans="1:12" s="21" customFormat="1" ht="18.75">
      <c r="A478" s="4"/>
      <c r="B478" s="492"/>
      <c r="C478" s="493"/>
      <c r="D478" s="474"/>
      <c r="E478" s="496"/>
      <c r="F478" s="496"/>
      <c r="G478" s="496"/>
      <c r="H478" s="496"/>
      <c r="I478" s="497"/>
      <c r="J478" s="57"/>
      <c r="L478" s="59"/>
    </row>
    <row r="479" spans="1:12" s="21" customFormat="1" ht="19.5" thickBot="1">
      <c r="A479" s="4"/>
      <c r="B479" s="498" t="s">
        <v>1233</v>
      </c>
      <c r="C479" s="499"/>
      <c r="D479" s="500"/>
      <c r="E479" s="501"/>
      <c r="F479" s="501"/>
      <c r="G479" s="501"/>
      <c r="H479" s="501"/>
      <c r="I479" s="502"/>
      <c r="J479" s="57"/>
      <c r="L479" s="59"/>
    </row>
    <row r="480" spans="1:12" s="21" customFormat="1" ht="18.75">
      <c r="A480" s="4"/>
      <c r="B480" s="476" t="s">
        <v>1234</v>
      </c>
      <c r="C480" s="477"/>
      <c r="D480" s="477"/>
      <c r="E480" s="477"/>
      <c r="F480" s="477"/>
      <c r="G480" s="477"/>
      <c r="H480" s="477"/>
      <c r="I480" s="478"/>
      <c r="J480" s="57"/>
      <c r="L480" s="59"/>
    </row>
    <row r="481" spans="1:12" s="21" customFormat="1" ht="19.5" thickBot="1">
      <c r="A481" s="4"/>
      <c r="B481" s="50" t="s">
        <v>1238</v>
      </c>
      <c r="C481" s="51" t="s">
        <v>16</v>
      </c>
      <c r="D481" s="51" t="s">
        <v>1239</v>
      </c>
      <c r="E481" s="479" t="s">
        <v>1235</v>
      </c>
      <c r="F481" s="480"/>
      <c r="G481" s="51" t="s">
        <v>1240</v>
      </c>
      <c r="H481" s="51" t="s">
        <v>48</v>
      </c>
      <c r="I481" s="52" t="s">
        <v>1236</v>
      </c>
      <c r="J481" s="57"/>
      <c r="L481" s="59"/>
    </row>
    <row r="482" spans="1:12" s="21" customFormat="1" ht="19.5" thickTop="1">
      <c r="A482" s="4"/>
      <c r="B482" s="481">
        <v>1</v>
      </c>
      <c r="C482" s="483"/>
      <c r="D482" s="483" t="str">
        <f>IF(C482&gt;0,VLOOKUP(C482,女子登録情報!$A$2:$H$2000,2,0),"")</f>
        <v/>
      </c>
      <c r="E482" s="484" t="str">
        <f>IF(C482&gt;0,VLOOKUP(C482,女子登録情報!$A$2:$H$2000,3,0),"")</f>
        <v/>
      </c>
      <c r="F482" s="485"/>
      <c r="G482" s="483" t="str">
        <f>IF(C482&gt;0,VLOOKUP(C482,女子登録情報!$A$2:$H$2000,4,0),"")</f>
        <v/>
      </c>
      <c r="H482" s="483" t="str">
        <f>IF(C482&gt;0,VLOOKUP(C482,女子登録情報!$A$2:$H$2000,8,0),"")</f>
        <v/>
      </c>
      <c r="I482" s="486" t="str">
        <f>IF(C482&gt;0,VLOOKUP(C482,女子登録情報!$A$2:$H$2000,5,0),"")</f>
        <v/>
      </c>
      <c r="J482" s="57"/>
      <c r="L482" s="59"/>
    </row>
    <row r="483" spans="1:12" s="21" customFormat="1" ht="18.75">
      <c r="A483" s="4"/>
      <c r="B483" s="482"/>
      <c r="C483" s="473"/>
      <c r="D483" s="473"/>
      <c r="E483" s="474"/>
      <c r="F483" s="475"/>
      <c r="G483" s="473"/>
      <c r="H483" s="473"/>
      <c r="I483" s="472"/>
      <c r="J483" s="57"/>
      <c r="L483" s="59"/>
    </row>
    <row r="484" spans="1:12" s="21" customFormat="1" ht="18.75">
      <c r="A484" s="4"/>
      <c r="B484" s="464">
        <v>2</v>
      </c>
      <c r="C484" s="466"/>
      <c r="D484" s="466" t="str">
        <f>IF(C484,VLOOKUP(C484,女子登録情報!$A$2:$H$2000,2,0),"")</f>
        <v/>
      </c>
      <c r="E484" s="468" t="str">
        <f>IF(C484&gt;0,VLOOKUP(C484,女子登録情報!$A$2:$H$2000,3,0),"")</f>
        <v/>
      </c>
      <c r="F484" s="469"/>
      <c r="G484" s="466" t="str">
        <f>IF(C484&gt;0,VLOOKUP(C484,女子登録情報!$A$2:$H$2000,4,0),"")</f>
        <v/>
      </c>
      <c r="H484" s="466" t="str">
        <f>IF(C484&gt;0,VLOOKUP(C484,女子登録情報!$A$2:$H$2000,8,0),"")</f>
        <v/>
      </c>
      <c r="I484" s="432" t="str">
        <f>IF(C484&gt;0,VLOOKUP(C484,女子登録情報!$A$2:$H$2000,5,0),"")</f>
        <v/>
      </c>
      <c r="J484" s="57"/>
      <c r="L484" s="59"/>
    </row>
    <row r="485" spans="1:12" s="21" customFormat="1" ht="18.75">
      <c r="A485" s="4"/>
      <c r="B485" s="482"/>
      <c r="C485" s="473"/>
      <c r="D485" s="473"/>
      <c r="E485" s="474"/>
      <c r="F485" s="475"/>
      <c r="G485" s="473"/>
      <c r="H485" s="473"/>
      <c r="I485" s="472"/>
      <c r="J485" s="57"/>
      <c r="L485" s="59"/>
    </row>
    <row r="486" spans="1:12" s="21" customFormat="1" ht="18.75">
      <c r="A486" s="4"/>
      <c r="B486" s="464">
        <v>3</v>
      </c>
      <c r="C486" s="466"/>
      <c r="D486" s="466" t="str">
        <f>IF(C486,VLOOKUP(C486,女子登録情報!$A$2:$H$2000,2,0),"")</f>
        <v/>
      </c>
      <c r="E486" s="468" t="str">
        <f>IF(C486&gt;0,VLOOKUP(C486,女子登録情報!$A$2:$H$2000,3,0),"")</f>
        <v/>
      </c>
      <c r="F486" s="469"/>
      <c r="G486" s="466" t="str">
        <f>IF(C486&gt;0,VLOOKUP(C486,女子登録情報!$A$2:$H$2000,4,0),"")</f>
        <v/>
      </c>
      <c r="H486" s="466" t="str">
        <f>IF(C486&gt;0,VLOOKUP(C486,女子登録情報!$A$2:$H$2000,8,0),"")</f>
        <v/>
      </c>
      <c r="I486" s="432" t="str">
        <f>IF(C486&gt;0,VLOOKUP(C486,女子登録情報!$A$2:$H$2000,5,0),"")</f>
        <v/>
      </c>
      <c r="J486" s="57"/>
      <c r="L486" s="59"/>
    </row>
    <row r="487" spans="1:12" s="21" customFormat="1" ht="18.75">
      <c r="A487" s="4"/>
      <c r="B487" s="482"/>
      <c r="C487" s="473"/>
      <c r="D487" s="473"/>
      <c r="E487" s="474"/>
      <c r="F487" s="475"/>
      <c r="G487" s="473"/>
      <c r="H487" s="473"/>
      <c r="I487" s="472"/>
      <c r="J487" s="57"/>
      <c r="L487" s="59"/>
    </row>
    <row r="488" spans="1:12" s="21" customFormat="1" ht="18.75">
      <c r="A488" s="4"/>
      <c r="B488" s="464">
        <v>4</v>
      </c>
      <c r="C488" s="466"/>
      <c r="D488" s="466" t="str">
        <f>IF(C488,VLOOKUP(C488,女子登録情報!$A$2:$H$2000,2,0),"")</f>
        <v/>
      </c>
      <c r="E488" s="468" t="str">
        <f>IF(C488&gt;0,VLOOKUP(C488,女子登録情報!$A$2:$H$2000,3,0),"")</f>
        <v/>
      </c>
      <c r="F488" s="469"/>
      <c r="G488" s="466" t="str">
        <f>IF(C488&gt;0,VLOOKUP(C488,女子登録情報!$A$2:$H$2000,4,0),"")</f>
        <v/>
      </c>
      <c r="H488" s="466" t="str">
        <f>IF(C488&gt;0,VLOOKUP(C488,女子登録情報!$A$2:$H$2000,8,0),"")</f>
        <v/>
      </c>
      <c r="I488" s="432" t="str">
        <f>IF(C488&gt;0,VLOOKUP(C488,女子登録情報!$A$2:$H$2000,5,0),"")</f>
        <v/>
      </c>
      <c r="J488" s="57"/>
      <c r="L488" s="59"/>
    </row>
    <row r="489" spans="1:12" s="21" customFormat="1" ht="18.75">
      <c r="A489" s="4"/>
      <c r="B489" s="482"/>
      <c r="C489" s="473"/>
      <c r="D489" s="473"/>
      <c r="E489" s="474"/>
      <c r="F489" s="475"/>
      <c r="G489" s="473"/>
      <c r="H489" s="473"/>
      <c r="I489" s="472"/>
      <c r="J489" s="57"/>
      <c r="L489" s="59"/>
    </row>
    <row r="490" spans="1:12" s="21" customFormat="1" ht="18.75">
      <c r="A490" s="4"/>
      <c r="B490" s="464">
        <v>5</v>
      </c>
      <c r="C490" s="466"/>
      <c r="D490" s="466" t="str">
        <f>IF(C490,VLOOKUP(C490,女子登録情報!$A$2:$H$2000,2,0),"")</f>
        <v/>
      </c>
      <c r="E490" s="468" t="str">
        <f>IF(C490&gt;0,VLOOKUP(C490,女子登録情報!$A$2:$H$2000,3,0),"")</f>
        <v/>
      </c>
      <c r="F490" s="469"/>
      <c r="G490" s="466" t="str">
        <f>IF(C490&gt;0,VLOOKUP(C490,女子登録情報!$A$2:$H$2000,4,0),"")</f>
        <v/>
      </c>
      <c r="H490" s="466" t="str">
        <f>IF(C490&gt;0,VLOOKUP(C490,女子登録情報!$A$2:$H$2000,8,0),"")</f>
        <v/>
      </c>
      <c r="I490" s="432" t="str">
        <f>IF(C490&gt;0,VLOOKUP(C490,女子登録情報!$A$2:$H$2000,5,0),"")</f>
        <v/>
      </c>
      <c r="J490" s="57"/>
      <c r="L490" s="59"/>
    </row>
    <row r="491" spans="1:12" s="21" customFormat="1" ht="18.75">
      <c r="A491" s="4"/>
      <c r="B491" s="482"/>
      <c r="C491" s="473"/>
      <c r="D491" s="473"/>
      <c r="E491" s="474"/>
      <c r="F491" s="475"/>
      <c r="G491" s="473"/>
      <c r="H491" s="473"/>
      <c r="I491" s="472"/>
      <c r="J491" s="57"/>
      <c r="L491" s="59"/>
    </row>
    <row r="492" spans="1:12" s="21" customFormat="1" ht="18.75">
      <c r="A492" s="4"/>
      <c r="B492" s="464">
        <v>6</v>
      </c>
      <c r="C492" s="466"/>
      <c r="D492" s="466" t="str">
        <f>IF(C492,VLOOKUP(C492,女子登録情報!$A$2:$H$2000,2,0),"")</f>
        <v/>
      </c>
      <c r="E492" s="468" t="str">
        <f>IF(C492&gt;0,VLOOKUP(C492,女子登録情報!$A$2:$H$2000,3,0),"")</f>
        <v/>
      </c>
      <c r="F492" s="469"/>
      <c r="G492" s="466" t="str">
        <f>IF(C492&gt;0,VLOOKUP(C492,女子登録情報!$A$2:$H$2000,4,0),"")</f>
        <v/>
      </c>
      <c r="H492" s="466" t="str">
        <f>IF(C492&gt;0,VLOOKUP(C492,女子登録情報!$A$2:$H$2000,8,0),"")</f>
        <v/>
      </c>
      <c r="I492" s="432" t="str">
        <f>IF(C492&gt;0,VLOOKUP(C492,女子登録情報!$A$2:$H$2000,5,0),"")</f>
        <v/>
      </c>
      <c r="J492" s="57"/>
      <c r="L492" s="59"/>
    </row>
    <row r="493" spans="1:12" s="21" customFormat="1" ht="19.5" thickBot="1">
      <c r="A493" s="4"/>
      <c r="B493" s="465"/>
      <c r="C493" s="467"/>
      <c r="D493" s="467"/>
      <c r="E493" s="470"/>
      <c r="F493" s="471"/>
      <c r="G493" s="467"/>
      <c r="H493" s="467"/>
      <c r="I493" s="433"/>
      <c r="J493" s="57"/>
      <c r="L493" s="59"/>
    </row>
    <row r="494" spans="1:12" s="21" customFormat="1" ht="18.75">
      <c r="A494" s="4"/>
      <c r="B494" s="434" t="s">
        <v>1237</v>
      </c>
      <c r="C494" s="435"/>
      <c r="D494" s="435"/>
      <c r="E494" s="435"/>
      <c r="F494" s="435"/>
      <c r="G494" s="435"/>
      <c r="H494" s="435"/>
      <c r="I494" s="436"/>
      <c r="J494" s="57"/>
      <c r="L494" s="59"/>
    </row>
    <row r="495" spans="1:12" s="21" customFormat="1" ht="18.75">
      <c r="A495" s="4"/>
      <c r="B495" s="437"/>
      <c r="C495" s="438"/>
      <c r="D495" s="438"/>
      <c r="E495" s="438"/>
      <c r="F495" s="438"/>
      <c r="G495" s="438"/>
      <c r="H495" s="438"/>
      <c r="I495" s="439"/>
      <c r="J495" s="57"/>
      <c r="L495" s="59"/>
    </row>
    <row r="496" spans="1:12" s="21" customFormat="1" ht="19.5" thickBot="1">
      <c r="A496" s="4"/>
      <c r="B496" s="440"/>
      <c r="C496" s="441"/>
      <c r="D496" s="441"/>
      <c r="E496" s="441"/>
      <c r="F496" s="441"/>
      <c r="G496" s="441"/>
      <c r="H496" s="441"/>
      <c r="I496" s="442"/>
      <c r="J496" s="57"/>
      <c r="L496" s="59"/>
    </row>
    <row r="497" spans="1:12" s="21" customFormat="1" ht="18.75">
      <c r="A497" s="58"/>
      <c r="B497" s="58"/>
      <c r="C497" s="58"/>
      <c r="D497" s="58"/>
      <c r="E497" s="58"/>
      <c r="F497" s="58"/>
      <c r="G497" s="58"/>
      <c r="H497" s="58"/>
      <c r="I497" s="58"/>
      <c r="J497" s="63"/>
      <c r="L497" s="59"/>
    </row>
    <row r="498" spans="1:12" s="21" customFormat="1" ht="19.5" thickBot="1">
      <c r="A498" s="4"/>
      <c r="B498" s="4"/>
      <c r="C498" s="4"/>
      <c r="D498" s="4"/>
      <c r="E498" s="4"/>
      <c r="F498" s="4"/>
      <c r="G498" s="4"/>
      <c r="H498" s="4"/>
      <c r="I498" s="4"/>
      <c r="J498" s="61" t="s">
        <v>1269</v>
      </c>
      <c r="L498" s="59"/>
    </row>
    <row r="499" spans="1:12" s="21" customFormat="1" ht="18.75">
      <c r="A499" s="4"/>
      <c r="B499" s="515" t="str">
        <f>CONCATENATE('加盟校情報&amp;大会設定'!$G$5,'加盟校情報&amp;大会設定'!$H$5,'加盟校情報&amp;大会設定'!$I$5,'加盟校情報&amp;大会設定'!$J$5,)&amp;"　女子4×400mR"</f>
        <v>第36回全日本大学女子駅伝東海地区選考会　女子4×400mR</v>
      </c>
      <c r="C499" s="516"/>
      <c r="D499" s="516"/>
      <c r="E499" s="516"/>
      <c r="F499" s="516"/>
      <c r="G499" s="516"/>
      <c r="H499" s="516"/>
      <c r="I499" s="517"/>
      <c r="J499" s="57"/>
      <c r="L499" s="59"/>
    </row>
    <row r="500" spans="1:12" s="21" customFormat="1" ht="19.5" thickBot="1">
      <c r="A500" s="4"/>
      <c r="B500" s="518"/>
      <c r="C500" s="519"/>
      <c r="D500" s="519"/>
      <c r="E500" s="519"/>
      <c r="F500" s="519"/>
      <c r="G500" s="519"/>
      <c r="H500" s="519"/>
      <c r="I500" s="520"/>
      <c r="J500" s="57"/>
      <c r="L500" s="59"/>
    </row>
    <row r="501" spans="1:12" s="21" customFormat="1" ht="18.75">
      <c r="A501" s="4"/>
      <c r="B501" s="449" t="s">
        <v>1241</v>
      </c>
      <c r="C501" s="450"/>
      <c r="D501" s="455" t="str">
        <f>IF(基本情報登録!$D$6&gt;0,基本情報登録!$D$6,"")</f>
        <v/>
      </c>
      <c r="E501" s="456"/>
      <c r="F501" s="456"/>
      <c r="G501" s="456"/>
      <c r="H501" s="457"/>
      <c r="I501" s="62" t="s">
        <v>1275</v>
      </c>
      <c r="J501" s="57"/>
      <c r="L501" s="59"/>
    </row>
    <row r="502" spans="1:12" s="21" customFormat="1" ht="18.75">
      <c r="A502" s="4"/>
      <c r="B502" s="451" t="s">
        <v>1</v>
      </c>
      <c r="C502" s="452"/>
      <c r="D502" s="458" t="str">
        <f>IF(基本情報登録!$D$8&gt;0,基本情報登録!$D$8,"")</f>
        <v/>
      </c>
      <c r="E502" s="459"/>
      <c r="F502" s="459"/>
      <c r="G502" s="459"/>
      <c r="H502" s="460"/>
      <c r="I502" s="432"/>
      <c r="J502" s="57"/>
      <c r="L502" s="59"/>
    </row>
    <row r="503" spans="1:12" s="21" customFormat="1" ht="19.5" thickBot="1">
      <c r="A503" s="4"/>
      <c r="B503" s="453"/>
      <c r="C503" s="454"/>
      <c r="D503" s="461"/>
      <c r="E503" s="462"/>
      <c r="F503" s="462"/>
      <c r="G503" s="462"/>
      <c r="H503" s="463"/>
      <c r="I503" s="433"/>
      <c r="J503" s="57"/>
      <c r="L503" s="59"/>
    </row>
    <row r="504" spans="1:12" s="21" customFormat="1" ht="18.75">
      <c r="A504" s="4"/>
      <c r="B504" s="449" t="s">
        <v>24</v>
      </c>
      <c r="C504" s="450"/>
      <c r="D504" s="487"/>
      <c r="E504" s="488"/>
      <c r="F504" s="488"/>
      <c r="G504" s="488"/>
      <c r="H504" s="488"/>
      <c r="I504" s="489"/>
      <c r="J504" s="57"/>
      <c r="L504" s="59"/>
    </row>
    <row r="505" spans="1:12" s="21" customFormat="1" ht="18.75" hidden="1">
      <c r="A505" s="4"/>
      <c r="B505" s="47"/>
      <c r="C505" s="48"/>
      <c r="D505" s="49"/>
      <c r="E505" s="490" t="str">
        <f>TEXT(D504,"00000")</f>
        <v>00000</v>
      </c>
      <c r="F505" s="490"/>
      <c r="G505" s="490"/>
      <c r="H505" s="490"/>
      <c r="I505" s="491"/>
      <c r="J505" s="57"/>
      <c r="L505" s="59"/>
    </row>
    <row r="506" spans="1:12" s="21" customFormat="1" ht="18.75">
      <c r="A506" s="4"/>
      <c r="B506" s="451" t="s">
        <v>27</v>
      </c>
      <c r="C506" s="452"/>
      <c r="D506" s="468"/>
      <c r="E506" s="494"/>
      <c r="F506" s="494"/>
      <c r="G506" s="494"/>
      <c r="H506" s="494"/>
      <c r="I506" s="495"/>
      <c r="J506" s="57"/>
      <c r="L506" s="59"/>
    </row>
    <row r="507" spans="1:12" s="21" customFormat="1" ht="18.75">
      <c r="A507" s="4"/>
      <c r="B507" s="492"/>
      <c r="C507" s="493"/>
      <c r="D507" s="474"/>
      <c r="E507" s="496"/>
      <c r="F507" s="496"/>
      <c r="G507" s="496"/>
      <c r="H507" s="496"/>
      <c r="I507" s="497"/>
      <c r="J507" s="57"/>
      <c r="L507" s="59"/>
    </row>
    <row r="508" spans="1:12" s="21" customFormat="1" ht="19.5" thickBot="1">
      <c r="A508" s="4"/>
      <c r="B508" s="498" t="s">
        <v>1233</v>
      </c>
      <c r="C508" s="499"/>
      <c r="D508" s="500"/>
      <c r="E508" s="501"/>
      <c r="F508" s="501"/>
      <c r="G508" s="501"/>
      <c r="H508" s="501"/>
      <c r="I508" s="502"/>
      <c r="J508" s="57"/>
      <c r="L508" s="59"/>
    </row>
    <row r="509" spans="1:12" s="21" customFormat="1" ht="18.75">
      <c r="A509" s="4"/>
      <c r="B509" s="476" t="s">
        <v>1234</v>
      </c>
      <c r="C509" s="477"/>
      <c r="D509" s="477"/>
      <c r="E509" s="477"/>
      <c r="F509" s="477"/>
      <c r="G509" s="477"/>
      <c r="H509" s="477"/>
      <c r="I509" s="478"/>
      <c r="J509" s="57"/>
      <c r="L509" s="59"/>
    </row>
    <row r="510" spans="1:12" s="21" customFormat="1" ht="19.5" thickBot="1">
      <c r="A510" s="4"/>
      <c r="B510" s="50" t="s">
        <v>1238</v>
      </c>
      <c r="C510" s="51" t="s">
        <v>16</v>
      </c>
      <c r="D510" s="51" t="s">
        <v>1239</v>
      </c>
      <c r="E510" s="479" t="s">
        <v>1235</v>
      </c>
      <c r="F510" s="480"/>
      <c r="G510" s="51" t="s">
        <v>1240</v>
      </c>
      <c r="H510" s="51" t="s">
        <v>48</v>
      </c>
      <c r="I510" s="52" t="s">
        <v>1236</v>
      </c>
      <c r="J510" s="57"/>
      <c r="L510" s="59"/>
    </row>
    <row r="511" spans="1:12" s="21" customFormat="1" ht="19.5" thickTop="1">
      <c r="A511" s="4"/>
      <c r="B511" s="481">
        <v>1</v>
      </c>
      <c r="C511" s="483"/>
      <c r="D511" s="483" t="str">
        <f>IF(C511&gt;0,VLOOKUP(C511,女子登録情報!$A$2:$H$2000,2,0),"")</f>
        <v/>
      </c>
      <c r="E511" s="484" t="str">
        <f>IF(C511&gt;0,VLOOKUP(C511,女子登録情報!$A$2:$H$2000,3,0),"")</f>
        <v/>
      </c>
      <c r="F511" s="485"/>
      <c r="G511" s="483" t="str">
        <f>IF(C511&gt;0,VLOOKUP(C511,女子登録情報!$A$2:$H$2000,4,0),"")</f>
        <v/>
      </c>
      <c r="H511" s="483" t="str">
        <f>IF(C511&gt;0,VLOOKUP(C511,女子登録情報!$A$2:$H$2000,8,0),"")</f>
        <v/>
      </c>
      <c r="I511" s="486" t="str">
        <f>IF(C511&gt;0,VLOOKUP(C511,女子登録情報!$A$2:$H$2000,5,0),"")</f>
        <v/>
      </c>
      <c r="J511" s="57"/>
      <c r="L511" s="59"/>
    </row>
    <row r="512" spans="1:12" s="21" customFormat="1" ht="18.75">
      <c r="A512" s="4"/>
      <c r="B512" s="482"/>
      <c r="C512" s="473"/>
      <c r="D512" s="473"/>
      <c r="E512" s="474"/>
      <c r="F512" s="475"/>
      <c r="G512" s="473"/>
      <c r="H512" s="473"/>
      <c r="I512" s="472"/>
      <c r="J512" s="57"/>
      <c r="L512" s="59"/>
    </row>
    <row r="513" spans="1:12" s="21" customFormat="1" ht="18.75">
      <c r="A513" s="4"/>
      <c r="B513" s="464">
        <v>2</v>
      </c>
      <c r="C513" s="466"/>
      <c r="D513" s="466" t="str">
        <f>IF(C513,VLOOKUP(C513,女子登録情報!$A$2:$H$2000,2,0),"")</f>
        <v/>
      </c>
      <c r="E513" s="468" t="str">
        <f>IF(C513&gt;0,VLOOKUP(C513,女子登録情報!$A$2:$H$2000,3,0),"")</f>
        <v/>
      </c>
      <c r="F513" s="469"/>
      <c r="G513" s="466" t="str">
        <f>IF(C513&gt;0,VLOOKUP(C513,女子登録情報!$A$2:$H$2000,4,0),"")</f>
        <v/>
      </c>
      <c r="H513" s="466" t="str">
        <f>IF(C513&gt;0,VLOOKUP(C513,女子登録情報!$A$2:$H$2000,8,0),"")</f>
        <v/>
      </c>
      <c r="I513" s="432" t="str">
        <f>IF(C513&gt;0,VLOOKUP(C513,女子登録情報!$A$2:$H$2000,5,0),"")</f>
        <v/>
      </c>
      <c r="J513" s="57"/>
      <c r="L513" s="59"/>
    </row>
    <row r="514" spans="1:12" s="21" customFormat="1" ht="18.75">
      <c r="A514" s="4"/>
      <c r="B514" s="482"/>
      <c r="C514" s="473"/>
      <c r="D514" s="473"/>
      <c r="E514" s="474"/>
      <c r="F514" s="475"/>
      <c r="G514" s="473"/>
      <c r="H514" s="473"/>
      <c r="I514" s="472"/>
      <c r="J514" s="57"/>
      <c r="L514" s="59"/>
    </row>
    <row r="515" spans="1:12" s="21" customFormat="1" ht="18.75">
      <c r="A515" s="4"/>
      <c r="B515" s="464">
        <v>3</v>
      </c>
      <c r="C515" s="466"/>
      <c r="D515" s="466" t="str">
        <f>IF(C515,VLOOKUP(C515,女子登録情報!$A$2:$H$2000,2,0),"")</f>
        <v/>
      </c>
      <c r="E515" s="468" t="str">
        <f>IF(C515&gt;0,VLOOKUP(C515,女子登録情報!$A$2:$H$2000,3,0),"")</f>
        <v/>
      </c>
      <c r="F515" s="469"/>
      <c r="G515" s="466" t="str">
        <f>IF(C515&gt;0,VLOOKUP(C515,女子登録情報!$A$2:$H$2000,4,0),"")</f>
        <v/>
      </c>
      <c r="H515" s="466" t="str">
        <f>IF(C515&gt;0,VLOOKUP(C515,女子登録情報!$A$2:$H$2000,8,0),"")</f>
        <v/>
      </c>
      <c r="I515" s="432" t="str">
        <f>IF(C515&gt;0,VLOOKUP(C515,女子登録情報!$A$2:$H$2000,5,0),"")</f>
        <v/>
      </c>
      <c r="J515" s="57"/>
      <c r="L515" s="59"/>
    </row>
    <row r="516" spans="1:12" s="21" customFormat="1" ht="18.75">
      <c r="A516" s="4"/>
      <c r="B516" s="482"/>
      <c r="C516" s="473"/>
      <c r="D516" s="473"/>
      <c r="E516" s="474"/>
      <c r="F516" s="475"/>
      <c r="G516" s="473"/>
      <c r="H516" s="473"/>
      <c r="I516" s="472"/>
      <c r="J516" s="57"/>
      <c r="L516" s="59"/>
    </row>
    <row r="517" spans="1:12" s="21" customFormat="1" ht="18.75">
      <c r="A517" s="4"/>
      <c r="B517" s="464">
        <v>4</v>
      </c>
      <c r="C517" s="466"/>
      <c r="D517" s="466" t="str">
        <f>IF(C517,VLOOKUP(C517,女子登録情報!$A$2:$H$2000,2,0),"")</f>
        <v/>
      </c>
      <c r="E517" s="468" t="str">
        <f>IF(C517&gt;0,VLOOKUP(C517,女子登録情報!$A$2:$H$2000,3,0),"")</f>
        <v/>
      </c>
      <c r="F517" s="469"/>
      <c r="G517" s="466" t="str">
        <f>IF(C517&gt;0,VLOOKUP(C517,女子登録情報!$A$2:$H$2000,4,0),"")</f>
        <v/>
      </c>
      <c r="H517" s="466" t="str">
        <f>IF(C517&gt;0,VLOOKUP(C517,女子登録情報!$A$2:$H$2000,8,0),"")</f>
        <v/>
      </c>
      <c r="I517" s="432" t="str">
        <f>IF(C517&gt;0,VLOOKUP(C517,女子登録情報!$A$2:$H$2000,5,0),"")</f>
        <v/>
      </c>
      <c r="J517" s="57"/>
      <c r="L517" s="59"/>
    </row>
    <row r="518" spans="1:12" s="21" customFormat="1" ht="18.75">
      <c r="A518" s="4"/>
      <c r="B518" s="482"/>
      <c r="C518" s="473"/>
      <c r="D518" s="473"/>
      <c r="E518" s="474"/>
      <c r="F518" s="475"/>
      <c r="G518" s="473"/>
      <c r="H518" s="473"/>
      <c r="I518" s="472"/>
      <c r="J518" s="57"/>
      <c r="L518" s="59"/>
    </row>
    <row r="519" spans="1:12" s="21" customFormat="1" ht="18.75">
      <c r="A519" s="4"/>
      <c r="B519" s="464">
        <v>5</v>
      </c>
      <c r="C519" s="466"/>
      <c r="D519" s="466" t="str">
        <f>IF(C519,VLOOKUP(C519,女子登録情報!$A$2:$H$2000,2,0),"")</f>
        <v/>
      </c>
      <c r="E519" s="468" t="str">
        <f>IF(C519&gt;0,VLOOKUP(C519,女子登録情報!$A$2:$H$2000,3,0),"")</f>
        <v/>
      </c>
      <c r="F519" s="469"/>
      <c r="G519" s="466" t="str">
        <f>IF(C519&gt;0,VLOOKUP(C519,女子登録情報!$A$2:$H$2000,4,0),"")</f>
        <v/>
      </c>
      <c r="H519" s="466" t="str">
        <f>IF(C519&gt;0,VLOOKUP(C519,女子登録情報!$A$2:$H$2000,8,0),"")</f>
        <v/>
      </c>
      <c r="I519" s="432" t="str">
        <f>IF(C519&gt;0,VLOOKUP(C519,女子登録情報!$A$2:$H$2000,5,0),"")</f>
        <v/>
      </c>
      <c r="J519" s="57"/>
      <c r="L519" s="59"/>
    </row>
    <row r="520" spans="1:12" s="21" customFormat="1" ht="18.75">
      <c r="A520" s="4"/>
      <c r="B520" s="482"/>
      <c r="C520" s="473"/>
      <c r="D520" s="473"/>
      <c r="E520" s="474"/>
      <c r="F520" s="475"/>
      <c r="G520" s="473"/>
      <c r="H520" s="473"/>
      <c r="I520" s="472"/>
      <c r="J520" s="57"/>
      <c r="L520" s="59"/>
    </row>
    <row r="521" spans="1:12" s="21" customFormat="1" ht="18.75">
      <c r="A521" s="4"/>
      <c r="B521" s="464">
        <v>6</v>
      </c>
      <c r="C521" s="466"/>
      <c r="D521" s="466" t="str">
        <f>IF(C521,VLOOKUP(C521,女子登録情報!$A$2:$H$2000,2,0),"")</f>
        <v/>
      </c>
      <c r="E521" s="468" t="str">
        <f>IF(C521&gt;0,VLOOKUP(C521,女子登録情報!$A$2:$H$2000,3,0),"")</f>
        <v/>
      </c>
      <c r="F521" s="469"/>
      <c r="G521" s="466" t="str">
        <f>IF(C521&gt;0,VLOOKUP(C521,女子登録情報!$A$2:$H$2000,4,0),"")</f>
        <v/>
      </c>
      <c r="H521" s="466" t="str">
        <f>IF(C521&gt;0,VLOOKUP(C521,女子登録情報!$A$2:$H$2000,8,0),"")</f>
        <v/>
      </c>
      <c r="I521" s="432" t="str">
        <f>IF(C521&gt;0,VLOOKUP(C521,女子登録情報!$A$2:$H$2000,5,0),"")</f>
        <v/>
      </c>
      <c r="J521" s="57"/>
      <c r="L521" s="59"/>
    </row>
    <row r="522" spans="1:12" s="21" customFormat="1" ht="19.5" thickBot="1">
      <c r="A522" s="4"/>
      <c r="B522" s="465"/>
      <c r="C522" s="467"/>
      <c r="D522" s="467"/>
      <c r="E522" s="470"/>
      <c r="F522" s="471"/>
      <c r="G522" s="467"/>
      <c r="H522" s="467"/>
      <c r="I522" s="433"/>
      <c r="J522" s="57"/>
      <c r="L522" s="59"/>
    </row>
    <row r="523" spans="1:12" s="21" customFormat="1" ht="18.75">
      <c r="A523" s="4"/>
      <c r="B523" s="434" t="s">
        <v>1237</v>
      </c>
      <c r="C523" s="435"/>
      <c r="D523" s="435"/>
      <c r="E523" s="435"/>
      <c r="F523" s="435"/>
      <c r="G523" s="435"/>
      <c r="H523" s="435"/>
      <c r="I523" s="436"/>
      <c r="J523" s="57"/>
      <c r="L523" s="59"/>
    </row>
    <row r="524" spans="1:12" s="21" customFormat="1" ht="18.75">
      <c r="A524" s="4"/>
      <c r="B524" s="437"/>
      <c r="C524" s="438"/>
      <c r="D524" s="438"/>
      <c r="E524" s="438"/>
      <c r="F524" s="438"/>
      <c r="G524" s="438"/>
      <c r="H524" s="438"/>
      <c r="I524" s="439"/>
      <c r="J524" s="57"/>
      <c r="L524" s="59"/>
    </row>
    <row r="525" spans="1:12" s="21" customFormat="1" ht="19.5" thickBot="1">
      <c r="A525" s="4"/>
      <c r="B525" s="440"/>
      <c r="C525" s="441"/>
      <c r="D525" s="441"/>
      <c r="E525" s="441"/>
      <c r="F525" s="441"/>
      <c r="G525" s="441"/>
      <c r="H525" s="441"/>
      <c r="I525" s="442"/>
      <c r="J525" s="57"/>
      <c r="L525" s="59"/>
    </row>
    <row r="526" spans="1:12" s="21" customFormat="1" ht="18.75">
      <c r="A526" s="58"/>
      <c r="B526" s="58"/>
      <c r="C526" s="58"/>
      <c r="D526" s="58"/>
      <c r="E526" s="58"/>
      <c r="F526" s="58"/>
      <c r="G526" s="58"/>
      <c r="H526" s="58"/>
      <c r="I526" s="58"/>
      <c r="J526" s="63"/>
      <c r="L526" s="59"/>
    </row>
    <row r="527" spans="1:12" s="21" customFormat="1" ht="19.5" thickBot="1">
      <c r="A527" s="4"/>
      <c r="B527" s="4"/>
      <c r="C527" s="4"/>
      <c r="D527" s="4"/>
      <c r="E527" s="4"/>
      <c r="F527" s="4"/>
      <c r="G527" s="4"/>
      <c r="H527" s="4"/>
      <c r="I527" s="4"/>
      <c r="J527" s="61" t="s">
        <v>1270</v>
      </c>
      <c r="L527" s="59"/>
    </row>
    <row r="528" spans="1:12" s="21" customFormat="1" ht="18.75">
      <c r="A528" s="4"/>
      <c r="B528" s="515" t="str">
        <f>CONCATENATE('加盟校情報&amp;大会設定'!$G$5,'加盟校情報&amp;大会設定'!$H$5,'加盟校情報&amp;大会設定'!$I$5,'加盟校情報&amp;大会設定'!$J$5,)&amp;"　女子4×400mR"</f>
        <v>第36回全日本大学女子駅伝東海地区選考会　女子4×400mR</v>
      </c>
      <c r="C528" s="516"/>
      <c r="D528" s="516"/>
      <c r="E528" s="516"/>
      <c r="F528" s="516"/>
      <c r="G528" s="516"/>
      <c r="H528" s="516"/>
      <c r="I528" s="517"/>
      <c r="J528" s="57"/>
      <c r="L528" s="59"/>
    </row>
    <row r="529" spans="1:12" s="21" customFormat="1" ht="19.5" thickBot="1">
      <c r="A529" s="4"/>
      <c r="B529" s="518"/>
      <c r="C529" s="519"/>
      <c r="D529" s="519"/>
      <c r="E529" s="519"/>
      <c r="F529" s="519"/>
      <c r="G529" s="519"/>
      <c r="H529" s="519"/>
      <c r="I529" s="520"/>
      <c r="J529" s="57"/>
      <c r="L529" s="59"/>
    </row>
    <row r="530" spans="1:12" s="21" customFormat="1" ht="18.75">
      <c r="A530" s="4"/>
      <c r="B530" s="449" t="s">
        <v>1241</v>
      </c>
      <c r="C530" s="450"/>
      <c r="D530" s="455" t="str">
        <f>IF(基本情報登録!$D$6&gt;0,基本情報登録!$D$6,"")</f>
        <v/>
      </c>
      <c r="E530" s="456"/>
      <c r="F530" s="456"/>
      <c r="G530" s="456"/>
      <c r="H530" s="457"/>
      <c r="I530" s="62" t="s">
        <v>1275</v>
      </c>
      <c r="J530" s="57"/>
      <c r="L530" s="59"/>
    </row>
    <row r="531" spans="1:12" s="21" customFormat="1" ht="18.75">
      <c r="A531" s="4"/>
      <c r="B531" s="451" t="s">
        <v>1</v>
      </c>
      <c r="C531" s="452"/>
      <c r="D531" s="458" t="str">
        <f>IF(基本情報登録!$D$8&gt;0,基本情報登録!$D$8,"")</f>
        <v/>
      </c>
      <c r="E531" s="459"/>
      <c r="F531" s="459"/>
      <c r="G531" s="459"/>
      <c r="H531" s="460"/>
      <c r="I531" s="432"/>
      <c r="J531" s="57"/>
      <c r="L531" s="59"/>
    </row>
    <row r="532" spans="1:12" s="21" customFormat="1" ht="19.5" thickBot="1">
      <c r="A532" s="4"/>
      <c r="B532" s="453"/>
      <c r="C532" s="454"/>
      <c r="D532" s="461"/>
      <c r="E532" s="462"/>
      <c r="F532" s="462"/>
      <c r="G532" s="462"/>
      <c r="H532" s="463"/>
      <c r="I532" s="433"/>
      <c r="J532" s="57"/>
      <c r="L532" s="59"/>
    </row>
    <row r="533" spans="1:12" s="21" customFormat="1" ht="18.75">
      <c r="A533" s="4"/>
      <c r="B533" s="449" t="s">
        <v>24</v>
      </c>
      <c r="C533" s="450"/>
      <c r="D533" s="487"/>
      <c r="E533" s="488"/>
      <c r="F533" s="488"/>
      <c r="G533" s="488"/>
      <c r="H533" s="488"/>
      <c r="I533" s="489"/>
      <c r="J533" s="57"/>
      <c r="L533" s="59"/>
    </row>
    <row r="534" spans="1:12" s="21" customFormat="1" ht="18.75" hidden="1">
      <c r="A534" s="4"/>
      <c r="B534" s="47"/>
      <c r="C534" s="48"/>
      <c r="D534" s="49"/>
      <c r="E534" s="490" t="str">
        <f>TEXT(D533,"00000")</f>
        <v>00000</v>
      </c>
      <c r="F534" s="490"/>
      <c r="G534" s="490"/>
      <c r="H534" s="490"/>
      <c r="I534" s="491"/>
      <c r="J534" s="57"/>
      <c r="L534" s="59"/>
    </row>
    <row r="535" spans="1:12" s="21" customFormat="1" ht="18.75">
      <c r="A535" s="4"/>
      <c r="B535" s="451" t="s">
        <v>27</v>
      </c>
      <c r="C535" s="452"/>
      <c r="D535" s="468"/>
      <c r="E535" s="494"/>
      <c r="F535" s="494"/>
      <c r="G535" s="494"/>
      <c r="H535" s="494"/>
      <c r="I535" s="495"/>
      <c r="J535" s="57"/>
      <c r="L535" s="59"/>
    </row>
    <row r="536" spans="1:12" s="21" customFormat="1" ht="18.75">
      <c r="A536" s="4"/>
      <c r="B536" s="492"/>
      <c r="C536" s="493"/>
      <c r="D536" s="474"/>
      <c r="E536" s="496"/>
      <c r="F536" s="496"/>
      <c r="G536" s="496"/>
      <c r="H536" s="496"/>
      <c r="I536" s="497"/>
      <c r="J536" s="57"/>
      <c r="L536" s="59"/>
    </row>
    <row r="537" spans="1:12" s="21" customFormat="1" ht="19.5" thickBot="1">
      <c r="A537" s="4"/>
      <c r="B537" s="498" t="s">
        <v>1233</v>
      </c>
      <c r="C537" s="499"/>
      <c r="D537" s="500"/>
      <c r="E537" s="501"/>
      <c r="F537" s="501"/>
      <c r="G537" s="501"/>
      <c r="H537" s="501"/>
      <c r="I537" s="502"/>
      <c r="J537" s="57"/>
      <c r="L537" s="59"/>
    </row>
    <row r="538" spans="1:12" s="21" customFormat="1" ht="18.75">
      <c r="A538" s="4"/>
      <c r="B538" s="476" t="s">
        <v>1234</v>
      </c>
      <c r="C538" s="477"/>
      <c r="D538" s="477"/>
      <c r="E538" s="477"/>
      <c r="F538" s="477"/>
      <c r="G538" s="477"/>
      <c r="H538" s="477"/>
      <c r="I538" s="478"/>
      <c r="J538" s="57"/>
      <c r="L538" s="59"/>
    </row>
    <row r="539" spans="1:12" s="21" customFormat="1" ht="19.5" thickBot="1">
      <c r="A539" s="4"/>
      <c r="B539" s="50" t="s">
        <v>1238</v>
      </c>
      <c r="C539" s="51" t="s">
        <v>16</v>
      </c>
      <c r="D539" s="51" t="s">
        <v>1239</v>
      </c>
      <c r="E539" s="479" t="s">
        <v>1235</v>
      </c>
      <c r="F539" s="480"/>
      <c r="G539" s="51" t="s">
        <v>1240</v>
      </c>
      <c r="H539" s="51" t="s">
        <v>48</v>
      </c>
      <c r="I539" s="52" t="s">
        <v>1236</v>
      </c>
      <c r="J539" s="57"/>
      <c r="L539" s="59"/>
    </row>
    <row r="540" spans="1:12" s="21" customFormat="1" ht="19.5" thickTop="1">
      <c r="A540" s="4"/>
      <c r="B540" s="481">
        <v>1</v>
      </c>
      <c r="C540" s="483"/>
      <c r="D540" s="483" t="str">
        <f>IF(C540&gt;0,VLOOKUP(C540,女子登録情報!$A$2:$H$2000,2,0),"")</f>
        <v/>
      </c>
      <c r="E540" s="484" t="str">
        <f>IF(C540&gt;0,VLOOKUP(C540,女子登録情報!$A$2:$H$2000,3,0),"")</f>
        <v/>
      </c>
      <c r="F540" s="485"/>
      <c r="G540" s="483" t="str">
        <f>IF(C540&gt;0,VLOOKUP(C540,女子登録情報!$A$2:$H$2000,4,0),"")</f>
        <v/>
      </c>
      <c r="H540" s="483" t="str">
        <f>IF(C540&gt;0,VLOOKUP(C540,女子登録情報!$A$2:$H$2000,8,0),"")</f>
        <v/>
      </c>
      <c r="I540" s="486" t="str">
        <f>IF(C540&gt;0,VLOOKUP(C540,女子登録情報!$A$2:$H$2000,5,0),"")</f>
        <v/>
      </c>
      <c r="J540" s="57"/>
      <c r="L540" s="59"/>
    </row>
    <row r="541" spans="1:12" s="21" customFormat="1" ht="18.75">
      <c r="A541" s="4"/>
      <c r="B541" s="482"/>
      <c r="C541" s="473"/>
      <c r="D541" s="473"/>
      <c r="E541" s="474"/>
      <c r="F541" s="475"/>
      <c r="G541" s="473"/>
      <c r="H541" s="473"/>
      <c r="I541" s="472"/>
      <c r="J541" s="57"/>
      <c r="L541" s="59"/>
    </row>
    <row r="542" spans="1:12" s="21" customFormat="1" ht="18.75">
      <c r="A542" s="4"/>
      <c r="B542" s="464">
        <v>2</v>
      </c>
      <c r="C542" s="466"/>
      <c r="D542" s="466" t="str">
        <f>IF(C542,VLOOKUP(C542,女子登録情報!$A$2:$H$2000,2,0),"")</f>
        <v/>
      </c>
      <c r="E542" s="468" t="str">
        <f>IF(C542&gt;0,VLOOKUP(C542,女子登録情報!$A$2:$H$2000,3,0),"")</f>
        <v/>
      </c>
      <c r="F542" s="469"/>
      <c r="G542" s="466" t="str">
        <f>IF(C542&gt;0,VLOOKUP(C542,女子登録情報!$A$2:$H$2000,4,0),"")</f>
        <v/>
      </c>
      <c r="H542" s="466" t="str">
        <f>IF(C542&gt;0,VLOOKUP(C542,女子登録情報!$A$2:$H$2000,8,0),"")</f>
        <v/>
      </c>
      <c r="I542" s="432" t="str">
        <f>IF(C542&gt;0,VLOOKUP(C542,女子登録情報!$A$2:$H$2000,5,0),"")</f>
        <v/>
      </c>
      <c r="J542" s="57"/>
      <c r="L542" s="59"/>
    </row>
    <row r="543" spans="1:12" s="21" customFormat="1" ht="18.75">
      <c r="A543" s="4"/>
      <c r="B543" s="482"/>
      <c r="C543" s="473"/>
      <c r="D543" s="473"/>
      <c r="E543" s="474"/>
      <c r="F543" s="475"/>
      <c r="G543" s="473"/>
      <c r="H543" s="473"/>
      <c r="I543" s="472"/>
      <c r="J543" s="57"/>
      <c r="L543" s="59"/>
    </row>
    <row r="544" spans="1:12" s="21" customFormat="1" ht="18.75">
      <c r="A544" s="4"/>
      <c r="B544" s="464">
        <v>3</v>
      </c>
      <c r="C544" s="466"/>
      <c r="D544" s="466" t="str">
        <f>IF(C544,VLOOKUP(C544,女子登録情報!$A$2:$H$2000,2,0),"")</f>
        <v/>
      </c>
      <c r="E544" s="468" t="str">
        <f>IF(C544&gt;0,VLOOKUP(C544,女子登録情報!$A$2:$H$2000,3,0),"")</f>
        <v/>
      </c>
      <c r="F544" s="469"/>
      <c r="G544" s="466" t="str">
        <f>IF(C544&gt;0,VLOOKUP(C544,女子登録情報!$A$2:$H$2000,4,0),"")</f>
        <v/>
      </c>
      <c r="H544" s="466" t="str">
        <f>IF(C544&gt;0,VLOOKUP(C544,女子登録情報!$A$2:$H$2000,8,0),"")</f>
        <v/>
      </c>
      <c r="I544" s="432" t="str">
        <f>IF(C544&gt;0,VLOOKUP(C544,女子登録情報!$A$2:$H$2000,5,0),"")</f>
        <v/>
      </c>
      <c r="J544" s="57"/>
      <c r="L544" s="59"/>
    </row>
    <row r="545" spans="1:12" s="21" customFormat="1" ht="18.75">
      <c r="A545" s="4"/>
      <c r="B545" s="482"/>
      <c r="C545" s="473"/>
      <c r="D545" s="473"/>
      <c r="E545" s="474"/>
      <c r="F545" s="475"/>
      <c r="G545" s="473"/>
      <c r="H545" s="473"/>
      <c r="I545" s="472"/>
      <c r="J545" s="57"/>
      <c r="L545" s="59"/>
    </row>
    <row r="546" spans="1:12" s="21" customFormat="1" ht="18.75">
      <c r="A546" s="4"/>
      <c r="B546" s="464">
        <v>4</v>
      </c>
      <c r="C546" s="466"/>
      <c r="D546" s="466" t="str">
        <f>IF(C546,VLOOKUP(C546,女子登録情報!$A$2:$H$2000,2,0),"")</f>
        <v/>
      </c>
      <c r="E546" s="468" t="str">
        <f>IF(C546&gt;0,VLOOKUP(C546,女子登録情報!$A$2:$H$2000,3,0),"")</f>
        <v/>
      </c>
      <c r="F546" s="469"/>
      <c r="G546" s="466" t="str">
        <f>IF(C546&gt;0,VLOOKUP(C546,女子登録情報!$A$2:$H$2000,4,0),"")</f>
        <v/>
      </c>
      <c r="H546" s="466" t="str">
        <f>IF(C546&gt;0,VLOOKUP(C546,女子登録情報!$A$2:$H$2000,8,0),"")</f>
        <v/>
      </c>
      <c r="I546" s="432" t="str">
        <f>IF(C546&gt;0,VLOOKUP(C546,女子登録情報!$A$2:$H$2000,5,0),"")</f>
        <v/>
      </c>
      <c r="J546" s="57"/>
      <c r="L546" s="59"/>
    </row>
    <row r="547" spans="1:12" s="21" customFormat="1" ht="18.75">
      <c r="A547" s="4"/>
      <c r="B547" s="482"/>
      <c r="C547" s="473"/>
      <c r="D547" s="473"/>
      <c r="E547" s="474"/>
      <c r="F547" s="475"/>
      <c r="G547" s="473"/>
      <c r="H547" s="473"/>
      <c r="I547" s="472"/>
      <c r="J547" s="57"/>
      <c r="L547" s="59"/>
    </row>
    <row r="548" spans="1:12" s="21" customFormat="1" ht="18.75">
      <c r="A548" s="4"/>
      <c r="B548" s="464">
        <v>5</v>
      </c>
      <c r="C548" s="466"/>
      <c r="D548" s="466" t="str">
        <f>IF(C548,VLOOKUP(C548,女子登録情報!$A$2:$H$2000,2,0),"")</f>
        <v/>
      </c>
      <c r="E548" s="468" t="str">
        <f>IF(C548&gt;0,VLOOKUP(C548,女子登録情報!$A$2:$H$2000,3,0),"")</f>
        <v/>
      </c>
      <c r="F548" s="469"/>
      <c r="G548" s="466" t="str">
        <f>IF(C548&gt;0,VLOOKUP(C548,女子登録情報!$A$2:$H$2000,4,0),"")</f>
        <v/>
      </c>
      <c r="H548" s="466" t="str">
        <f>IF(C548&gt;0,VLOOKUP(C548,女子登録情報!$A$2:$H$2000,8,0),"")</f>
        <v/>
      </c>
      <c r="I548" s="432" t="str">
        <f>IF(C548&gt;0,VLOOKUP(C548,女子登録情報!$A$2:$H$2000,5,0),"")</f>
        <v/>
      </c>
      <c r="J548" s="57"/>
      <c r="L548" s="59"/>
    </row>
    <row r="549" spans="1:12" s="21" customFormat="1" ht="18.75">
      <c r="A549" s="4"/>
      <c r="B549" s="482"/>
      <c r="C549" s="473"/>
      <c r="D549" s="473"/>
      <c r="E549" s="474"/>
      <c r="F549" s="475"/>
      <c r="G549" s="473"/>
      <c r="H549" s="473"/>
      <c r="I549" s="472"/>
      <c r="J549" s="57"/>
      <c r="L549" s="59"/>
    </row>
    <row r="550" spans="1:12" s="21" customFormat="1" ht="18.75">
      <c r="A550" s="4"/>
      <c r="B550" s="464">
        <v>6</v>
      </c>
      <c r="C550" s="466"/>
      <c r="D550" s="466" t="str">
        <f>IF(C550,VLOOKUP(C550,女子登録情報!$A$2:$H$2000,2,0),"")</f>
        <v/>
      </c>
      <c r="E550" s="468" t="str">
        <f>IF(C550&gt;0,VLOOKUP(C550,女子登録情報!$A$2:$H$2000,3,0),"")</f>
        <v/>
      </c>
      <c r="F550" s="469"/>
      <c r="G550" s="466" t="str">
        <f>IF(C550&gt;0,VLOOKUP(C550,女子登録情報!$A$2:$H$2000,4,0),"")</f>
        <v/>
      </c>
      <c r="H550" s="466" t="str">
        <f>IF(C550&gt;0,VLOOKUP(C550,女子登録情報!$A$2:$H$2000,8,0),"")</f>
        <v/>
      </c>
      <c r="I550" s="432" t="str">
        <f>IF(C550&gt;0,VLOOKUP(C550,女子登録情報!$A$2:$H$2000,5,0),"")</f>
        <v/>
      </c>
      <c r="J550" s="57"/>
      <c r="L550" s="59"/>
    </row>
    <row r="551" spans="1:12" s="21" customFormat="1" ht="19.5" thickBot="1">
      <c r="A551" s="4"/>
      <c r="B551" s="465"/>
      <c r="C551" s="467"/>
      <c r="D551" s="467"/>
      <c r="E551" s="470"/>
      <c r="F551" s="471"/>
      <c r="G551" s="467"/>
      <c r="H551" s="467"/>
      <c r="I551" s="433"/>
      <c r="J551" s="57"/>
      <c r="L551" s="59"/>
    </row>
    <row r="552" spans="1:12" s="21" customFormat="1" ht="18.75">
      <c r="A552" s="4"/>
      <c r="B552" s="434" t="s">
        <v>1237</v>
      </c>
      <c r="C552" s="435"/>
      <c r="D552" s="435"/>
      <c r="E552" s="435"/>
      <c r="F552" s="435"/>
      <c r="G552" s="435"/>
      <c r="H552" s="435"/>
      <c r="I552" s="436"/>
      <c r="J552" s="57"/>
      <c r="L552" s="59"/>
    </row>
    <row r="553" spans="1:12" s="21" customFormat="1" ht="18.75">
      <c r="A553" s="4"/>
      <c r="B553" s="437"/>
      <c r="C553" s="438"/>
      <c r="D553" s="438"/>
      <c r="E553" s="438"/>
      <c r="F553" s="438"/>
      <c r="G553" s="438"/>
      <c r="H553" s="438"/>
      <c r="I553" s="439"/>
      <c r="J553" s="57"/>
      <c r="L553" s="59"/>
    </row>
    <row r="554" spans="1:12" s="21" customFormat="1" ht="19.5" thickBot="1">
      <c r="A554" s="4"/>
      <c r="B554" s="440"/>
      <c r="C554" s="441"/>
      <c r="D554" s="441"/>
      <c r="E554" s="441"/>
      <c r="F554" s="441"/>
      <c r="G554" s="441"/>
      <c r="H554" s="441"/>
      <c r="I554" s="442"/>
      <c r="J554" s="57"/>
      <c r="L554" s="59"/>
    </row>
    <row r="555" spans="1:12" s="21" customFormat="1" ht="18.75">
      <c r="A555" s="58"/>
      <c r="B555" s="58"/>
      <c r="C555" s="58"/>
      <c r="D555" s="58"/>
      <c r="E555" s="58"/>
      <c r="F555" s="58"/>
      <c r="G555" s="58"/>
      <c r="H555" s="58"/>
      <c r="I555" s="58"/>
      <c r="J555" s="63"/>
      <c r="L555" s="59"/>
    </row>
    <row r="556" spans="1:12" s="21" customFormat="1" ht="19.5" thickBot="1">
      <c r="A556" s="4"/>
      <c r="B556" s="4"/>
      <c r="C556" s="4"/>
      <c r="D556" s="4"/>
      <c r="E556" s="4"/>
      <c r="F556" s="4"/>
      <c r="G556" s="4"/>
      <c r="H556" s="4"/>
      <c r="I556" s="4"/>
      <c r="J556" s="61" t="s">
        <v>1271</v>
      </c>
      <c r="L556" s="59"/>
    </row>
    <row r="557" spans="1:12" s="21" customFormat="1" ht="18.75">
      <c r="A557" s="4"/>
      <c r="B557" s="515" t="str">
        <f>CONCATENATE('加盟校情報&amp;大会設定'!$G$5,'加盟校情報&amp;大会設定'!$H$5,'加盟校情報&amp;大会設定'!$I$5,'加盟校情報&amp;大会設定'!$J$5,)&amp;"　女子4×400mR"</f>
        <v>第36回全日本大学女子駅伝東海地区選考会　女子4×400mR</v>
      </c>
      <c r="C557" s="516"/>
      <c r="D557" s="516"/>
      <c r="E557" s="516"/>
      <c r="F557" s="516"/>
      <c r="G557" s="516"/>
      <c r="H557" s="516"/>
      <c r="I557" s="517"/>
      <c r="J557" s="57"/>
      <c r="L557" s="59"/>
    </row>
    <row r="558" spans="1:12" s="21" customFormat="1" ht="19.5" thickBot="1">
      <c r="A558" s="4"/>
      <c r="B558" s="518"/>
      <c r="C558" s="519"/>
      <c r="D558" s="519"/>
      <c r="E558" s="519"/>
      <c r="F558" s="519"/>
      <c r="G558" s="519"/>
      <c r="H558" s="519"/>
      <c r="I558" s="520"/>
      <c r="J558" s="57"/>
      <c r="L558" s="59"/>
    </row>
    <row r="559" spans="1:12" s="21" customFormat="1" ht="18.75">
      <c r="A559" s="4"/>
      <c r="B559" s="449" t="s">
        <v>1241</v>
      </c>
      <c r="C559" s="450"/>
      <c r="D559" s="455" t="str">
        <f>IF(基本情報登録!$D$6&gt;0,基本情報登録!$D$6,"")</f>
        <v/>
      </c>
      <c r="E559" s="456"/>
      <c r="F559" s="456"/>
      <c r="G559" s="456"/>
      <c r="H559" s="457"/>
      <c r="I559" s="62" t="s">
        <v>1275</v>
      </c>
      <c r="J559" s="57"/>
      <c r="L559" s="59"/>
    </row>
    <row r="560" spans="1:12" s="21" customFormat="1" ht="18.75">
      <c r="A560" s="4"/>
      <c r="B560" s="451" t="s">
        <v>1</v>
      </c>
      <c r="C560" s="452"/>
      <c r="D560" s="458" t="str">
        <f>IF(基本情報登録!$D$8&gt;0,基本情報登録!$D$8,"")</f>
        <v/>
      </c>
      <c r="E560" s="459"/>
      <c r="F560" s="459"/>
      <c r="G560" s="459"/>
      <c r="H560" s="460"/>
      <c r="I560" s="432"/>
      <c r="J560" s="57"/>
      <c r="L560" s="59"/>
    </row>
    <row r="561" spans="1:12" s="21" customFormat="1" ht="19.5" thickBot="1">
      <c r="A561" s="4"/>
      <c r="B561" s="453"/>
      <c r="C561" s="454"/>
      <c r="D561" s="461"/>
      <c r="E561" s="462"/>
      <c r="F561" s="462"/>
      <c r="G561" s="462"/>
      <c r="H561" s="463"/>
      <c r="I561" s="433"/>
      <c r="J561" s="57"/>
      <c r="L561" s="59"/>
    </row>
    <row r="562" spans="1:12" s="21" customFormat="1" ht="18.75">
      <c r="A562" s="4"/>
      <c r="B562" s="449" t="s">
        <v>24</v>
      </c>
      <c r="C562" s="450"/>
      <c r="D562" s="487"/>
      <c r="E562" s="488"/>
      <c r="F562" s="488"/>
      <c r="G562" s="488"/>
      <c r="H562" s="488"/>
      <c r="I562" s="489"/>
      <c r="J562" s="57"/>
      <c r="L562" s="59"/>
    </row>
    <row r="563" spans="1:12" s="21" customFormat="1" ht="18.75" hidden="1">
      <c r="A563" s="4"/>
      <c r="B563" s="47"/>
      <c r="C563" s="48"/>
      <c r="D563" s="49"/>
      <c r="E563" s="490" t="str">
        <f>TEXT(D562,"00000")</f>
        <v>00000</v>
      </c>
      <c r="F563" s="490"/>
      <c r="G563" s="490"/>
      <c r="H563" s="490"/>
      <c r="I563" s="491"/>
      <c r="J563" s="57"/>
      <c r="L563" s="59"/>
    </row>
    <row r="564" spans="1:12" s="21" customFormat="1" ht="18.75">
      <c r="A564" s="4"/>
      <c r="B564" s="451" t="s">
        <v>27</v>
      </c>
      <c r="C564" s="452"/>
      <c r="D564" s="468"/>
      <c r="E564" s="494"/>
      <c r="F564" s="494"/>
      <c r="G564" s="494"/>
      <c r="H564" s="494"/>
      <c r="I564" s="495"/>
      <c r="J564" s="57"/>
      <c r="L564" s="59"/>
    </row>
    <row r="565" spans="1:12" s="21" customFormat="1" ht="18.75">
      <c r="A565" s="4"/>
      <c r="B565" s="492"/>
      <c r="C565" s="493"/>
      <c r="D565" s="474"/>
      <c r="E565" s="496"/>
      <c r="F565" s="496"/>
      <c r="G565" s="496"/>
      <c r="H565" s="496"/>
      <c r="I565" s="497"/>
      <c r="J565" s="57"/>
      <c r="L565" s="59"/>
    </row>
    <row r="566" spans="1:12" s="21" customFormat="1" ht="19.5" thickBot="1">
      <c r="A566" s="4"/>
      <c r="B566" s="498" t="s">
        <v>1233</v>
      </c>
      <c r="C566" s="499"/>
      <c r="D566" s="500"/>
      <c r="E566" s="501"/>
      <c r="F566" s="501"/>
      <c r="G566" s="501"/>
      <c r="H566" s="501"/>
      <c r="I566" s="502"/>
      <c r="J566" s="57"/>
      <c r="L566" s="59"/>
    </row>
    <row r="567" spans="1:12" s="21" customFormat="1" ht="18.75">
      <c r="A567" s="4"/>
      <c r="B567" s="476" t="s">
        <v>1234</v>
      </c>
      <c r="C567" s="477"/>
      <c r="D567" s="477"/>
      <c r="E567" s="477"/>
      <c r="F567" s="477"/>
      <c r="G567" s="477"/>
      <c r="H567" s="477"/>
      <c r="I567" s="478"/>
      <c r="J567" s="57"/>
      <c r="L567" s="59"/>
    </row>
    <row r="568" spans="1:12" s="21" customFormat="1" ht="19.5" thickBot="1">
      <c r="A568" s="4"/>
      <c r="B568" s="50" t="s">
        <v>1238</v>
      </c>
      <c r="C568" s="51" t="s">
        <v>16</v>
      </c>
      <c r="D568" s="51" t="s">
        <v>1239</v>
      </c>
      <c r="E568" s="479" t="s">
        <v>1235</v>
      </c>
      <c r="F568" s="480"/>
      <c r="G568" s="51" t="s">
        <v>1240</v>
      </c>
      <c r="H568" s="51" t="s">
        <v>48</v>
      </c>
      <c r="I568" s="52" t="s">
        <v>1236</v>
      </c>
      <c r="J568" s="57"/>
      <c r="L568" s="59"/>
    </row>
    <row r="569" spans="1:12" s="21" customFormat="1" ht="19.5" thickTop="1">
      <c r="A569" s="4"/>
      <c r="B569" s="481">
        <v>1</v>
      </c>
      <c r="C569" s="483"/>
      <c r="D569" s="483" t="str">
        <f>IF(C569&gt;0,VLOOKUP(C569,女子登録情報!$A$2:$H$2000,2,0),"")</f>
        <v/>
      </c>
      <c r="E569" s="484" t="str">
        <f>IF(C569&gt;0,VLOOKUP(C569,女子登録情報!$A$2:$H$2000,3,0),"")</f>
        <v/>
      </c>
      <c r="F569" s="485"/>
      <c r="G569" s="483" t="str">
        <f>IF(C569&gt;0,VLOOKUP(C569,女子登録情報!$A$2:$H$2000,4,0),"")</f>
        <v/>
      </c>
      <c r="H569" s="483" t="str">
        <f>IF(C569&gt;0,VLOOKUP(C569,女子登録情報!$A$2:$H$2000,8,0),"")</f>
        <v/>
      </c>
      <c r="I569" s="486" t="str">
        <f>IF(C569&gt;0,VLOOKUP(C569,女子登録情報!$A$2:$H$2000,5,0),"")</f>
        <v/>
      </c>
      <c r="J569" s="57"/>
      <c r="L569" s="59"/>
    </row>
    <row r="570" spans="1:12" s="21" customFormat="1" ht="18.75">
      <c r="A570" s="4"/>
      <c r="B570" s="482"/>
      <c r="C570" s="473"/>
      <c r="D570" s="473"/>
      <c r="E570" s="474"/>
      <c r="F570" s="475"/>
      <c r="G570" s="473"/>
      <c r="H570" s="473"/>
      <c r="I570" s="472"/>
      <c r="J570" s="57"/>
      <c r="L570" s="59"/>
    </row>
    <row r="571" spans="1:12" s="21" customFormat="1" ht="18.75">
      <c r="A571" s="4"/>
      <c r="B571" s="464">
        <v>2</v>
      </c>
      <c r="C571" s="466"/>
      <c r="D571" s="466" t="str">
        <f>IF(C571,VLOOKUP(C571,女子登録情報!$A$2:$H$2000,2,0),"")</f>
        <v/>
      </c>
      <c r="E571" s="468" t="str">
        <f>IF(C571&gt;0,VLOOKUP(C571,女子登録情報!$A$2:$H$2000,3,0),"")</f>
        <v/>
      </c>
      <c r="F571" s="469"/>
      <c r="G571" s="466" t="str">
        <f>IF(C571&gt;0,VLOOKUP(C571,女子登録情報!$A$2:$H$2000,4,0),"")</f>
        <v/>
      </c>
      <c r="H571" s="466" t="str">
        <f>IF(C571&gt;0,VLOOKUP(C571,女子登録情報!$A$2:$H$2000,8,0),"")</f>
        <v/>
      </c>
      <c r="I571" s="432" t="str">
        <f>IF(C571&gt;0,VLOOKUP(C571,女子登録情報!$A$2:$H$2000,5,0),"")</f>
        <v/>
      </c>
      <c r="J571" s="57"/>
      <c r="L571" s="59"/>
    </row>
    <row r="572" spans="1:12" s="21" customFormat="1" ht="18.75">
      <c r="A572" s="4"/>
      <c r="B572" s="482"/>
      <c r="C572" s="473"/>
      <c r="D572" s="473"/>
      <c r="E572" s="474"/>
      <c r="F572" s="475"/>
      <c r="G572" s="473"/>
      <c r="H572" s="473"/>
      <c r="I572" s="472"/>
      <c r="J572" s="57"/>
      <c r="L572" s="59"/>
    </row>
    <row r="573" spans="1:12" s="21" customFormat="1" ht="18.75">
      <c r="A573" s="4"/>
      <c r="B573" s="464">
        <v>3</v>
      </c>
      <c r="C573" s="466"/>
      <c r="D573" s="466" t="str">
        <f>IF(C573,VLOOKUP(C573,女子登録情報!$A$2:$H$2000,2,0),"")</f>
        <v/>
      </c>
      <c r="E573" s="468" t="str">
        <f>IF(C573&gt;0,VLOOKUP(C573,女子登録情報!$A$2:$H$2000,3,0),"")</f>
        <v/>
      </c>
      <c r="F573" s="469"/>
      <c r="G573" s="466" t="str">
        <f>IF(C573&gt;0,VLOOKUP(C573,女子登録情報!$A$2:$H$2000,4,0),"")</f>
        <v/>
      </c>
      <c r="H573" s="466" t="str">
        <f>IF(C573&gt;0,VLOOKUP(C573,女子登録情報!$A$2:$H$2000,8,0),"")</f>
        <v/>
      </c>
      <c r="I573" s="432" t="str">
        <f>IF(C573&gt;0,VLOOKUP(C573,女子登録情報!$A$2:$H$2000,5,0),"")</f>
        <v/>
      </c>
      <c r="J573" s="57"/>
      <c r="L573" s="59"/>
    </row>
    <row r="574" spans="1:12" s="21" customFormat="1" ht="18.75">
      <c r="A574" s="4"/>
      <c r="B574" s="482"/>
      <c r="C574" s="473"/>
      <c r="D574" s="473"/>
      <c r="E574" s="474"/>
      <c r="F574" s="475"/>
      <c r="G574" s="473"/>
      <c r="H574" s="473"/>
      <c r="I574" s="472"/>
      <c r="J574" s="57"/>
      <c r="L574" s="59"/>
    </row>
    <row r="575" spans="1:12" s="21" customFormat="1" ht="18.75">
      <c r="A575" s="4"/>
      <c r="B575" s="464">
        <v>4</v>
      </c>
      <c r="C575" s="466"/>
      <c r="D575" s="466" t="str">
        <f>IF(C575,VLOOKUP(C575,女子登録情報!$A$2:$H$2000,2,0),"")</f>
        <v/>
      </c>
      <c r="E575" s="468" t="str">
        <f>IF(C575&gt;0,VLOOKUP(C575,女子登録情報!$A$2:$H$2000,3,0),"")</f>
        <v/>
      </c>
      <c r="F575" s="469"/>
      <c r="G575" s="466" t="str">
        <f>IF(C575&gt;0,VLOOKUP(C575,女子登録情報!$A$2:$H$2000,4,0),"")</f>
        <v/>
      </c>
      <c r="H575" s="466" t="str">
        <f>IF(C575&gt;0,VLOOKUP(C575,女子登録情報!$A$2:$H$2000,8,0),"")</f>
        <v/>
      </c>
      <c r="I575" s="432" t="str">
        <f>IF(C575&gt;0,VLOOKUP(C575,女子登録情報!$A$2:$H$2000,5,0),"")</f>
        <v/>
      </c>
      <c r="J575" s="57"/>
      <c r="L575" s="59"/>
    </row>
    <row r="576" spans="1:12" s="21" customFormat="1" ht="18.75">
      <c r="A576" s="4"/>
      <c r="B576" s="482"/>
      <c r="C576" s="473"/>
      <c r="D576" s="473"/>
      <c r="E576" s="474"/>
      <c r="F576" s="475"/>
      <c r="G576" s="473"/>
      <c r="H576" s="473"/>
      <c r="I576" s="472"/>
      <c r="J576" s="57"/>
      <c r="L576" s="59"/>
    </row>
    <row r="577" spans="1:12" s="21" customFormat="1" ht="18.75">
      <c r="A577" s="4"/>
      <c r="B577" s="464">
        <v>5</v>
      </c>
      <c r="C577" s="466"/>
      <c r="D577" s="466" t="str">
        <f>IF(C577,VLOOKUP(C577,女子登録情報!$A$2:$H$2000,2,0),"")</f>
        <v/>
      </c>
      <c r="E577" s="468" t="str">
        <f>IF(C577&gt;0,VLOOKUP(C577,女子登録情報!$A$2:$H$2000,3,0),"")</f>
        <v/>
      </c>
      <c r="F577" s="469"/>
      <c r="G577" s="466" t="str">
        <f>IF(C577&gt;0,VLOOKUP(C577,女子登録情報!$A$2:$H$2000,4,0),"")</f>
        <v/>
      </c>
      <c r="H577" s="466" t="str">
        <f>IF(C577&gt;0,VLOOKUP(C577,女子登録情報!$A$2:$H$2000,8,0),"")</f>
        <v/>
      </c>
      <c r="I577" s="432" t="str">
        <f>IF(C577&gt;0,VLOOKUP(C577,女子登録情報!$A$2:$H$2000,5,0),"")</f>
        <v/>
      </c>
      <c r="J577" s="57"/>
      <c r="L577" s="59"/>
    </row>
    <row r="578" spans="1:12" s="21" customFormat="1" ht="18.75">
      <c r="A578" s="4"/>
      <c r="B578" s="482"/>
      <c r="C578" s="473"/>
      <c r="D578" s="473"/>
      <c r="E578" s="474"/>
      <c r="F578" s="475"/>
      <c r="G578" s="473"/>
      <c r="H578" s="473"/>
      <c r="I578" s="472"/>
      <c r="J578" s="57"/>
      <c r="L578" s="59"/>
    </row>
    <row r="579" spans="1:12" s="21" customFormat="1" ht="18.75">
      <c r="A579" s="4"/>
      <c r="B579" s="464">
        <v>6</v>
      </c>
      <c r="C579" s="466"/>
      <c r="D579" s="466" t="str">
        <f>IF(C579,VLOOKUP(C579,女子登録情報!$A$2:$H$2000,2,0),"")</f>
        <v/>
      </c>
      <c r="E579" s="468" t="str">
        <f>IF(C579&gt;0,VLOOKUP(C579,女子登録情報!$A$2:$H$2000,3,0),"")</f>
        <v/>
      </c>
      <c r="F579" s="469"/>
      <c r="G579" s="466" t="str">
        <f>IF(C579&gt;0,VLOOKUP(C579,女子登録情報!$A$2:$H$2000,4,0),"")</f>
        <v/>
      </c>
      <c r="H579" s="466" t="str">
        <f>IF(C579&gt;0,VLOOKUP(C579,女子登録情報!$A$2:$H$2000,8,0),"")</f>
        <v/>
      </c>
      <c r="I579" s="432" t="str">
        <f>IF(C579&gt;0,VLOOKUP(C579,女子登録情報!$A$2:$H$2000,5,0),"")</f>
        <v/>
      </c>
      <c r="J579" s="57"/>
      <c r="L579" s="59"/>
    </row>
    <row r="580" spans="1:12" s="21" customFormat="1" ht="19.5" thickBot="1">
      <c r="A580" s="4"/>
      <c r="B580" s="465"/>
      <c r="C580" s="467"/>
      <c r="D580" s="467"/>
      <c r="E580" s="470"/>
      <c r="F580" s="471"/>
      <c r="G580" s="467"/>
      <c r="H580" s="467"/>
      <c r="I580" s="433"/>
      <c r="J580" s="57"/>
      <c r="L580" s="59"/>
    </row>
    <row r="581" spans="1:12" s="21" customFormat="1" ht="18.75">
      <c r="A581" s="4"/>
      <c r="B581" s="434" t="s">
        <v>1237</v>
      </c>
      <c r="C581" s="435"/>
      <c r="D581" s="435"/>
      <c r="E581" s="435"/>
      <c r="F581" s="435"/>
      <c r="G581" s="435"/>
      <c r="H581" s="435"/>
      <c r="I581" s="436"/>
      <c r="J581" s="57"/>
      <c r="L581" s="59"/>
    </row>
    <row r="582" spans="1:12" s="21" customFormat="1" ht="18.75">
      <c r="A582" s="4"/>
      <c r="B582" s="437"/>
      <c r="C582" s="438"/>
      <c r="D582" s="438"/>
      <c r="E582" s="438"/>
      <c r="F582" s="438"/>
      <c r="G582" s="438"/>
      <c r="H582" s="438"/>
      <c r="I582" s="439"/>
      <c r="J582" s="57"/>
      <c r="L582" s="59"/>
    </row>
    <row r="583" spans="1:12" s="21" customFormat="1" ht="19.5" thickBot="1">
      <c r="A583" s="4"/>
      <c r="B583" s="440"/>
      <c r="C583" s="441"/>
      <c r="D583" s="441"/>
      <c r="E583" s="441"/>
      <c r="F583" s="441"/>
      <c r="G583" s="441"/>
      <c r="H583" s="441"/>
      <c r="I583" s="442"/>
      <c r="J583" s="57"/>
      <c r="L583" s="59"/>
    </row>
    <row r="584" spans="1:12" s="21" customFormat="1" ht="18.75">
      <c r="A584" s="58"/>
      <c r="B584" s="58"/>
      <c r="C584" s="58"/>
      <c r="D584" s="58"/>
      <c r="E584" s="58"/>
      <c r="F584" s="58"/>
      <c r="G584" s="58"/>
      <c r="H584" s="58"/>
      <c r="I584" s="58"/>
      <c r="J584" s="63"/>
      <c r="L584" s="59"/>
    </row>
    <row r="585" spans="1:12" s="21" customFormat="1">
      <c r="A585" s="59"/>
      <c r="B585" s="59"/>
      <c r="C585" s="59"/>
      <c r="D585" s="59"/>
      <c r="E585" s="59"/>
      <c r="F585" s="59"/>
      <c r="G585" s="59"/>
      <c r="H585" s="59"/>
      <c r="I585" s="59"/>
      <c r="J585" s="64"/>
      <c r="L585" s="59"/>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男子登録情報!$M$1:$M$22</xm:f>
          </x14:formula1>
          <xm:sqref>I9:I10</xm:sqref>
        </x14:dataValidation>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92D050"/>
  </sheetPr>
  <dimension ref="A1:R56"/>
  <sheetViews>
    <sheetView view="pageBreakPreview" zoomScaleNormal="100" zoomScaleSheetLayoutView="100" workbookViewId="0">
      <selection activeCell="C19" sqref="C19:D19"/>
    </sheetView>
  </sheetViews>
  <sheetFormatPr defaultRowHeight="13.5"/>
  <cols>
    <col min="1" max="11" width="9" style="119"/>
    <col min="12" max="12" width="9" style="119" customWidth="1"/>
    <col min="13" max="15" width="9" style="119"/>
    <col min="16" max="18" width="0" style="119" hidden="1" customWidth="1"/>
    <col min="19" max="16384" width="9" style="119"/>
  </cols>
  <sheetData>
    <row r="1" spans="1:9">
      <c r="A1" s="530" t="str">
        <f>'加盟校情報&amp;大会設定'!H5&amp;'加盟校情報&amp;大会設定'!I5&amp;'加盟校情報&amp;大会設定'!J5</f>
        <v>第36回全日本大学女子駅伝東海地区選考会</v>
      </c>
      <c r="B1" s="530"/>
      <c r="C1" s="530"/>
      <c r="D1" s="530"/>
      <c r="E1" s="530"/>
      <c r="F1" s="530"/>
      <c r="G1" s="530"/>
      <c r="H1" s="530"/>
      <c r="I1" s="530"/>
    </row>
    <row r="2" spans="1:9">
      <c r="A2" s="530"/>
      <c r="B2" s="530"/>
      <c r="C2" s="530"/>
      <c r="D2" s="530"/>
      <c r="E2" s="530"/>
      <c r="F2" s="530"/>
      <c r="G2" s="530"/>
      <c r="H2" s="530"/>
      <c r="I2" s="530"/>
    </row>
    <row r="3" spans="1:9">
      <c r="A3" s="530" t="s">
        <v>2859</v>
      </c>
      <c r="B3" s="530"/>
      <c r="C3" s="530"/>
      <c r="D3" s="530"/>
      <c r="E3" s="530"/>
      <c r="F3" s="530"/>
      <c r="G3" s="530"/>
      <c r="H3" s="530"/>
      <c r="I3" s="530"/>
    </row>
    <row r="4" spans="1:9">
      <c r="A4" s="530"/>
      <c r="B4" s="530"/>
      <c r="C4" s="530"/>
      <c r="D4" s="530"/>
      <c r="E4" s="530"/>
      <c r="F4" s="530"/>
      <c r="G4" s="530"/>
      <c r="H4" s="530"/>
      <c r="I4" s="530"/>
    </row>
    <row r="6" spans="1:9">
      <c r="A6" s="531" t="s">
        <v>2805</v>
      </c>
      <c r="B6" s="531"/>
      <c r="C6" s="533">
        <f>基本情報登録!D8</f>
        <v>0</v>
      </c>
      <c r="D6" s="533"/>
      <c r="E6" s="533"/>
      <c r="F6" s="533"/>
      <c r="G6" s="533"/>
      <c r="H6" s="533"/>
      <c r="I6" s="533"/>
    </row>
    <row r="7" spans="1:9">
      <c r="A7" s="532"/>
      <c r="B7" s="532"/>
      <c r="C7" s="534"/>
      <c r="D7" s="534"/>
      <c r="E7" s="534"/>
      <c r="F7" s="534"/>
      <c r="G7" s="534"/>
      <c r="H7" s="534"/>
      <c r="I7" s="534"/>
    </row>
    <row r="9" spans="1:9" ht="13.5" customHeight="1">
      <c r="A9" s="531" t="s">
        <v>2820</v>
      </c>
      <c r="B9" s="531"/>
      <c r="C9" s="533">
        <f>基本情報登録!D20</f>
        <v>0</v>
      </c>
      <c r="D9" s="533"/>
      <c r="E9" s="533"/>
      <c r="F9" s="533"/>
      <c r="G9" s="533"/>
      <c r="H9" s="533"/>
      <c r="I9" s="120"/>
    </row>
    <row r="10" spans="1:9" ht="13.5" customHeight="1">
      <c r="A10" s="532"/>
      <c r="B10" s="532"/>
      <c r="C10" s="534"/>
      <c r="D10" s="534"/>
      <c r="E10" s="534"/>
      <c r="F10" s="534"/>
      <c r="G10" s="534"/>
      <c r="H10" s="534"/>
      <c r="I10" s="121" t="s">
        <v>2806</v>
      </c>
    </row>
    <row r="12" spans="1:9" ht="13.5" customHeight="1">
      <c r="A12" s="531" t="str">
        <f>基本情報登録!B16</f>
        <v>マネージャー名</v>
      </c>
      <c r="B12" s="531"/>
      <c r="C12" s="535">
        <f>基本情報登録!D16</f>
        <v>0</v>
      </c>
      <c r="D12" s="535"/>
      <c r="E12" s="535"/>
      <c r="F12" s="535"/>
      <c r="G12" s="535"/>
      <c r="H12" s="535"/>
      <c r="I12" s="120"/>
    </row>
    <row r="13" spans="1:9" ht="13.5" customHeight="1">
      <c r="A13" s="532"/>
      <c r="B13" s="532"/>
      <c r="C13" s="536"/>
      <c r="D13" s="536"/>
      <c r="E13" s="536"/>
      <c r="F13" s="536"/>
      <c r="G13" s="536"/>
      <c r="H13" s="536"/>
      <c r="I13" s="121" t="s">
        <v>2806</v>
      </c>
    </row>
    <row r="15" spans="1:9" ht="13.5" customHeight="1">
      <c r="A15" s="531" t="str">
        <f>基本情報登録!B25</f>
        <v>申込責任者氏名</v>
      </c>
      <c r="B15" s="531"/>
      <c r="C15" s="535">
        <f>基本情報登録!D25</f>
        <v>0</v>
      </c>
      <c r="D15" s="535"/>
      <c r="E15" s="535"/>
      <c r="F15" s="535"/>
      <c r="G15" s="535"/>
      <c r="H15" s="535"/>
      <c r="I15" s="156"/>
    </row>
    <row r="16" spans="1:9" ht="13.5" customHeight="1">
      <c r="A16" s="532"/>
      <c r="B16" s="532"/>
      <c r="C16" s="536"/>
      <c r="D16" s="536"/>
      <c r="E16" s="536"/>
      <c r="F16" s="536"/>
      <c r="G16" s="536"/>
      <c r="H16" s="536"/>
      <c r="I16" s="121" t="s">
        <v>2806</v>
      </c>
    </row>
    <row r="18" spans="1:18">
      <c r="B18" s="122" t="s">
        <v>2807</v>
      </c>
      <c r="C18" s="547" t="str">
        <f>IF(基本情報登録!D28="","",基本情報登録!D28)</f>
        <v/>
      </c>
      <c r="D18" s="547"/>
      <c r="E18" s="123"/>
      <c r="F18" s="124" t="s">
        <v>2808</v>
      </c>
      <c r="G18" s="548" t="str">
        <f>IF(基本情報登録!D27&gt;0,基本情報登録!D27,"")</f>
        <v/>
      </c>
      <c r="H18" s="548"/>
      <c r="I18" s="548"/>
    </row>
    <row r="19" spans="1:18">
      <c r="A19" s="531" t="s">
        <v>2819</v>
      </c>
      <c r="B19" s="531"/>
      <c r="C19" s="549"/>
      <c r="D19" s="549"/>
      <c r="E19" s="125" t="s">
        <v>2809</v>
      </c>
      <c r="F19" s="549"/>
      <c r="G19" s="549"/>
      <c r="H19" s="549"/>
      <c r="I19" s="125" t="s">
        <v>2810</v>
      </c>
    </row>
    <row r="20" spans="1:18">
      <c r="A20" s="532"/>
      <c r="B20" s="532"/>
      <c r="C20" s="549"/>
      <c r="D20" s="549"/>
      <c r="E20" s="549"/>
      <c r="F20" s="549"/>
      <c r="G20" s="549"/>
      <c r="H20" s="549"/>
      <c r="I20" s="549"/>
    </row>
    <row r="23" spans="1:18">
      <c r="A23" s="550" t="s">
        <v>2811</v>
      </c>
      <c r="B23" s="522" t="s">
        <v>2858</v>
      </c>
      <c r="C23" s="523"/>
      <c r="D23" s="524"/>
      <c r="E23" s="537" t="s">
        <v>2812</v>
      </c>
      <c r="F23" s="572" t="str">
        <f>IF(基本情報登録!D8&gt;0,VLOOKUP(基本情報登録!D8,'加盟校情報&amp;大会設定'!A3:D47,4,FALSE),"")</f>
        <v/>
      </c>
      <c r="G23" s="573"/>
      <c r="H23" s="573"/>
      <c r="I23" s="574"/>
    </row>
    <row r="24" spans="1:18">
      <c r="A24" s="550"/>
      <c r="B24" s="525"/>
      <c r="C24" s="526"/>
      <c r="D24" s="527"/>
      <c r="E24" s="538"/>
      <c r="F24" s="575"/>
      <c r="G24" s="576"/>
      <c r="H24" s="576"/>
      <c r="I24" s="577"/>
      <c r="P24" s="565"/>
      <c r="Q24" s="566"/>
      <c r="R24" s="567"/>
    </row>
    <row r="25" spans="1:18" s="126" customFormat="1">
      <c r="A25" s="528"/>
      <c r="B25" s="539" t="s">
        <v>2813</v>
      </c>
      <c r="C25" s="540"/>
      <c r="D25" s="541"/>
      <c r="E25" s="545" t="s">
        <v>41</v>
      </c>
      <c r="F25" s="545" t="s">
        <v>2814</v>
      </c>
      <c r="G25" s="545" t="s">
        <v>2815</v>
      </c>
      <c r="H25" s="568" t="s">
        <v>6303</v>
      </c>
      <c r="I25" s="569"/>
    </row>
    <row r="26" spans="1:18">
      <c r="A26" s="529"/>
      <c r="B26" s="542"/>
      <c r="C26" s="543"/>
      <c r="D26" s="544"/>
      <c r="E26" s="546"/>
      <c r="F26" s="546"/>
      <c r="G26" s="546"/>
      <c r="H26" s="570"/>
      <c r="I26" s="571"/>
    </row>
    <row r="27" spans="1:18" ht="13.5" customHeight="1">
      <c r="A27" s="551">
        <v>1</v>
      </c>
      <c r="B27" s="551" t="str">
        <f>'様式Ⅰ（女子）'!E14</f>
        <v/>
      </c>
      <c r="C27" s="540"/>
      <c r="D27" s="541"/>
      <c r="E27" s="553">
        <f>'様式Ⅰ（女子）'!$C14</f>
        <v>0</v>
      </c>
      <c r="F27" s="545" t="str">
        <f>'様式Ⅰ（女子）'!$F14</f>
        <v/>
      </c>
      <c r="G27" s="545" t="str">
        <f>'様式Ⅰ（女子）'!F15</f>
        <v/>
      </c>
      <c r="H27" s="561"/>
      <c r="I27" s="562"/>
    </row>
    <row r="28" spans="1:18" ht="13.5" customHeight="1">
      <c r="A28" s="552"/>
      <c r="B28" s="555" t="str">
        <f>'様式Ⅰ（女子）'!D14</f>
        <v/>
      </c>
      <c r="C28" s="556">
        <f>'様式Ⅰ（女子）'!$C15</f>
        <v>0</v>
      </c>
      <c r="D28" s="557">
        <f>'様式Ⅰ（女子）'!$C15</f>
        <v>0</v>
      </c>
      <c r="E28" s="554"/>
      <c r="F28" s="546"/>
      <c r="G28" s="546"/>
      <c r="H28" s="563"/>
      <c r="I28" s="564"/>
    </row>
    <row r="29" spans="1:18" ht="13.5" customHeight="1">
      <c r="A29" s="558">
        <v>2</v>
      </c>
      <c r="B29" s="551" t="str">
        <f>'様式Ⅰ（女子）'!E17</f>
        <v/>
      </c>
      <c r="C29" s="540"/>
      <c r="D29" s="541"/>
      <c r="E29" s="553">
        <f>'様式Ⅰ（女子）'!$C17</f>
        <v>0</v>
      </c>
      <c r="F29" s="545" t="str">
        <f>'様式Ⅰ（女子）'!$F17</f>
        <v/>
      </c>
      <c r="G29" s="545" t="str">
        <f>'様式Ⅰ（女子）'!F18</f>
        <v/>
      </c>
      <c r="H29" s="561"/>
      <c r="I29" s="562"/>
    </row>
    <row r="30" spans="1:18" ht="13.5" customHeight="1">
      <c r="A30" s="552"/>
      <c r="B30" s="555" t="str">
        <f>'様式Ⅰ（女子）'!D17</f>
        <v/>
      </c>
      <c r="C30" s="556">
        <f>'様式Ⅰ（女子）'!$C17</f>
        <v>0</v>
      </c>
      <c r="D30" s="557">
        <f>'様式Ⅰ（女子）'!$C17</f>
        <v>0</v>
      </c>
      <c r="E30" s="554"/>
      <c r="F30" s="546"/>
      <c r="G30" s="546"/>
      <c r="H30" s="563"/>
      <c r="I30" s="564"/>
    </row>
    <row r="31" spans="1:18" ht="13.5" customHeight="1">
      <c r="A31" s="558">
        <v>3</v>
      </c>
      <c r="B31" s="551" t="str">
        <f>'様式Ⅰ（女子）'!E20</f>
        <v/>
      </c>
      <c r="C31" s="540"/>
      <c r="D31" s="541"/>
      <c r="E31" s="553">
        <f>'様式Ⅰ（女子）'!$C20</f>
        <v>0</v>
      </c>
      <c r="F31" s="545" t="str">
        <f>'様式Ⅰ（女子）'!$F20</f>
        <v/>
      </c>
      <c r="G31" s="545" t="str">
        <f>'様式Ⅰ（女子）'!F21</f>
        <v/>
      </c>
      <c r="H31" s="561"/>
      <c r="I31" s="562"/>
    </row>
    <row r="32" spans="1:18" ht="13.5" customHeight="1">
      <c r="A32" s="552"/>
      <c r="B32" s="555" t="str">
        <f>'様式Ⅰ（女子）'!D20</f>
        <v/>
      </c>
      <c r="C32" s="556">
        <f>'様式Ⅰ（女子）'!$C19</f>
        <v>0</v>
      </c>
      <c r="D32" s="557">
        <f>'様式Ⅰ（女子）'!$C19</f>
        <v>0</v>
      </c>
      <c r="E32" s="554"/>
      <c r="F32" s="546"/>
      <c r="G32" s="546"/>
      <c r="H32" s="563"/>
      <c r="I32" s="564"/>
    </row>
    <row r="33" spans="1:9" ht="13.5" customHeight="1">
      <c r="A33" s="558">
        <v>4</v>
      </c>
      <c r="B33" s="551" t="str">
        <f>'様式Ⅰ（女子）'!E23</f>
        <v/>
      </c>
      <c r="C33" s="540"/>
      <c r="D33" s="541"/>
      <c r="E33" s="553">
        <f>'様式Ⅰ（女子）'!$C23</f>
        <v>0</v>
      </c>
      <c r="F33" s="545" t="str">
        <f>'様式Ⅰ（女子）'!$F23</f>
        <v/>
      </c>
      <c r="G33" s="545" t="str">
        <f>'様式Ⅰ（女子）'!F24</f>
        <v/>
      </c>
      <c r="H33" s="561"/>
      <c r="I33" s="562"/>
    </row>
    <row r="34" spans="1:9" ht="13.5" customHeight="1">
      <c r="A34" s="552"/>
      <c r="B34" s="555" t="str">
        <f>'様式Ⅰ（女子）'!D23</f>
        <v/>
      </c>
      <c r="C34" s="556">
        <f>'様式Ⅰ（女子）'!$C21</f>
        <v>0</v>
      </c>
      <c r="D34" s="557">
        <f>'様式Ⅰ（女子）'!$C21</f>
        <v>0</v>
      </c>
      <c r="E34" s="554"/>
      <c r="F34" s="546"/>
      <c r="G34" s="546"/>
      <c r="H34" s="563"/>
      <c r="I34" s="564"/>
    </row>
    <row r="35" spans="1:9" ht="13.5" customHeight="1">
      <c r="A35" s="558">
        <v>5</v>
      </c>
      <c r="B35" s="551" t="str">
        <f>'様式Ⅰ（女子）'!E26</f>
        <v/>
      </c>
      <c r="C35" s="540"/>
      <c r="D35" s="541"/>
      <c r="E35" s="553">
        <f>'様式Ⅰ（女子）'!$C26</f>
        <v>0</v>
      </c>
      <c r="F35" s="545" t="str">
        <f>'様式Ⅰ（女子）'!$F26</f>
        <v/>
      </c>
      <c r="G35" s="545" t="str">
        <f>'様式Ⅰ（女子）'!F27</f>
        <v/>
      </c>
      <c r="H35" s="561"/>
      <c r="I35" s="562"/>
    </row>
    <row r="36" spans="1:9" ht="13.5" customHeight="1">
      <c r="A36" s="552"/>
      <c r="B36" s="555" t="str">
        <f>'様式Ⅰ（女子）'!D26</f>
        <v/>
      </c>
      <c r="C36" s="556">
        <f>'様式Ⅰ（女子）'!$C23</f>
        <v>0</v>
      </c>
      <c r="D36" s="557">
        <f>'様式Ⅰ（女子）'!$C23</f>
        <v>0</v>
      </c>
      <c r="E36" s="554"/>
      <c r="F36" s="546"/>
      <c r="G36" s="546"/>
      <c r="H36" s="563"/>
      <c r="I36" s="564"/>
    </row>
    <row r="37" spans="1:9" ht="13.5" customHeight="1">
      <c r="A37" s="558">
        <v>6</v>
      </c>
      <c r="B37" s="551" t="str">
        <f>'様式Ⅰ（女子）'!E29</f>
        <v/>
      </c>
      <c r="C37" s="540"/>
      <c r="D37" s="541"/>
      <c r="E37" s="553">
        <f>'様式Ⅰ（女子）'!$C29</f>
        <v>0</v>
      </c>
      <c r="F37" s="545" t="str">
        <f>'様式Ⅰ（女子）'!$F29</f>
        <v/>
      </c>
      <c r="G37" s="545" t="str">
        <f>'様式Ⅰ（女子）'!F30</f>
        <v/>
      </c>
      <c r="H37" s="561"/>
      <c r="I37" s="562"/>
    </row>
    <row r="38" spans="1:9" ht="13.5" customHeight="1">
      <c r="A38" s="552"/>
      <c r="B38" s="555" t="str">
        <f>'様式Ⅰ（女子）'!D29</f>
        <v/>
      </c>
      <c r="C38" s="556">
        <f>'様式Ⅰ（女子）'!$C25</f>
        <v>0</v>
      </c>
      <c r="D38" s="557">
        <f>'様式Ⅰ（女子）'!$C25</f>
        <v>0</v>
      </c>
      <c r="E38" s="554"/>
      <c r="F38" s="546"/>
      <c r="G38" s="546"/>
      <c r="H38" s="563"/>
      <c r="I38" s="564"/>
    </row>
    <row r="39" spans="1:9" ht="13.5" customHeight="1">
      <c r="A39" s="558">
        <v>7</v>
      </c>
      <c r="B39" s="551" t="str">
        <f>'様式Ⅰ（女子）'!E32</f>
        <v/>
      </c>
      <c r="C39" s="540"/>
      <c r="D39" s="541"/>
      <c r="E39" s="553">
        <f>'様式Ⅰ（女子）'!$C32</f>
        <v>0</v>
      </c>
      <c r="F39" s="545" t="str">
        <f>'様式Ⅰ（女子）'!$F32</f>
        <v/>
      </c>
      <c r="G39" s="545" t="str">
        <f>'様式Ⅰ（女子）'!F33</f>
        <v/>
      </c>
      <c r="H39" s="561"/>
      <c r="I39" s="562"/>
    </row>
    <row r="40" spans="1:9" ht="13.5" customHeight="1">
      <c r="A40" s="552"/>
      <c r="B40" s="555" t="str">
        <f>'様式Ⅰ（女子）'!D32</f>
        <v/>
      </c>
      <c r="C40" s="556">
        <f>'様式Ⅰ（女子）'!$C27</f>
        <v>0</v>
      </c>
      <c r="D40" s="557">
        <f>'様式Ⅰ（女子）'!$C27</f>
        <v>0</v>
      </c>
      <c r="E40" s="554"/>
      <c r="F40" s="546"/>
      <c r="G40" s="546"/>
      <c r="H40" s="563"/>
      <c r="I40" s="564"/>
    </row>
    <row r="41" spans="1:9" ht="13.5" customHeight="1">
      <c r="A41" s="558">
        <v>8</v>
      </c>
      <c r="B41" s="551" t="str">
        <f>'様式Ⅰ（女子）'!E35</f>
        <v/>
      </c>
      <c r="C41" s="540"/>
      <c r="D41" s="541"/>
      <c r="E41" s="553">
        <f>'様式Ⅰ（女子）'!$C35</f>
        <v>0</v>
      </c>
      <c r="F41" s="545" t="str">
        <f>'様式Ⅰ（女子）'!$F35</f>
        <v/>
      </c>
      <c r="G41" s="545" t="str">
        <f>'様式Ⅰ（女子）'!F36</f>
        <v/>
      </c>
      <c r="H41" s="561"/>
      <c r="I41" s="562"/>
    </row>
    <row r="42" spans="1:9" ht="13.5" customHeight="1">
      <c r="A42" s="552"/>
      <c r="B42" s="555" t="str">
        <f>'様式Ⅰ（女子）'!D35</f>
        <v/>
      </c>
      <c r="C42" s="556">
        <f>'様式Ⅰ（女子）'!$C29</f>
        <v>0</v>
      </c>
      <c r="D42" s="557">
        <f>'様式Ⅰ（女子）'!$C29</f>
        <v>0</v>
      </c>
      <c r="E42" s="554"/>
      <c r="F42" s="546"/>
      <c r="G42" s="546"/>
      <c r="H42" s="563"/>
      <c r="I42" s="564"/>
    </row>
    <row r="43" spans="1:9" ht="13.5" hidden="1" customHeight="1">
      <c r="A43" s="558">
        <v>9</v>
      </c>
      <c r="B43" s="551">
        <f>'様式Ⅰ（女子）'!E30</f>
        <v>0</v>
      </c>
      <c r="C43" s="540"/>
      <c r="D43" s="541"/>
      <c r="E43" s="553" t="e">
        <f>#REF!</f>
        <v>#REF!</v>
      </c>
      <c r="F43" s="545" t="str">
        <f>'様式Ⅰ（女子）'!$F30</f>
        <v/>
      </c>
      <c r="G43" s="553" t="e">
        <f>#REF!</f>
        <v>#REF!</v>
      </c>
      <c r="H43" s="561"/>
      <c r="I43" s="562"/>
    </row>
    <row r="44" spans="1:9" ht="13.5" hidden="1" customHeight="1">
      <c r="A44" s="552"/>
      <c r="B44" s="555">
        <f>'様式Ⅰ（女子）'!D30</f>
        <v>0</v>
      </c>
      <c r="C44" s="556">
        <f>'様式Ⅰ（女子）'!$C31</f>
        <v>0</v>
      </c>
      <c r="D44" s="557">
        <f>'様式Ⅰ（女子）'!$C31</f>
        <v>0</v>
      </c>
      <c r="E44" s="554"/>
      <c r="F44" s="546"/>
      <c r="G44" s="554"/>
      <c r="H44" s="563"/>
      <c r="I44" s="564"/>
    </row>
    <row r="45" spans="1:9" ht="13.5" hidden="1" customHeight="1">
      <c r="A45" s="558">
        <v>10</v>
      </c>
      <c r="B45" s="551">
        <f>'様式Ⅰ（女子）'!E33</f>
        <v>0</v>
      </c>
      <c r="C45" s="540"/>
      <c r="D45" s="541"/>
      <c r="E45" s="553" t="e">
        <f>#REF!</f>
        <v>#REF!</v>
      </c>
      <c r="F45" s="545" t="str">
        <f>'様式Ⅰ（女子）'!$F32</f>
        <v/>
      </c>
      <c r="G45" s="553" t="e">
        <f>#REF!</f>
        <v>#REF!</v>
      </c>
      <c r="H45" s="561"/>
      <c r="I45" s="562"/>
    </row>
    <row r="46" spans="1:9" ht="13.5" hidden="1" customHeight="1">
      <c r="A46" s="552"/>
      <c r="B46" s="555">
        <f>'様式Ⅰ（女子）'!D33</f>
        <v>0</v>
      </c>
      <c r="C46" s="556">
        <f>'様式Ⅰ（女子）'!$C33</f>
        <v>0</v>
      </c>
      <c r="D46" s="557">
        <f>'様式Ⅰ（女子）'!$C33</f>
        <v>0</v>
      </c>
      <c r="E46" s="554"/>
      <c r="F46" s="546"/>
      <c r="G46" s="554"/>
      <c r="H46" s="563"/>
      <c r="I46" s="564"/>
    </row>
    <row r="47" spans="1:9" ht="13.5" hidden="1" customHeight="1">
      <c r="A47" s="558">
        <v>11</v>
      </c>
      <c r="B47" s="551">
        <f>'様式Ⅰ（女子）'!E34</f>
        <v>0</v>
      </c>
      <c r="C47" s="540"/>
      <c r="D47" s="541"/>
      <c r="E47" s="553" t="e">
        <f>#REF!</f>
        <v>#REF!</v>
      </c>
      <c r="F47" s="545">
        <f>'様式Ⅰ（女子）'!$F34</f>
        <v>0</v>
      </c>
      <c r="G47" s="553" t="e">
        <f>#REF!</f>
        <v>#REF!</v>
      </c>
      <c r="H47" s="561"/>
      <c r="I47" s="562"/>
    </row>
    <row r="48" spans="1:9" ht="13.5" hidden="1" customHeight="1">
      <c r="A48" s="552"/>
      <c r="B48" s="555">
        <f>'様式Ⅰ（女子）'!D34</f>
        <v>0</v>
      </c>
      <c r="C48" s="556">
        <f>'様式Ⅰ（女子）'!$C35</f>
        <v>0</v>
      </c>
      <c r="D48" s="557">
        <f>'様式Ⅰ（女子）'!$C35</f>
        <v>0</v>
      </c>
      <c r="E48" s="554"/>
      <c r="F48" s="546"/>
      <c r="G48" s="554"/>
      <c r="H48" s="563"/>
      <c r="I48" s="564"/>
    </row>
    <row r="49" spans="1:9" ht="13.5" customHeight="1">
      <c r="A49" s="127" t="s">
        <v>2816</v>
      </c>
      <c r="B49" s="559" t="s">
        <v>2817</v>
      </c>
      <c r="C49" s="559"/>
      <c r="D49" s="559"/>
      <c r="E49" s="128"/>
      <c r="F49" s="128"/>
      <c r="G49" s="128"/>
      <c r="H49" s="128"/>
      <c r="I49" s="128"/>
    </row>
    <row r="50" spans="1:9" ht="13.5" customHeight="1">
      <c r="A50" s="129"/>
      <c r="B50" s="559"/>
      <c r="C50" s="559"/>
      <c r="D50" s="559"/>
      <c r="E50" s="559"/>
      <c r="F50" s="559"/>
      <c r="G50" s="559"/>
      <c r="H50" s="559"/>
      <c r="I50" s="559"/>
    </row>
    <row r="51" spans="1:9" ht="13.5" customHeight="1">
      <c r="G51" s="560" t="s">
        <v>2818</v>
      </c>
      <c r="H51" s="560"/>
      <c r="I51" s="560"/>
    </row>
    <row r="52" spans="1:9" ht="13.5" customHeight="1">
      <c r="F52" s="130"/>
      <c r="G52" s="560"/>
      <c r="H52" s="560"/>
      <c r="I52" s="560"/>
    </row>
    <row r="53" spans="1:9" ht="13.5" customHeight="1"/>
    <row r="54" spans="1:9" ht="13.5" customHeight="1"/>
    <row r="55" spans="1:9" ht="13.5" customHeight="1"/>
    <row r="56" spans="1:9" ht="13.5" customHeight="1"/>
  </sheetData>
  <sheetProtection password="E027" sheet="1" objects="1" scenarios="1"/>
  <mergeCells count="107">
    <mergeCell ref="P24:R24"/>
    <mergeCell ref="H41:I42"/>
    <mergeCell ref="H39:I40"/>
    <mergeCell ref="H37:I38"/>
    <mergeCell ref="H35:I36"/>
    <mergeCell ref="H33:I34"/>
    <mergeCell ref="H29:I30"/>
    <mergeCell ref="H27:I28"/>
    <mergeCell ref="H25:I26"/>
    <mergeCell ref="H31:I32"/>
    <mergeCell ref="F23:I24"/>
    <mergeCell ref="F25:F26"/>
    <mergeCell ref="G25:G26"/>
    <mergeCell ref="A41:A42"/>
    <mergeCell ref="B41:D41"/>
    <mergeCell ref="E41:E42"/>
    <mergeCell ref="F41:F42"/>
    <mergeCell ref="G41:G42"/>
    <mergeCell ref="B42:D42"/>
    <mergeCell ref="B49:D49"/>
    <mergeCell ref="B50:I50"/>
    <mergeCell ref="G51:I52"/>
    <mergeCell ref="E43:E44"/>
    <mergeCell ref="E45:E46"/>
    <mergeCell ref="E47:E48"/>
    <mergeCell ref="A43:A44"/>
    <mergeCell ref="A45:A46"/>
    <mergeCell ref="A47:A48"/>
    <mergeCell ref="B43:D43"/>
    <mergeCell ref="B44:D44"/>
    <mergeCell ref="B45:D45"/>
    <mergeCell ref="B46:D46"/>
    <mergeCell ref="B47:D47"/>
    <mergeCell ref="B48:D48"/>
    <mergeCell ref="H43:I44"/>
    <mergeCell ref="H45:I46"/>
    <mergeCell ref="H47:I48"/>
    <mergeCell ref="A37:A38"/>
    <mergeCell ref="B37:D37"/>
    <mergeCell ref="E37:E38"/>
    <mergeCell ref="F37:F38"/>
    <mergeCell ref="G37:G38"/>
    <mergeCell ref="B38:D38"/>
    <mergeCell ref="A39:A40"/>
    <mergeCell ref="B39:D39"/>
    <mergeCell ref="E39:E40"/>
    <mergeCell ref="F39:F40"/>
    <mergeCell ref="G39:G40"/>
    <mergeCell ref="B40:D40"/>
    <mergeCell ref="A33:A34"/>
    <mergeCell ref="B33:D33"/>
    <mergeCell ref="E33:E34"/>
    <mergeCell ref="F33:F34"/>
    <mergeCell ref="G33:G34"/>
    <mergeCell ref="B34:D34"/>
    <mergeCell ref="A35:A36"/>
    <mergeCell ref="B35:D35"/>
    <mergeCell ref="E35:E36"/>
    <mergeCell ref="F35:F36"/>
    <mergeCell ref="G35:G36"/>
    <mergeCell ref="B36:D36"/>
    <mergeCell ref="A27:A28"/>
    <mergeCell ref="B27:D27"/>
    <mergeCell ref="E27:E28"/>
    <mergeCell ref="F27:F28"/>
    <mergeCell ref="G27:G28"/>
    <mergeCell ref="B28:D28"/>
    <mergeCell ref="F43:F44"/>
    <mergeCell ref="F45:F46"/>
    <mergeCell ref="F47:F48"/>
    <mergeCell ref="G43:G44"/>
    <mergeCell ref="G45:G46"/>
    <mergeCell ref="G47:G48"/>
    <mergeCell ref="A29:A30"/>
    <mergeCell ref="B29:D29"/>
    <mergeCell ref="E29:E30"/>
    <mergeCell ref="F29:F30"/>
    <mergeCell ref="G29:G30"/>
    <mergeCell ref="B30:D30"/>
    <mergeCell ref="A31:A32"/>
    <mergeCell ref="E31:E32"/>
    <mergeCell ref="F31:F32"/>
    <mergeCell ref="G31:G32"/>
    <mergeCell ref="B31:D31"/>
    <mergeCell ref="B32:D32"/>
    <mergeCell ref="B23:D24"/>
    <mergeCell ref="A25:A26"/>
    <mergeCell ref="A1:I2"/>
    <mergeCell ref="A3:I4"/>
    <mergeCell ref="A6:B7"/>
    <mergeCell ref="C6:I7"/>
    <mergeCell ref="A9:B10"/>
    <mergeCell ref="C9:H10"/>
    <mergeCell ref="A12:B13"/>
    <mergeCell ref="C12:H13"/>
    <mergeCell ref="A15:B16"/>
    <mergeCell ref="C15:H16"/>
    <mergeCell ref="E23:E24"/>
    <mergeCell ref="B25:D26"/>
    <mergeCell ref="E25:E26"/>
    <mergeCell ref="C18:D18"/>
    <mergeCell ref="G18:I18"/>
    <mergeCell ref="A19:B20"/>
    <mergeCell ref="C19:D19"/>
    <mergeCell ref="F19:H19"/>
    <mergeCell ref="C20:I20"/>
    <mergeCell ref="A23:A24"/>
  </mergeCells>
  <phoneticPr fontId="1"/>
  <pageMargins left="0.7" right="0.7" top="0.75" bottom="0.75" header="0.3" footer="0.3"/>
  <pageSetup paperSize="9" orientation="portrait" horizontalDpi="4294967292"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基本情報登録</vt:lpstr>
      <vt:lpstr>様式Ⅰ（女子）</vt:lpstr>
      <vt:lpstr>様式Ⅲ　明細書</vt:lpstr>
      <vt:lpstr>様式Ⅰ(男子)</vt:lpstr>
      <vt:lpstr>様式Ⅱ(男子4×100mR)</vt:lpstr>
      <vt:lpstr>様式Ⅱ(男子4×400mR)</vt:lpstr>
      <vt:lpstr>様式Ⅱ(女子4×100mR)</vt:lpstr>
      <vt:lpstr>様式Ⅱ(女子4×400mR)</vt:lpstr>
      <vt:lpstr>様式Ⅳ　チームエントリー</vt:lpstr>
      <vt:lpstr>MAT(男子)</vt:lpstr>
      <vt:lpstr>MAT(女子)</vt:lpstr>
      <vt:lpstr>MAT(リレー&amp;所属)</vt:lpstr>
      <vt:lpstr>加盟校情報&amp;大会設定</vt:lpstr>
      <vt:lpstr>男子登録情報</vt:lpstr>
      <vt:lpstr>女子登録情報</vt:lpstr>
      <vt:lpstr>Sheet1</vt:lpstr>
      <vt:lpstr>Sheet3</vt:lpstr>
      <vt:lpstr>基本情報登録!Print_Area</vt:lpstr>
      <vt:lpstr>'様式Ⅰ（女子）'!Print_Area</vt:lpstr>
      <vt:lpstr>'様式Ⅰ(男子)'!Print_Area</vt:lpstr>
      <vt:lpstr>'様式Ⅱ(女子4×100mR)'!Print_Area</vt:lpstr>
      <vt:lpstr>'様式Ⅱ(女子4×400mR)'!Print_Area</vt:lpstr>
      <vt:lpstr>'様式Ⅱ(男子4×100mR)'!Print_Area</vt:lpstr>
      <vt:lpstr>'様式Ⅱ(男子4×400mR)'!Print_Area</vt:lpstr>
      <vt:lpstr>'様式Ⅲ　明細書'!Print_Area</vt:lpstr>
      <vt:lpstr>'様式Ⅳ　チームエントリー'!Print_Area</vt:lpstr>
      <vt:lpstr>'様式Ⅰ（女子）'!Print_Titles</vt:lpstr>
      <vt:lpstr>'様式Ⅰ(男子)'!Print_Titles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yuji-f</dc:creator>
  <cp:lastModifiedBy>東海学連事務局</cp:lastModifiedBy>
  <cp:lastPrinted>2018-08-30T04:32:33Z</cp:lastPrinted>
  <dcterms:created xsi:type="dcterms:W3CDTF">2015-04-11T12:22:42Z</dcterms:created>
  <dcterms:modified xsi:type="dcterms:W3CDTF">2018-08-30T09:53:10Z</dcterms:modified>
</cp:coreProperties>
</file>