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70" yWindow="120" windowWidth="12120" windowHeight="9120" tabRatio="615" activeTab="0"/>
  </bookViews>
  <sheets>
    <sheet name="①選手等データ" sheetId="1" r:id="rId1"/>
    <sheet name="②申込一覧表" sheetId="2" r:id="rId2"/>
    <sheet name="③申込個票(男子)" sheetId="3" r:id="rId3"/>
    <sheet name="③申込個票(女子)" sheetId="4" r:id="rId4"/>
  </sheets>
  <definedNames>
    <definedName name="_xlnm.Print_Area" localSheetId="0">'①選手等データ'!$A$2:$H$66</definedName>
    <definedName name="_xlnm.Print_Area" localSheetId="1">'②申込一覧表'!$A$1:$J$35</definedName>
    <definedName name="_xlnm.Print_Area" localSheetId="3">'③申込個票(女子)'!$A$1:$K$87</definedName>
    <definedName name="_xlnm.Print_Area" localSheetId="2">'③申込個票(男子)'!$A$1:$K$139</definedName>
    <definedName name="_xlnm.Print_Titles" localSheetId="0">'①選手等データ'!$11:$11</definedName>
  </definedNames>
  <calcPr fullCalcOnLoad="1"/>
</workbook>
</file>

<file path=xl/sharedStrings.xml><?xml version="1.0" encoding="utf-8"?>
<sst xmlns="http://schemas.openxmlformats.org/spreadsheetml/2006/main" count="619" uniqueCount="340">
  <si>
    <t>学校名</t>
  </si>
  <si>
    <t>ナンバーカード</t>
  </si>
  <si>
    <t>種　　　　　目</t>
  </si>
  <si>
    <t xml:space="preserve"> １年　　　　１００Ｍ </t>
  </si>
  <si>
    <t xml:space="preserve"> ２年　　　　１００Ｍ</t>
  </si>
  <si>
    <t xml:space="preserve"> ３年　　　　１００Ｍ</t>
  </si>
  <si>
    <t xml:space="preserve"> 共通　　    ２００Ｍ</t>
  </si>
  <si>
    <t xml:space="preserve"> 共通　　　  ４００Ｍ</t>
  </si>
  <si>
    <t xml:space="preserve"> 共通　　   ８００Ｍ</t>
  </si>
  <si>
    <t xml:space="preserve"> １年　　   １５００Ｍ</t>
  </si>
  <si>
    <t xml:space="preserve"> ２・３年　 １５００Ｍ</t>
  </si>
  <si>
    <t xml:space="preserve"> 共通　　  ３０００Ｍ</t>
  </si>
  <si>
    <t xml:space="preserve"> 共通　　  １１０ＭＨ</t>
  </si>
  <si>
    <t>学年</t>
  </si>
  <si>
    <t>選　　手　　名</t>
  </si>
  <si>
    <t>男子</t>
  </si>
  <si>
    <t>男　　　　　　　　　　　　　　　　　　　　　子</t>
  </si>
  <si>
    <t>女　　　　　　　　　　　　　　　　　　　　　子</t>
  </si>
  <si>
    <t xml:space="preserve"> 共通　　  １００ＭＨ</t>
  </si>
  <si>
    <t>職印</t>
  </si>
  <si>
    <t>印</t>
  </si>
  <si>
    <t>女子</t>
  </si>
  <si>
    <t>性別</t>
  </si>
  <si>
    <t>競技者個人申込票</t>
  </si>
  <si>
    <t>ナンバーカード</t>
  </si>
  <si>
    <t>氏　　　　　　　　名</t>
  </si>
  <si>
    <t>学　校　名</t>
  </si>
  <si>
    <t>種　　目</t>
  </si>
  <si>
    <t>※女子は上縁を朱塗すること。</t>
  </si>
  <si>
    <t>男子　１年　１００Ｍ</t>
  </si>
  <si>
    <t>男子　２年　１００Ｍ</t>
  </si>
  <si>
    <t>男子　３年　１００Ｍ</t>
  </si>
  <si>
    <t>男子　共通　２００Ｍ</t>
  </si>
  <si>
    <t>男子　共通　４００Ｍ</t>
  </si>
  <si>
    <t>男子　共通　８００Ｍ</t>
  </si>
  <si>
    <t>男子　１年　１５００Ｍ</t>
  </si>
  <si>
    <t>男子　２・３年　１５００Ｍ</t>
  </si>
  <si>
    <t>男子　共通　３０００Ｍ</t>
  </si>
  <si>
    <t>男子　共通　１１０ＭＨ</t>
  </si>
  <si>
    <t>男子　共通　走高跳</t>
  </si>
  <si>
    <t>男子　共通　砲丸投</t>
  </si>
  <si>
    <t>リレー申込票</t>
  </si>
  <si>
    <t>男子　１・２年　４×１００ＭＲ</t>
  </si>
  <si>
    <t>男子　共通　４×１００ＭＲ</t>
  </si>
  <si>
    <t>女</t>
  </si>
  <si>
    <t>東山　花子</t>
  </si>
  <si>
    <t>北　みなみ</t>
  </si>
  <si>
    <t>男</t>
  </si>
  <si>
    <t>林　　　孝</t>
  </si>
  <si>
    <t>西川一太郎</t>
  </si>
  <si>
    <t>南田　　温</t>
  </si>
  <si>
    <t>～　記　入　例　～</t>
  </si>
  <si>
    <t>男子　共通　走幅跳</t>
  </si>
  <si>
    <t>ナンバーカード</t>
  </si>
  <si>
    <t>女子　１年　１００Ｍ</t>
  </si>
  <si>
    <t>女子　２年　１００Ｍ</t>
  </si>
  <si>
    <t>女子　３年　１００Ｍ</t>
  </si>
  <si>
    <t>女子　共通　２００Ｍ</t>
  </si>
  <si>
    <t>女子　共通　８００Ｍ</t>
  </si>
  <si>
    <t>女子　１年　１５００Ｍ</t>
  </si>
  <si>
    <t>女子　２・３年　１５００Ｍ</t>
  </si>
  <si>
    <t>女子　共通　走高跳</t>
  </si>
  <si>
    <t>女子　共通　走幅跳</t>
  </si>
  <si>
    <t>女子　共通　砲丸投</t>
  </si>
  <si>
    <t>女子　１・２年　４×１００ＭＲ</t>
  </si>
  <si>
    <t>女子　共通　４×１００ＭＲ</t>
  </si>
  <si>
    <t>女子　共通　１００ＭＨ</t>
  </si>
  <si>
    <t>申込責任者</t>
  </si>
  <si>
    <t>学校電話番号</t>
  </si>
  <si>
    <t>選手氏名</t>
  </si>
  <si>
    <t>福島市飯坂町字舘１１</t>
  </si>
  <si>
    <t>伊達市保原町大柳字向山１</t>
  </si>
  <si>
    <t>伊達市月舘町月舘字久保田１</t>
  </si>
  <si>
    <t>二本松市針道字大町西１</t>
  </si>
  <si>
    <t>福島市笹谷字島原２</t>
  </si>
  <si>
    <t>福島市飯坂町湯野字大平２</t>
  </si>
  <si>
    <t>福島市南沢又字清水端２３</t>
  </si>
  <si>
    <t>伊達郡川俣町宮ノ脇１４</t>
  </si>
  <si>
    <t>福島市上名倉字道上６</t>
  </si>
  <si>
    <t>福島市町庭坂字原田８</t>
  </si>
  <si>
    <t>伊達郡川俣町山木屋字問屋６８</t>
  </si>
  <si>
    <t>本宮市白岩字柳内８３５</t>
  </si>
  <si>
    <t>福島市飯坂町茂庭字岡畑９</t>
  </si>
  <si>
    <t>大玉村玉井字的場９３</t>
  </si>
  <si>
    <t>福島市南町４８０</t>
  </si>
  <si>
    <t>福島市渡利字平内町１０６</t>
  </si>
  <si>
    <t>福島市鎌田字御仮家２０</t>
  </si>
  <si>
    <t>福島市立子山字大稲場２０</t>
  </si>
  <si>
    <t>伊達市箱崎字沖１１０</t>
  </si>
  <si>
    <t>伊達市霊山町掛田字下川原３０</t>
  </si>
  <si>
    <t>福島市桜木町５－２０</t>
  </si>
  <si>
    <t>福島市古川４４－２</t>
  </si>
  <si>
    <t>福島市南平５－８</t>
  </si>
  <si>
    <t>福島市須川町１－３３</t>
  </si>
  <si>
    <t>福島市飯坂町平野字舘ノ前３－３</t>
  </si>
  <si>
    <t>福島市松川町字上桜内３－４</t>
  </si>
  <si>
    <t>福島市大森字南内町３１－１</t>
  </si>
  <si>
    <t>福島市笹木野字市街道２８－１</t>
  </si>
  <si>
    <t>福島市浜田町１２－２６</t>
  </si>
  <si>
    <t>福島市腰浜町１５－２１</t>
  </si>
  <si>
    <t>伊達市梁川町菖蒲沢１４１－６</t>
  </si>
  <si>
    <t>９６０－８１６２</t>
  </si>
  <si>
    <t>９６０－８１３３</t>
  </si>
  <si>
    <t>９６０－８２１４</t>
  </si>
  <si>
    <t>９６０－８０１３</t>
  </si>
  <si>
    <t>９６０－８０６７</t>
  </si>
  <si>
    <t>９６０－８１４１</t>
  </si>
  <si>
    <t>９６０－８１５７</t>
  </si>
  <si>
    <t>９６０－８２５４</t>
  </si>
  <si>
    <t>９６０－０２４１</t>
  </si>
  <si>
    <t>９６０－０１０２</t>
  </si>
  <si>
    <t>９６０－２１５５</t>
  </si>
  <si>
    <t>９６０－１３２１</t>
  </si>
  <si>
    <t>９６０－０２０１</t>
  </si>
  <si>
    <t>９６０－０２３１</t>
  </si>
  <si>
    <t>９６０－０２１１</t>
  </si>
  <si>
    <t>９６０－０２７１</t>
  </si>
  <si>
    <t>９６０－１２４１</t>
  </si>
  <si>
    <t>９６０－１１０１</t>
  </si>
  <si>
    <t>９６０－８０５７</t>
  </si>
  <si>
    <t>９６０－２２６１</t>
  </si>
  <si>
    <t>９６０－１３０１</t>
  </si>
  <si>
    <t>９６０－１４６４</t>
  </si>
  <si>
    <t>９６０－１５０１</t>
  </si>
  <si>
    <t>９６０－８１０７</t>
  </si>
  <si>
    <t>９６０－８０５５</t>
  </si>
  <si>
    <t>９６０－８１３５</t>
  </si>
  <si>
    <t>９６０－０５０２</t>
  </si>
  <si>
    <t>９６９－１７３１</t>
  </si>
  <si>
    <t>９６０－０７３３</t>
  </si>
  <si>
    <t>９６０－０６７５</t>
  </si>
  <si>
    <t>９６０－０６４４</t>
  </si>
  <si>
    <t>９６０－０８０１</t>
  </si>
  <si>
    <t>９６０－０９０２</t>
  </si>
  <si>
    <t>９６９－１６６１</t>
  </si>
  <si>
    <t>９６４－０９０４</t>
  </si>
  <si>
    <t>９６４－０９５５</t>
  </si>
  <si>
    <t>９６４－０８８４</t>
  </si>
  <si>
    <t>９６９－１４０４</t>
  </si>
  <si>
    <t>９６９－１３０２</t>
  </si>
  <si>
    <t>９６９－１１５５</t>
  </si>
  <si>
    <t>９６９－１１０４</t>
  </si>
  <si>
    <t>９６９－１２０３</t>
  </si>
  <si>
    <t>９６４－０３１３</t>
  </si>
  <si>
    <t>９６４－０３０４</t>
  </si>
  <si>
    <t>９６４－０２０２</t>
  </si>
  <si>
    <t>福島市立福島第一中学校</t>
  </si>
  <si>
    <t>福島市立福島第二中学校</t>
  </si>
  <si>
    <t>福島市立福島第三中学校</t>
  </si>
  <si>
    <t>福島市立福島第四中学校</t>
  </si>
  <si>
    <t>福島市立岳陽中学校</t>
  </si>
  <si>
    <t>福島市立渡利中学校</t>
  </si>
  <si>
    <t>福島市立蓬莱中学校</t>
  </si>
  <si>
    <t>福島市立清水中学校</t>
  </si>
  <si>
    <t>福島市立信陵中学校</t>
  </si>
  <si>
    <t>福島市立北信中学校</t>
  </si>
  <si>
    <t>福島市立西信中学校</t>
  </si>
  <si>
    <t>福島市立立子山中学校</t>
  </si>
  <si>
    <t>福島市立大鳥中学校</t>
  </si>
  <si>
    <t>福島市立平野中学校</t>
  </si>
  <si>
    <t>福島市立西根中学校</t>
  </si>
  <si>
    <t>福島市立茂庭中学校</t>
  </si>
  <si>
    <t>福島市立松陵中学校</t>
  </si>
  <si>
    <t>福島市立信夫中学校</t>
  </si>
  <si>
    <t>福島市立野田中学校</t>
  </si>
  <si>
    <t>福島市立吾妻中学校</t>
  </si>
  <si>
    <t>福島市立飯野中学校</t>
  </si>
  <si>
    <t>川俣町立川俣中学校</t>
  </si>
  <si>
    <t>川俣町立山木屋中学校</t>
  </si>
  <si>
    <t>福島大学附属中学校</t>
  </si>
  <si>
    <t>桜の聖母学院中学校</t>
  </si>
  <si>
    <t>福島成蹊中学校</t>
  </si>
  <si>
    <t>伊達市立伊達中学校</t>
  </si>
  <si>
    <t>国見町立県北中学校</t>
  </si>
  <si>
    <t>伊達市立梁川中学校</t>
  </si>
  <si>
    <t>伊達市立松陽中学校</t>
  </si>
  <si>
    <t>伊達市立桃陵中学校</t>
  </si>
  <si>
    <t>伊達市立霊山中学校</t>
  </si>
  <si>
    <t>伊達市立月舘中学校</t>
  </si>
  <si>
    <t>桑折町立醸芳中学校</t>
  </si>
  <si>
    <t>二本松市立安達中学校</t>
  </si>
  <si>
    <t>大玉村立大玉中学校</t>
  </si>
  <si>
    <t>本宮市立本宮第一中学校</t>
  </si>
  <si>
    <t>本宮市立本宮第二中学校</t>
  </si>
  <si>
    <t>本宮市立白沢中学校</t>
  </si>
  <si>
    <t>二本松市立小浜中学校</t>
  </si>
  <si>
    <t>二本松市立岩代中学校</t>
  </si>
  <si>
    <t>二本松市立東和中学校</t>
  </si>
  <si>
    <t>岳陽</t>
  </si>
  <si>
    <t>渡利</t>
  </si>
  <si>
    <t>蓬莱</t>
  </si>
  <si>
    <t>清水</t>
  </si>
  <si>
    <t>信陵</t>
  </si>
  <si>
    <t>北信</t>
  </si>
  <si>
    <t>西信</t>
  </si>
  <si>
    <t>立子山</t>
  </si>
  <si>
    <t>大鳥</t>
  </si>
  <si>
    <t>平野</t>
  </si>
  <si>
    <t>西根</t>
  </si>
  <si>
    <t>茂庭</t>
  </si>
  <si>
    <t>松陵</t>
  </si>
  <si>
    <t>信夫</t>
  </si>
  <si>
    <t>野田</t>
  </si>
  <si>
    <t>吾妻</t>
  </si>
  <si>
    <t>飯野</t>
  </si>
  <si>
    <t>川俣</t>
  </si>
  <si>
    <t>山木屋</t>
  </si>
  <si>
    <t>福島成蹊</t>
  </si>
  <si>
    <t>伊達</t>
  </si>
  <si>
    <t>県北</t>
  </si>
  <si>
    <t>梁川</t>
  </si>
  <si>
    <t>松陽</t>
  </si>
  <si>
    <t>桃陵</t>
  </si>
  <si>
    <t>霊山</t>
  </si>
  <si>
    <t>月舘</t>
  </si>
  <si>
    <t>醸芳</t>
  </si>
  <si>
    <t>安達</t>
  </si>
  <si>
    <t>大玉</t>
  </si>
  <si>
    <t>白沢</t>
  </si>
  <si>
    <t>小浜</t>
  </si>
  <si>
    <t>岩代</t>
  </si>
  <si>
    <t>東和</t>
  </si>
  <si>
    <t>二本松市立二本松第一中学校</t>
  </si>
  <si>
    <t>二本松市立二本松第二中学校</t>
  </si>
  <si>
    <t>二本松市立二本松第三中学校</t>
  </si>
  <si>
    <t>福島一</t>
  </si>
  <si>
    <t>福島二</t>
  </si>
  <si>
    <t>福島三</t>
  </si>
  <si>
    <t>福島四</t>
  </si>
  <si>
    <t>二本松一</t>
  </si>
  <si>
    <t>二本松二</t>
  </si>
  <si>
    <t>二本松三</t>
  </si>
  <si>
    <t>本宮一</t>
  </si>
  <si>
    <t>本宮二</t>
  </si>
  <si>
    <t>福大附属</t>
  </si>
  <si>
    <t>桜の聖母</t>
  </si>
  <si>
    <t>学  校  名</t>
  </si>
  <si>
    <t>所  在  地</t>
  </si>
  <si>
    <t>校  長  名</t>
  </si>
  <si>
    <t>申込責任者
携帯電話番号</t>
  </si>
  <si>
    <t>二本松市沖３－３０１</t>
  </si>
  <si>
    <t>二本松市大作１６５</t>
  </si>
  <si>
    <t>二本松市油井字田向１００</t>
  </si>
  <si>
    <t>二本松市小浜字反町４１１</t>
  </si>
  <si>
    <t>二本松市西新殿字１本木１８８</t>
  </si>
  <si>
    <t>所属(略校名)</t>
  </si>
  <si>
    <t>ﾅﾝﾊﾞｰｶｰﾄﾞ</t>
  </si>
  <si>
    <t>９６０－１２３４</t>
  </si>
  <si>
    <t>０２４－５６７－８９１０</t>
  </si>
  <si>
    <t>福島市立福島中学校</t>
  </si>
  <si>
    <t>０９０－１２３４－５６７８</t>
  </si>
  <si>
    <t>福島</t>
  </si>
  <si>
    <t>選  手  氏  名</t>
  </si>
  <si>
    <t>ﾅﾝﾊﾞｰｶｰﾄﾞ</t>
  </si>
  <si>
    <t>学校
電話番号</t>
  </si>
  <si>
    <t>記載責任者
電話番号(携帯)</t>
  </si>
  <si>
    <t>学校長
氏名　印</t>
  </si>
  <si>
    <t>記載責任者
氏名　印</t>
  </si>
  <si>
    <t>学校
所在地</t>
  </si>
  <si>
    <t>県北地区中学校陸上競技大会　選手申込一覧表　</t>
  </si>
  <si>
    <t>今年度
参考となる記録</t>
  </si>
  <si>
    <t>男子　共通　棒高跳</t>
  </si>
  <si>
    <t>男子　共通　四種競技</t>
  </si>
  <si>
    <t>ナンバーカード</t>
  </si>
  <si>
    <t>ナンバーカード</t>
  </si>
  <si>
    <t>女子　共通　四種競技</t>
  </si>
  <si>
    <t xml:space="preserve"> 共通 　     走高跳</t>
  </si>
  <si>
    <t>共           通
４×１００ＭＲ</t>
  </si>
  <si>
    <t>１   ・   ２   年
４×１００ＭＲ</t>
  </si>
  <si>
    <t xml:space="preserve"> 共通        走高跳</t>
  </si>
  <si>
    <t xml:space="preserve"> 共通        走幅跳</t>
  </si>
  <si>
    <t xml:space="preserve"> 共通　      砲丸投</t>
  </si>
  <si>
    <r>
      <t xml:space="preserve">  共通      </t>
    </r>
    <r>
      <rPr>
        <sz val="11"/>
        <rFont val="ＭＳ Ｐゴシック"/>
        <family val="3"/>
      </rPr>
      <t>四種競技</t>
    </r>
  </si>
  <si>
    <t xml:space="preserve"> 共通    　　棒高跳</t>
  </si>
  <si>
    <t xml:space="preserve"> 共通　      走幅跳</t>
  </si>
  <si>
    <t>安　達　陸　男</t>
  </si>
  <si>
    <t>伊　達　睦　子</t>
  </si>
  <si>
    <t>０２４－５４６－３５０４</t>
  </si>
  <si>
    <t>０２４－５３４－２１６６</t>
  </si>
  <si>
    <t>０２４－５３４－３１７１</t>
  </si>
  <si>
    <t>０２４－５３５－４２４０</t>
  </si>
  <si>
    <t>０２４－５３４－６１７１</t>
  </si>
  <si>
    <t>０２４－５２３－５５００</t>
  </si>
  <si>
    <t>福島市蓬莱町五丁目１４－１</t>
  </si>
  <si>
    <t>０２４－５４８－５６７０</t>
  </si>
  <si>
    <t>０２４－５５９－００８５</t>
  </si>
  <si>
    <t>０２４－５５７－６０１８</t>
  </si>
  <si>
    <t>０２４－５５３－５０４９</t>
  </si>
  <si>
    <t>０２４－５９３－１０４９</t>
  </si>
  <si>
    <t>０２４－５９７－２３１１</t>
  </si>
  <si>
    <t>０２４－５４２－４２８４</t>
  </si>
  <si>
    <t>０２４－５４２－３０７４</t>
  </si>
  <si>
    <t>０２４－５４２－４６４１</t>
  </si>
  <si>
    <t>０２４－５９６－１０２６</t>
  </si>
  <si>
    <t>０２４－５６７－２０４０</t>
  </si>
  <si>
    <t>０２４－５４６－７６９３</t>
  </si>
  <si>
    <t>０２４－５３１－００３１</t>
  </si>
  <si>
    <t>０２４－５９１－１１０９</t>
  </si>
  <si>
    <t>福島市飯野町字西志保井１－１</t>
  </si>
  <si>
    <t>０２４－５６２－２３２５</t>
  </si>
  <si>
    <t>０２４－５６６－４１１１</t>
  </si>
  <si>
    <t>０２４－５６３－２１０４</t>
  </si>
  <si>
    <t>０２４－５３４－６４４２</t>
  </si>
  <si>
    <t>福島市野田町七丁目１１－１</t>
  </si>
  <si>
    <t>０２４－５３５－３１４１</t>
  </si>
  <si>
    <t>０２４－５２６－２２８２</t>
  </si>
  <si>
    <t>０２４－５８３－３０２５</t>
  </si>
  <si>
    <t>０２４－５７７－２１６１</t>
  </si>
  <si>
    <t>０２４－５７５－３２０４</t>
  </si>
  <si>
    <t>伊達市保原町字豊田１－１</t>
  </si>
  <si>
    <t>０２４－５７６－６３５３</t>
  </si>
  <si>
    <t>０２４－５８６－１３２７</t>
  </si>
  <si>
    <t>０２４－５７１－１２２７</t>
  </si>
  <si>
    <t>伊達郡桑折町大字上郡字柳下５</t>
  </si>
  <si>
    <t>０２４－５８２－３１６２</t>
  </si>
  <si>
    <t>０２４－５８５－２３７２</t>
  </si>
  <si>
    <t>国見町大字森山字西上野２０</t>
  </si>
  <si>
    <t>二本松市郭内２－５６－１</t>
  </si>
  <si>
    <t>０２４３－２３－０８７０</t>
  </si>
  <si>
    <t>０２４３－２２－１００６</t>
  </si>
  <si>
    <t>０２４３－２２－８３４９</t>
  </si>
  <si>
    <t>０２４３－５３－２１０４</t>
  </si>
  <si>
    <t>０２４３－５５－２２３６</t>
  </si>
  <si>
    <t>０２４３－５７－２２０３</t>
  </si>
  <si>
    <t>０２４３－４６－２１０３</t>
  </si>
  <si>
    <t>０２４３－４８－３３００</t>
  </si>
  <si>
    <t>本宮市本宮字懸鉄１５</t>
  </si>
  <si>
    <t>０２４３－３３－２２４９</t>
  </si>
  <si>
    <t>本宮市荒井字団子森２８</t>
  </si>
  <si>
    <t>０２４３－３３－３２３５</t>
  </si>
  <si>
    <t>０２４３－４４－２００９</t>
  </si>
  <si>
    <t>人</t>
  </si>
  <si>
    <t>合　　計</t>
  </si>
  <si>
    <r>
      <t xml:space="preserve">参  加
生徒数
</t>
    </r>
    <r>
      <rPr>
        <sz val="9"/>
        <rFont val="ＭＳ Ｐゴシック"/>
        <family val="3"/>
      </rPr>
      <t>(実人数)</t>
    </r>
  </si>
  <si>
    <t>円</t>
  </si>
  <si>
    <t>参　　加　　料</t>
  </si>
  <si>
    <t>福島市伊達町安達一丁目１０－１</t>
  </si>
  <si>
    <t>大森山熊五郎</t>
  </si>
  <si>
    <t>ﾌﾘｶﾞﾅ（半角）</t>
  </si>
  <si>
    <t>ﾋｶﾞｼﾔﾏﾊﾅｺ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</si>
</sst>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&quot;円&quot;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9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HG丸ｺﾞｼｯｸM-PRO"/>
      <family val="3"/>
    </font>
    <font>
      <sz val="20"/>
      <name val="ＭＳ Ｐゴシック"/>
      <family val="3"/>
    </font>
    <font>
      <sz val="11"/>
      <color indexed="9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9"/>
      <color indexed="8"/>
      <name val="ＭＳ 明朝"/>
      <family val="1"/>
    </font>
    <font>
      <b/>
      <sz val="11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shrinkToFit="1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34" borderId="20" xfId="0" applyFill="1" applyBorder="1" applyAlignment="1" applyProtection="1">
      <alignment/>
      <protection hidden="1"/>
    </xf>
    <xf numFmtId="0" fontId="0" fillId="34" borderId="2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34" borderId="23" xfId="0" applyFill="1" applyBorder="1" applyAlignment="1" applyProtection="1">
      <alignment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/>
      <protection hidden="1"/>
    </xf>
    <xf numFmtId="0" fontId="0" fillId="34" borderId="24" xfId="0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7" fillId="0" borderId="10" xfId="0" applyFont="1" applyFill="1" applyBorder="1" applyAlignment="1" applyProtection="1">
      <alignment horizontal="center" vertical="center"/>
      <protection hidden="1"/>
    </xf>
    <xf numFmtId="0" fontId="0" fillId="33" borderId="10" xfId="0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center" vertical="center"/>
      <protection hidden="1"/>
    </xf>
    <xf numFmtId="0" fontId="9" fillId="33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0" fillId="34" borderId="25" xfId="0" applyFill="1" applyBorder="1" applyAlignment="1" applyProtection="1">
      <alignment/>
      <protection hidden="1"/>
    </xf>
    <xf numFmtId="0" fontId="0" fillId="34" borderId="26" xfId="0" applyFill="1" applyBorder="1" applyAlignment="1" applyProtection="1">
      <alignment/>
      <protection hidden="1"/>
    </xf>
    <xf numFmtId="0" fontId="0" fillId="34" borderId="27" xfId="0" applyFill="1" applyBorder="1" applyAlignment="1" applyProtection="1">
      <alignment/>
      <protection hidden="1"/>
    </xf>
    <xf numFmtId="0" fontId="4" fillId="0" borderId="28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29" xfId="0" applyBorder="1" applyAlignment="1" applyProtection="1">
      <alignment/>
      <protection hidden="1"/>
    </xf>
    <xf numFmtId="0" fontId="4" fillId="0" borderId="29" xfId="0" applyFont="1" applyBorder="1" applyAlignment="1" applyProtection="1">
      <alignment horizontal="right" shrinkToFit="1"/>
      <protection hidden="1"/>
    </xf>
    <xf numFmtId="0" fontId="6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hidden="1"/>
    </xf>
    <xf numFmtId="0" fontId="0" fillId="0" borderId="31" xfId="0" applyBorder="1" applyAlignment="1">
      <alignment horizontal="center"/>
    </xf>
    <xf numFmtId="0" fontId="4" fillId="0" borderId="31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distributed"/>
      <protection hidden="1"/>
    </xf>
    <xf numFmtId="0" fontId="8" fillId="0" borderId="29" xfId="0" applyFont="1" applyBorder="1" applyAlignment="1" applyProtection="1">
      <alignment horizontal="distributed" wrapText="1"/>
      <protection hidden="1"/>
    </xf>
    <xf numFmtId="0" fontId="8" fillId="0" borderId="28" xfId="0" applyFont="1" applyBorder="1" applyAlignment="1" applyProtection="1">
      <alignment horizontal="distributed" wrapText="1"/>
      <protection hidden="1"/>
    </xf>
    <xf numFmtId="0" fontId="11" fillId="0" borderId="28" xfId="0" applyFont="1" applyBorder="1" applyAlignment="1" applyProtection="1">
      <alignment horizontal="distributed" wrapText="1"/>
      <protection hidden="1"/>
    </xf>
    <xf numFmtId="0" fontId="12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32" xfId="0" applyFont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 vertical="center"/>
      <protection hidden="1"/>
    </xf>
    <xf numFmtId="0" fontId="6" fillId="0" borderId="34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 applyProtection="1">
      <alignment horizontal="center" vertical="center"/>
      <protection hidden="1"/>
    </xf>
    <xf numFmtId="0" fontId="4" fillId="0" borderId="35" xfId="0" applyFont="1" applyBorder="1" applyAlignment="1" applyProtection="1">
      <alignment horizontal="center" vertical="center"/>
      <protection hidden="1"/>
    </xf>
    <xf numFmtId="0" fontId="4" fillId="0" borderId="36" xfId="0" applyFont="1" applyBorder="1" applyAlignment="1" applyProtection="1">
      <alignment horizontal="center" vertical="center"/>
      <protection hidden="1"/>
    </xf>
    <xf numFmtId="176" fontId="12" fillId="0" borderId="37" xfId="0" applyNumberFormat="1" applyFont="1" applyBorder="1" applyAlignment="1">
      <alignment horizontal="right" vertical="center" indent="1"/>
    </xf>
    <xf numFmtId="176" fontId="5" fillId="0" borderId="38" xfId="0" applyNumberFormat="1" applyFont="1" applyBorder="1" applyAlignment="1">
      <alignment vertical="center"/>
    </xf>
    <xf numFmtId="0" fontId="4" fillId="0" borderId="39" xfId="0" applyFont="1" applyBorder="1" applyAlignment="1" applyProtection="1">
      <alignment horizontal="center" vertical="center"/>
      <protection hidden="1"/>
    </xf>
    <xf numFmtId="0" fontId="6" fillId="0" borderId="40" xfId="0" applyFont="1" applyBorder="1" applyAlignment="1" applyProtection="1">
      <alignment horizontal="center" vertical="center"/>
      <protection hidden="1"/>
    </xf>
    <xf numFmtId="0" fontId="12" fillId="0" borderId="40" xfId="0" applyFont="1" applyBorder="1" applyAlignment="1" applyProtection="1">
      <alignment horizontal="right" vertical="center" indent="2"/>
      <protection hidden="1"/>
    </xf>
    <xf numFmtId="176" fontId="5" fillId="0" borderId="41" xfId="0" applyNumberFormat="1" applyFont="1" applyBorder="1" applyAlignment="1">
      <alignment vertical="center"/>
    </xf>
    <xf numFmtId="0" fontId="9" fillId="0" borderId="10" xfId="0" applyFont="1" applyFill="1" applyBorder="1" applyAlignment="1" applyProtection="1">
      <alignment horizontal="center" vertical="center"/>
      <protection hidden="1"/>
    </xf>
    <xf numFmtId="0" fontId="16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/>
      <protection locked="0"/>
    </xf>
    <xf numFmtId="0" fontId="7" fillId="0" borderId="10" xfId="0" applyFont="1" applyBorder="1" applyAlignment="1" applyProtection="1">
      <alignment horizontal="center"/>
      <protection hidden="1"/>
    </xf>
    <xf numFmtId="0" fontId="0" fillId="35" borderId="10" xfId="0" applyFill="1" applyBorder="1" applyAlignment="1" applyProtection="1">
      <alignment/>
      <protection hidden="1"/>
    </xf>
    <xf numFmtId="0" fontId="0" fillId="0" borderId="42" xfId="0" applyFill="1" applyBorder="1" applyAlignment="1" applyProtection="1">
      <alignment horizontal="left" vertical="center"/>
      <protection hidden="1"/>
    </xf>
    <xf numFmtId="0" fontId="0" fillId="0" borderId="28" xfId="0" applyFill="1" applyBorder="1" applyAlignment="1" applyProtection="1">
      <alignment horizontal="left" vertical="center"/>
      <protection hidden="1"/>
    </xf>
    <xf numFmtId="0" fontId="0" fillId="0" borderId="43" xfId="0" applyFill="1" applyBorder="1" applyAlignment="1" applyProtection="1">
      <alignment horizontal="left" vertical="center"/>
      <protection hidden="1"/>
    </xf>
    <xf numFmtId="0" fontId="11" fillId="0" borderId="10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horizontal="left" vertical="center"/>
      <protection hidden="1"/>
    </xf>
    <xf numFmtId="0" fontId="11" fillId="0" borderId="10" xfId="0" applyFont="1" applyFill="1" applyBorder="1" applyAlignment="1" applyProtection="1">
      <alignment horizontal="center" vertical="center" wrapText="1"/>
      <protection hidden="1"/>
    </xf>
    <xf numFmtId="0" fontId="0" fillId="33" borderId="10" xfId="0" applyFill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left" vertical="center"/>
      <protection hidden="1"/>
    </xf>
    <xf numFmtId="0" fontId="0" fillId="0" borderId="45" xfId="0" applyBorder="1" applyAlignment="1" applyProtection="1">
      <alignment horizontal="left" vertical="center"/>
      <protection hidden="1"/>
    </xf>
    <xf numFmtId="0" fontId="0" fillId="0" borderId="46" xfId="0" applyBorder="1" applyAlignment="1" applyProtection="1">
      <alignment horizontal="left" vertical="center"/>
      <protection hidden="1"/>
    </xf>
    <xf numFmtId="0" fontId="0" fillId="0" borderId="42" xfId="0" applyBorder="1" applyAlignment="1" applyProtection="1">
      <alignment horizontal="left" vertical="center"/>
      <protection hidden="1"/>
    </xf>
    <xf numFmtId="0" fontId="0" fillId="0" borderId="28" xfId="0" applyBorder="1" applyAlignment="1" applyProtection="1">
      <alignment horizontal="left" vertical="center"/>
      <protection hidden="1"/>
    </xf>
    <xf numFmtId="0" fontId="0" fillId="0" borderId="43" xfId="0" applyBorder="1" applyAlignment="1" applyProtection="1">
      <alignment horizontal="left" vertical="center"/>
      <protection hidden="1"/>
    </xf>
    <xf numFmtId="0" fontId="13" fillId="34" borderId="47" xfId="0" applyFont="1" applyFill="1" applyBorder="1" applyAlignment="1" applyProtection="1">
      <alignment horizontal="left"/>
      <protection hidden="1"/>
    </xf>
    <xf numFmtId="0" fontId="0" fillId="33" borderId="44" xfId="0" applyFill="1" applyBorder="1" applyAlignment="1" applyProtection="1">
      <alignment horizontal="left" vertical="center"/>
      <protection hidden="1"/>
    </xf>
    <xf numFmtId="0" fontId="0" fillId="33" borderId="45" xfId="0" applyFill="1" applyBorder="1" applyAlignment="1" applyProtection="1">
      <alignment horizontal="left" vertical="center"/>
      <protection hidden="1"/>
    </xf>
    <xf numFmtId="0" fontId="0" fillId="33" borderId="46" xfId="0" applyFill="1" applyBorder="1" applyAlignment="1" applyProtection="1">
      <alignment horizontal="left" vertical="center"/>
      <protection hidden="1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0" fillId="0" borderId="44" xfId="0" applyFill="1" applyBorder="1" applyAlignment="1" applyProtection="1">
      <alignment horizontal="left" vertical="center"/>
      <protection hidden="1"/>
    </xf>
    <xf numFmtId="0" fontId="0" fillId="0" borderId="45" xfId="0" applyFill="1" applyBorder="1" applyAlignment="1" applyProtection="1">
      <alignment horizontal="left" vertical="center"/>
      <protection hidden="1"/>
    </xf>
    <xf numFmtId="0" fontId="0" fillId="0" borderId="46" xfId="0" applyFill="1" applyBorder="1" applyAlignment="1" applyProtection="1">
      <alignment horizontal="left" vertical="center"/>
      <protection hidden="1"/>
    </xf>
    <xf numFmtId="0" fontId="11" fillId="0" borderId="10" xfId="0" applyFont="1" applyBorder="1" applyAlignment="1" applyProtection="1">
      <alignment horizontal="center" vertical="center" wrapText="1"/>
      <protection hidden="1"/>
    </xf>
    <xf numFmtId="49" fontId="0" fillId="33" borderId="10" xfId="0" applyNumberFormat="1" applyFill="1" applyBorder="1" applyAlignment="1" applyProtection="1">
      <alignment horizontal="left" vertical="center"/>
      <protection locked="0"/>
    </xf>
    <xf numFmtId="0" fontId="0" fillId="0" borderId="10" xfId="0" applyNumberFormat="1" applyFill="1" applyBorder="1" applyAlignment="1" applyProtection="1">
      <alignment horizontal="left" vertical="center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37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4" fillId="0" borderId="0" xfId="0" applyFont="1" applyAlignment="1" applyProtection="1">
      <alignment horizontal="center" vertical="top"/>
      <protection hidden="1"/>
    </xf>
    <xf numFmtId="0" fontId="0" fillId="0" borderId="0" xfId="0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5" xfId="0" applyFont="1" applyBorder="1" applyAlignment="1" applyProtection="1">
      <alignment horizontal="center" vertical="center" wrapText="1"/>
      <protection hidden="1"/>
    </xf>
    <xf numFmtId="0" fontId="4" fillId="0" borderId="56" xfId="0" applyFont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2" fillId="0" borderId="28" xfId="0" applyFont="1" applyBorder="1" applyAlignment="1" applyProtection="1">
      <alignment horizontal="left" indent="2" shrinkToFit="1"/>
      <protection hidden="1"/>
    </xf>
    <xf numFmtId="0" fontId="0" fillId="0" borderId="5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7" xfId="0" applyBorder="1" applyAlignment="1">
      <alignment horizontal="center"/>
    </xf>
    <xf numFmtId="0" fontId="5" fillId="0" borderId="28" xfId="0" applyFont="1" applyBorder="1" applyAlignment="1" applyProtection="1">
      <alignment horizontal="left" indent="2"/>
      <protection hidden="1"/>
    </xf>
    <xf numFmtId="0" fontId="5" fillId="0" borderId="29" xfId="0" applyFont="1" applyBorder="1" applyAlignment="1" applyProtection="1">
      <alignment horizontal="left" indent="2"/>
      <protection hidden="1"/>
    </xf>
    <xf numFmtId="0" fontId="6" fillId="0" borderId="29" xfId="0" applyFont="1" applyBorder="1" applyAlignment="1" applyProtection="1">
      <alignment horizontal="left" indent="1" shrinkToFit="1"/>
      <protection hidden="1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6" fillId="0" borderId="28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45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 shrinkToFit="1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0" fontId="6" fillId="0" borderId="54" xfId="0" applyFont="1" applyBorder="1" applyAlignment="1" applyProtection="1">
      <alignment horizontal="center" vertical="center"/>
      <protection hidden="1"/>
    </xf>
    <xf numFmtId="0" fontId="5" fillId="0" borderId="61" xfId="0" applyFont="1" applyBorder="1" applyAlignment="1" applyProtection="1">
      <alignment horizontal="center" vertical="center"/>
      <protection hidden="1"/>
    </xf>
    <xf numFmtId="0" fontId="5" fillId="0" borderId="54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17</xdr:row>
      <xdr:rowOff>66675</xdr:rowOff>
    </xdr:from>
    <xdr:to>
      <xdr:col>24</xdr:col>
      <xdr:colOff>152400</xdr:colOff>
      <xdr:row>20</xdr:row>
      <xdr:rowOff>47625</xdr:rowOff>
    </xdr:to>
    <xdr:sp>
      <xdr:nvSpPr>
        <xdr:cNvPr id="1" name="AutoShape 2"/>
        <xdr:cNvSpPr>
          <a:spLocks/>
        </xdr:cNvSpPr>
      </xdr:nvSpPr>
      <xdr:spPr>
        <a:xfrm>
          <a:off x="7658100" y="3905250"/>
          <a:ext cx="2114550" cy="695325"/>
        </a:xfrm>
        <a:prstGeom prst="wedgeRoundRectCallout">
          <a:avLst>
            <a:gd name="adj1" fmla="val -65314"/>
            <a:gd name="adj2" fmla="val -63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選手名は</a:t>
          </a:r>
          <a:r>
            <a:rPr lang="en-US" cap="none" sz="1000" b="1" i="0" u="none" baseline="0">
              <a:solidFill>
                <a:srgbClr val="FF0000"/>
              </a:solidFill>
            </a:rPr>
            <a:t>全角５文字分</a:t>
          </a:r>
          <a:r>
            <a:rPr lang="en-US" cap="none" sz="1000" b="0" i="0" u="none" baseline="0">
              <a:solidFill>
                <a:srgbClr val="000000"/>
              </a:solidFill>
            </a:rPr>
            <a:t>で入力。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空白は全角。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５文字以上は空白なしでそのまま入力してください。</a:t>
          </a:r>
        </a:p>
      </xdr:txBody>
    </xdr:sp>
    <xdr:clientData/>
  </xdr:twoCellAnchor>
  <xdr:twoCellAnchor>
    <xdr:from>
      <xdr:col>22</xdr:col>
      <xdr:colOff>590550</xdr:colOff>
      <xdr:row>14</xdr:row>
      <xdr:rowOff>171450</xdr:rowOff>
    </xdr:from>
    <xdr:to>
      <xdr:col>24</xdr:col>
      <xdr:colOff>142875</xdr:colOff>
      <xdr:row>16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8839200" y="3295650"/>
          <a:ext cx="923925" cy="381000"/>
        </a:xfrm>
        <a:prstGeom prst="wedgeRoundRectCallout">
          <a:avLst>
            <a:gd name="adj1" fmla="val -158245"/>
            <a:gd name="adj2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学年は、数字のみ</a:t>
          </a:r>
        </a:p>
      </xdr:txBody>
    </xdr:sp>
    <xdr:clientData/>
  </xdr:twoCellAnchor>
  <xdr:twoCellAnchor>
    <xdr:from>
      <xdr:col>23</xdr:col>
      <xdr:colOff>171450</xdr:colOff>
      <xdr:row>1</xdr:row>
      <xdr:rowOff>47625</xdr:rowOff>
    </xdr:from>
    <xdr:to>
      <xdr:col>24</xdr:col>
      <xdr:colOff>219075</xdr:colOff>
      <xdr:row>5</xdr:row>
      <xdr:rowOff>171450</xdr:rowOff>
    </xdr:to>
    <xdr:sp>
      <xdr:nvSpPr>
        <xdr:cNvPr id="3" name="AutoShape 6"/>
        <xdr:cNvSpPr>
          <a:spLocks/>
        </xdr:cNvSpPr>
      </xdr:nvSpPr>
      <xdr:spPr>
        <a:xfrm>
          <a:off x="9105900" y="152400"/>
          <a:ext cx="733425" cy="942975"/>
        </a:xfrm>
        <a:prstGeom prst="wedgeRoundRectCallout">
          <a:avLst>
            <a:gd name="adj1" fmla="val -90259"/>
            <a:gd name="adj2" fmla="val -126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学校名は、「▼」を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クリックしリストから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選んでくだ</a:t>
          </a:r>
          <a:r>
            <a:rPr lang="en-US" cap="none" sz="1000" b="0" i="0" u="none" baseline="0">
              <a:solidFill>
                <a:srgbClr val="000000"/>
              </a:solidFill>
            </a:rPr>
            <a:t>さい。</a:t>
          </a:r>
        </a:p>
      </xdr:txBody>
    </xdr:sp>
    <xdr:clientData/>
  </xdr:twoCellAnchor>
  <xdr:twoCellAnchor>
    <xdr:from>
      <xdr:col>23</xdr:col>
      <xdr:colOff>38100</xdr:colOff>
      <xdr:row>12</xdr:row>
      <xdr:rowOff>0</xdr:rowOff>
    </xdr:from>
    <xdr:to>
      <xdr:col>24</xdr:col>
      <xdr:colOff>133350</xdr:colOff>
      <xdr:row>14</xdr:row>
      <xdr:rowOff>114300</xdr:rowOff>
    </xdr:to>
    <xdr:sp>
      <xdr:nvSpPr>
        <xdr:cNvPr id="4" name="AutoShape 8"/>
        <xdr:cNvSpPr>
          <a:spLocks/>
        </xdr:cNvSpPr>
      </xdr:nvSpPr>
      <xdr:spPr>
        <a:xfrm>
          <a:off x="8972550" y="2647950"/>
          <a:ext cx="781050" cy="590550"/>
        </a:xfrm>
        <a:prstGeom prst="wedgeRoundRectCallout">
          <a:avLst>
            <a:gd name="adj1" fmla="val -148782"/>
            <a:gd name="adj2" fmla="val -5645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性別は、「男」「女」のみ</a:t>
          </a:r>
        </a:p>
      </xdr:txBody>
    </xdr:sp>
    <xdr:clientData/>
  </xdr:twoCellAnchor>
  <xdr:twoCellAnchor>
    <xdr:from>
      <xdr:col>23</xdr:col>
      <xdr:colOff>219075</xdr:colOff>
      <xdr:row>6</xdr:row>
      <xdr:rowOff>28575</xdr:rowOff>
    </xdr:from>
    <xdr:to>
      <xdr:col>24</xdr:col>
      <xdr:colOff>190500</xdr:colOff>
      <xdr:row>10</xdr:row>
      <xdr:rowOff>9525</xdr:rowOff>
    </xdr:to>
    <xdr:sp>
      <xdr:nvSpPr>
        <xdr:cNvPr id="5" name="AutoShape 9"/>
        <xdr:cNvSpPr>
          <a:spLocks/>
        </xdr:cNvSpPr>
      </xdr:nvSpPr>
      <xdr:spPr>
        <a:xfrm>
          <a:off x="9153525" y="1238250"/>
          <a:ext cx="657225" cy="1009650"/>
        </a:xfrm>
        <a:prstGeom prst="wedgeRoundRectCallout">
          <a:avLst>
            <a:gd name="adj1" fmla="val -131157"/>
            <a:gd name="adj2" fmla="val -339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学校長名等の欄ににもれなく入力してください。</a:t>
          </a:r>
        </a:p>
      </xdr:txBody>
    </xdr:sp>
    <xdr:clientData/>
  </xdr:twoCellAnchor>
  <xdr:twoCellAnchor>
    <xdr:from>
      <xdr:col>16</xdr:col>
      <xdr:colOff>104775</xdr:colOff>
      <xdr:row>17</xdr:row>
      <xdr:rowOff>228600</xdr:rowOff>
    </xdr:from>
    <xdr:to>
      <xdr:col>19</xdr:col>
      <xdr:colOff>1009650</xdr:colOff>
      <xdr:row>19</xdr:row>
      <xdr:rowOff>161925</xdr:rowOff>
    </xdr:to>
    <xdr:sp>
      <xdr:nvSpPr>
        <xdr:cNvPr id="6" name="AutoShape 16"/>
        <xdr:cNvSpPr>
          <a:spLocks/>
        </xdr:cNvSpPr>
      </xdr:nvSpPr>
      <xdr:spPr>
        <a:xfrm>
          <a:off x="5638800" y="4067175"/>
          <a:ext cx="1914525" cy="409575"/>
        </a:xfrm>
        <a:prstGeom prst="wedgeRoundRectCallout">
          <a:avLst>
            <a:gd name="adj1" fmla="val -1740"/>
            <a:gd name="adj2" fmla="val -131393"/>
          </a:avLst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該当する番号の欄に選手名を入力してください。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114300</xdr:colOff>
      <xdr:row>20</xdr:row>
      <xdr:rowOff>76200</xdr:rowOff>
    </xdr:from>
    <xdr:to>
      <xdr:col>24</xdr:col>
      <xdr:colOff>171450</xdr:colOff>
      <xdr:row>21</xdr:row>
      <xdr:rowOff>190500</xdr:rowOff>
    </xdr:to>
    <xdr:sp>
      <xdr:nvSpPr>
        <xdr:cNvPr id="7" name="Text Box 54"/>
        <xdr:cNvSpPr txBox="1">
          <a:spLocks noChangeArrowheads="1"/>
        </xdr:cNvSpPr>
      </xdr:nvSpPr>
      <xdr:spPr>
        <a:xfrm>
          <a:off x="5648325" y="4629150"/>
          <a:ext cx="4143375" cy="352425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今大会に参加する生徒以外の生徒名等は入力しないで下さい。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参加者に含まれ、参加料が計算されてしまいます。</a:t>
          </a:r>
        </a:p>
      </xdr:txBody>
    </xdr:sp>
    <xdr:clientData/>
  </xdr:twoCellAnchor>
  <xdr:twoCellAnchor>
    <xdr:from>
      <xdr:col>24</xdr:col>
      <xdr:colOff>257175</xdr:colOff>
      <xdr:row>11</xdr:row>
      <xdr:rowOff>66675</xdr:rowOff>
    </xdr:from>
    <xdr:to>
      <xdr:col>26</xdr:col>
      <xdr:colOff>85725</xdr:colOff>
      <xdr:row>13</xdr:row>
      <xdr:rowOff>180975</xdr:rowOff>
    </xdr:to>
    <xdr:sp>
      <xdr:nvSpPr>
        <xdr:cNvPr id="8" name="AutoShape 8"/>
        <xdr:cNvSpPr>
          <a:spLocks/>
        </xdr:cNvSpPr>
      </xdr:nvSpPr>
      <xdr:spPr>
        <a:xfrm>
          <a:off x="9877425" y="2476500"/>
          <a:ext cx="781050" cy="590550"/>
        </a:xfrm>
        <a:prstGeom prst="wedgeRoundRectCallout">
          <a:avLst>
            <a:gd name="adj1" fmla="val -73171"/>
            <a:gd name="adj2" fmla="val -4032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ﾌﾘｶﾞﾅは半角で入力してください。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B2:Y110"/>
  <sheetViews>
    <sheetView tabSelected="1" zoomScalePageLayoutView="0" workbookViewId="0" topLeftCell="A1">
      <pane ySplit="11" topLeftCell="A18" activePane="bottomLeft" state="frozen"/>
      <selection pane="topLeft" activeCell="A1" sqref="A1"/>
      <selection pane="bottomLeft" activeCell="H5" sqref="H5"/>
    </sheetView>
  </sheetViews>
  <sheetFormatPr defaultColWidth="9.00390625" defaultRowHeight="13.5"/>
  <cols>
    <col min="1" max="2" width="3.75390625" style="20" customWidth="1"/>
    <col min="3" max="3" width="10.625" style="20" customWidth="1"/>
    <col min="4" max="4" width="16.25390625" style="20" customWidth="1"/>
    <col min="5" max="5" width="6.25390625" style="20" customWidth="1"/>
    <col min="6" max="6" width="6.25390625" style="21" customWidth="1"/>
    <col min="7" max="7" width="10.625" style="20" customWidth="1"/>
    <col min="8" max="8" width="13.375" style="20" customWidth="1"/>
    <col min="9" max="9" width="3.75390625" style="20" hidden="1" customWidth="1"/>
    <col min="10" max="10" width="22.375" style="20" hidden="1" customWidth="1"/>
    <col min="11" max="11" width="9.00390625" style="20" hidden="1" customWidth="1"/>
    <col min="12" max="12" width="16.75390625" style="20" hidden="1" customWidth="1"/>
    <col min="13" max="13" width="32.75390625" style="20" hidden="1" customWidth="1"/>
    <col min="14" max="14" width="17.00390625" style="20" hidden="1" customWidth="1"/>
    <col min="15" max="15" width="3.50390625" style="20" hidden="1" customWidth="1"/>
    <col min="16" max="16" width="1.75390625" style="20" customWidth="1"/>
    <col min="17" max="17" width="2.125" style="20" customWidth="1"/>
    <col min="18" max="18" width="4.125" style="20" customWidth="1"/>
    <col min="19" max="19" width="7.00390625" style="20" customWidth="1"/>
    <col min="20" max="20" width="13.75390625" style="20" customWidth="1"/>
    <col min="21" max="21" width="4.75390625" style="20" customWidth="1"/>
    <col min="22" max="22" width="3.875" style="20" customWidth="1"/>
    <col min="23" max="24" width="9.00390625" style="20" customWidth="1"/>
    <col min="25" max="25" width="3.50390625" style="20" customWidth="1"/>
    <col min="26" max="16384" width="9.00390625" style="20" customWidth="1"/>
  </cols>
  <sheetData>
    <row r="1" ht="8.25" customHeight="1" thickBot="1"/>
    <row r="2" spans="10:25" ht="15.75" customHeight="1" thickTop="1">
      <c r="J2" s="20" t="s">
        <v>47</v>
      </c>
      <c r="Q2" s="22"/>
      <c r="R2" s="88" t="s">
        <v>51</v>
      </c>
      <c r="S2" s="88"/>
      <c r="T2" s="88"/>
      <c r="U2" s="88"/>
      <c r="V2" s="88"/>
      <c r="W2" s="88"/>
      <c r="X2" s="23"/>
      <c r="Y2" s="24"/>
    </row>
    <row r="3" spans="2:25" ht="22.5" customHeight="1">
      <c r="B3" s="81" t="s">
        <v>236</v>
      </c>
      <c r="C3" s="81"/>
      <c r="D3" s="92" t="s">
        <v>146</v>
      </c>
      <c r="E3" s="93"/>
      <c r="F3" s="93"/>
      <c r="G3" s="94"/>
      <c r="I3" s="20">
        <f>VLOOKUP(D3,J4:O48,6,FALSE)</f>
        <v>1</v>
      </c>
      <c r="J3" s="20" t="s">
        <v>44</v>
      </c>
      <c r="Q3" s="26"/>
      <c r="R3" s="77" t="s">
        <v>236</v>
      </c>
      <c r="S3" s="77"/>
      <c r="T3" s="89" t="s">
        <v>249</v>
      </c>
      <c r="U3" s="90"/>
      <c r="V3" s="90"/>
      <c r="W3" s="91"/>
      <c r="X3" s="28"/>
      <c r="Y3" s="29"/>
    </row>
    <row r="4" spans="2:25" ht="11.25" customHeight="1">
      <c r="B4" s="81" t="s">
        <v>237</v>
      </c>
      <c r="C4" s="81"/>
      <c r="D4" s="82" t="str">
        <f>IF(D3="","",VLOOKUP($D$3,$J$4:$M$48,3,FALSE))</f>
        <v>９６０－８１６２</v>
      </c>
      <c r="E4" s="83"/>
      <c r="F4" s="83"/>
      <c r="G4" s="84"/>
      <c r="J4" s="20" t="s">
        <v>146</v>
      </c>
      <c r="K4" s="20" t="s">
        <v>225</v>
      </c>
      <c r="L4" s="20" t="s">
        <v>101</v>
      </c>
      <c r="M4" s="20" t="s">
        <v>84</v>
      </c>
      <c r="N4" s="20" t="s">
        <v>277</v>
      </c>
      <c r="O4" s="20">
        <v>1</v>
      </c>
      <c r="Q4" s="26"/>
      <c r="R4" s="77" t="s">
        <v>237</v>
      </c>
      <c r="S4" s="77"/>
      <c r="T4" s="95" t="s">
        <v>247</v>
      </c>
      <c r="U4" s="96"/>
      <c r="V4" s="96"/>
      <c r="W4" s="97"/>
      <c r="X4" s="28"/>
      <c r="Y4" s="29"/>
    </row>
    <row r="5" spans="2:25" ht="15" customHeight="1">
      <c r="B5" s="81"/>
      <c r="C5" s="81"/>
      <c r="D5" s="85" t="str">
        <f>IF(D3="","",VLOOKUP($D$3,$J$4:$M$48,4,FALSE))</f>
        <v>福島市南町４８０</v>
      </c>
      <c r="E5" s="86"/>
      <c r="F5" s="86"/>
      <c r="G5" s="87"/>
      <c r="J5" s="20" t="s">
        <v>147</v>
      </c>
      <c r="K5" s="20" t="s">
        <v>226</v>
      </c>
      <c r="L5" s="20" t="s">
        <v>102</v>
      </c>
      <c r="M5" s="20" t="s">
        <v>90</v>
      </c>
      <c r="N5" s="20" t="s">
        <v>278</v>
      </c>
      <c r="O5" s="20">
        <v>2</v>
      </c>
      <c r="Q5" s="26"/>
      <c r="R5" s="77"/>
      <c r="S5" s="77"/>
      <c r="T5" s="74" t="s">
        <v>336</v>
      </c>
      <c r="U5" s="75"/>
      <c r="V5" s="75"/>
      <c r="W5" s="76"/>
      <c r="X5" s="28"/>
      <c r="Y5" s="29"/>
    </row>
    <row r="6" spans="2:25" ht="22.5" customHeight="1">
      <c r="B6" s="81" t="s">
        <v>68</v>
      </c>
      <c r="C6" s="81"/>
      <c r="D6" s="100" t="str">
        <f>IF(D3="","",VLOOKUP(D3,J4:N48,5,FALSE))</f>
        <v>０２４－５４６－３５０４</v>
      </c>
      <c r="E6" s="100"/>
      <c r="F6" s="100"/>
      <c r="G6" s="100"/>
      <c r="J6" s="20" t="s">
        <v>148</v>
      </c>
      <c r="K6" s="20" t="s">
        <v>227</v>
      </c>
      <c r="L6" s="20" t="s">
        <v>103</v>
      </c>
      <c r="M6" s="20" t="s">
        <v>91</v>
      </c>
      <c r="N6" s="20" t="s">
        <v>279</v>
      </c>
      <c r="O6" s="20">
        <v>3</v>
      </c>
      <c r="Q6" s="26"/>
      <c r="R6" s="77" t="s">
        <v>68</v>
      </c>
      <c r="S6" s="77"/>
      <c r="T6" s="78" t="s">
        <v>248</v>
      </c>
      <c r="U6" s="78"/>
      <c r="V6" s="78"/>
      <c r="W6" s="78"/>
      <c r="X6" s="28"/>
      <c r="Y6" s="29"/>
    </row>
    <row r="7" spans="2:25" ht="22.5" customHeight="1">
      <c r="B7" s="81" t="s">
        <v>238</v>
      </c>
      <c r="C7" s="81"/>
      <c r="D7" s="99"/>
      <c r="E7" s="99"/>
      <c r="F7" s="99"/>
      <c r="G7" s="99"/>
      <c r="J7" s="20" t="s">
        <v>149</v>
      </c>
      <c r="K7" s="20" t="s">
        <v>228</v>
      </c>
      <c r="L7" s="20" t="s">
        <v>104</v>
      </c>
      <c r="M7" s="20" t="s">
        <v>92</v>
      </c>
      <c r="N7" s="20" t="s">
        <v>280</v>
      </c>
      <c r="O7" s="20">
        <v>4</v>
      </c>
      <c r="Q7" s="26"/>
      <c r="R7" s="77" t="s">
        <v>238</v>
      </c>
      <c r="S7" s="77"/>
      <c r="T7" s="80" t="s">
        <v>275</v>
      </c>
      <c r="U7" s="80"/>
      <c r="V7" s="80"/>
      <c r="W7" s="80"/>
      <c r="X7" s="28"/>
      <c r="Y7" s="29"/>
    </row>
    <row r="8" spans="2:25" ht="22.5" customHeight="1">
      <c r="B8" s="81" t="s">
        <v>67</v>
      </c>
      <c r="C8" s="81"/>
      <c r="D8" s="99"/>
      <c r="E8" s="99"/>
      <c r="F8" s="99"/>
      <c r="G8" s="99"/>
      <c r="J8" s="20" t="s">
        <v>150</v>
      </c>
      <c r="K8" s="20" t="s">
        <v>188</v>
      </c>
      <c r="L8" s="20" t="s">
        <v>105</v>
      </c>
      <c r="M8" s="20" t="s">
        <v>93</v>
      </c>
      <c r="N8" s="20" t="s">
        <v>281</v>
      </c>
      <c r="O8" s="20">
        <v>5</v>
      </c>
      <c r="Q8" s="26"/>
      <c r="R8" s="77" t="s">
        <v>67</v>
      </c>
      <c r="S8" s="77"/>
      <c r="T8" s="80" t="s">
        <v>276</v>
      </c>
      <c r="U8" s="80"/>
      <c r="V8" s="80"/>
      <c r="W8" s="80"/>
      <c r="X8" s="28"/>
      <c r="Y8" s="29"/>
    </row>
    <row r="9" spans="2:25" ht="22.5" customHeight="1">
      <c r="B9" s="98" t="s">
        <v>239</v>
      </c>
      <c r="C9" s="98"/>
      <c r="D9" s="99"/>
      <c r="E9" s="99"/>
      <c r="F9" s="99"/>
      <c r="G9" s="99"/>
      <c r="J9" s="20" t="s">
        <v>151</v>
      </c>
      <c r="K9" s="20" t="s">
        <v>189</v>
      </c>
      <c r="L9" s="20" t="s">
        <v>106</v>
      </c>
      <c r="M9" s="20" t="s">
        <v>85</v>
      </c>
      <c r="N9" s="20" t="s">
        <v>282</v>
      </c>
      <c r="O9" s="20">
        <v>6</v>
      </c>
      <c r="Q9" s="26"/>
      <c r="R9" s="79" t="s">
        <v>239</v>
      </c>
      <c r="S9" s="79"/>
      <c r="T9" s="80" t="s">
        <v>250</v>
      </c>
      <c r="U9" s="80"/>
      <c r="V9" s="80"/>
      <c r="W9" s="80"/>
      <c r="X9" s="28"/>
      <c r="Y9" s="29"/>
    </row>
    <row r="10" spans="2:25" ht="13.5">
      <c r="B10" s="54" t="str">
        <f>VLOOKUP($D$3,$J$4:$K$48,2,FALSE)</f>
        <v>福島一</v>
      </c>
      <c r="J10" s="20" t="s">
        <v>152</v>
      </c>
      <c r="K10" s="20" t="s">
        <v>190</v>
      </c>
      <c r="L10" s="20" t="s">
        <v>107</v>
      </c>
      <c r="M10" s="20" t="s">
        <v>283</v>
      </c>
      <c r="N10" s="20" t="s">
        <v>284</v>
      </c>
      <c r="O10" s="20">
        <v>7</v>
      </c>
      <c r="Q10" s="26"/>
      <c r="R10" s="28"/>
      <c r="S10" s="28"/>
      <c r="T10" s="28"/>
      <c r="U10" s="28"/>
      <c r="V10" s="28"/>
      <c r="W10" s="28"/>
      <c r="X10" s="28"/>
      <c r="Y10" s="29"/>
    </row>
    <row r="11" spans="2:25" ht="13.5">
      <c r="B11" s="31"/>
      <c r="C11" s="25" t="s">
        <v>246</v>
      </c>
      <c r="D11" s="25" t="s">
        <v>252</v>
      </c>
      <c r="E11" s="25" t="s">
        <v>13</v>
      </c>
      <c r="F11" s="25" t="s">
        <v>22</v>
      </c>
      <c r="G11" s="27" t="s">
        <v>245</v>
      </c>
      <c r="H11" s="70" t="s">
        <v>338</v>
      </c>
      <c r="J11" s="20" t="s">
        <v>153</v>
      </c>
      <c r="K11" s="20" t="s">
        <v>191</v>
      </c>
      <c r="L11" s="20" t="s">
        <v>108</v>
      </c>
      <c r="M11" s="20" t="s">
        <v>76</v>
      </c>
      <c r="N11" s="20" t="s">
        <v>285</v>
      </c>
      <c r="O11" s="20">
        <v>8</v>
      </c>
      <c r="Q11" s="26"/>
      <c r="R11" s="32"/>
      <c r="S11" s="33" t="s">
        <v>253</v>
      </c>
      <c r="T11" s="33" t="s">
        <v>69</v>
      </c>
      <c r="U11" s="33" t="s">
        <v>13</v>
      </c>
      <c r="V11" s="33" t="s">
        <v>22</v>
      </c>
      <c r="W11" s="33" t="s">
        <v>245</v>
      </c>
      <c r="X11" s="72" t="s">
        <v>338</v>
      </c>
      <c r="Y11" s="29"/>
    </row>
    <row r="12" spans="2:25" ht="18.75" customHeight="1">
      <c r="B12" s="11">
        <v>1</v>
      </c>
      <c r="C12" s="69">
        <f>IF(D$3="","",(I$3*100)+B12)</f>
        <v>101</v>
      </c>
      <c r="D12" s="18"/>
      <c r="E12" s="18"/>
      <c r="F12" s="18"/>
      <c r="G12" s="11">
        <f>IF($D$3="","",IF(D12="","",VLOOKUP($D$3,$J$4:$K$48,2,FALSE)))</f>
      </c>
      <c r="H12" s="71"/>
      <c r="J12" s="20" t="s">
        <v>154</v>
      </c>
      <c r="K12" s="20" t="s">
        <v>192</v>
      </c>
      <c r="L12" s="20" t="s">
        <v>109</v>
      </c>
      <c r="M12" s="20" t="s">
        <v>74</v>
      </c>
      <c r="N12" s="20" t="s">
        <v>286</v>
      </c>
      <c r="O12" s="20">
        <v>9</v>
      </c>
      <c r="Q12" s="26"/>
      <c r="R12" s="35">
        <v>1</v>
      </c>
      <c r="S12" s="68">
        <v>9901</v>
      </c>
      <c r="T12" s="36" t="s">
        <v>45</v>
      </c>
      <c r="U12" s="36">
        <v>3</v>
      </c>
      <c r="V12" s="34" t="s">
        <v>44</v>
      </c>
      <c r="W12" s="37" t="s">
        <v>251</v>
      </c>
      <c r="X12" s="73" t="s">
        <v>339</v>
      </c>
      <c r="Y12" s="29"/>
    </row>
    <row r="13" spans="2:25" ht="18.75" customHeight="1">
      <c r="B13" s="11">
        <v>2</v>
      </c>
      <c r="C13" s="69">
        <f aca="true" t="shared" si="0" ref="C13:C76">IF(D$3="","",(I$3*100)+B13)</f>
        <v>102</v>
      </c>
      <c r="D13" s="18"/>
      <c r="E13" s="18"/>
      <c r="F13" s="18"/>
      <c r="G13" s="11">
        <f aca="true" t="shared" si="1" ref="G13:G76">IF($D$3="","",IF(D13="","",VLOOKUP($D$3,$J$4:$K$48,2,FALSE)))</f>
      </c>
      <c r="H13" s="71"/>
      <c r="J13" s="20" t="s">
        <v>155</v>
      </c>
      <c r="K13" s="20" t="s">
        <v>193</v>
      </c>
      <c r="L13" s="20" t="s">
        <v>110</v>
      </c>
      <c r="M13" s="20" t="s">
        <v>86</v>
      </c>
      <c r="N13" s="20" t="s">
        <v>287</v>
      </c>
      <c r="O13" s="20">
        <v>10</v>
      </c>
      <c r="Q13" s="26"/>
      <c r="R13" s="35">
        <v>2</v>
      </c>
      <c r="S13" s="68">
        <v>9902</v>
      </c>
      <c r="T13" s="36" t="s">
        <v>49</v>
      </c>
      <c r="U13" s="36">
        <v>3</v>
      </c>
      <c r="V13" s="34" t="s">
        <v>47</v>
      </c>
      <c r="W13" s="37" t="s">
        <v>251</v>
      </c>
      <c r="X13" s="73"/>
      <c r="Y13" s="29"/>
    </row>
    <row r="14" spans="2:25" ht="18.75" customHeight="1">
      <c r="B14" s="11">
        <v>3</v>
      </c>
      <c r="C14" s="69">
        <f t="shared" si="0"/>
        <v>103</v>
      </c>
      <c r="D14" s="18"/>
      <c r="E14" s="18"/>
      <c r="F14" s="18"/>
      <c r="G14" s="11">
        <f t="shared" si="1"/>
      </c>
      <c r="H14" s="71"/>
      <c r="J14" s="20" t="s">
        <v>156</v>
      </c>
      <c r="K14" s="20" t="s">
        <v>194</v>
      </c>
      <c r="L14" s="20" t="s">
        <v>111</v>
      </c>
      <c r="M14" s="20" t="s">
        <v>78</v>
      </c>
      <c r="N14" s="20" t="s">
        <v>288</v>
      </c>
      <c r="O14" s="20">
        <v>11</v>
      </c>
      <c r="Q14" s="26"/>
      <c r="R14" s="35">
        <v>3</v>
      </c>
      <c r="S14" s="68">
        <v>9903</v>
      </c>
      <c r="T14" s="36" t="s">
        <v>50</v>
      </c>
      <c r="U14" s="36">
        <v>2</v>
      </c>
      <c r="V14" s="34" t="s">
        <v>47</v>
      </c>
      <c r="W14" s="37" t="s">
        <v>251</v>
      </c>
      <c r="X14" s="73"/>
      <c r="Y14" s="29"/>
    </row>
    <row r="15" spans="2:25" ht="18.75" customHeight="1">
      <c r="B15" s="11">
        <v>4</v>
      </c>
      <c r="C15" s="69">
        <f t="shared" si="0"/>
        <v>104</v>
      </c>
      <c r="D15" s="18"/>
      <c r="E15" s="18"/>
      <c r="F15" s="18"/>
      <c r="G15" s="11">
        <f t="shared" si="1"/>
      </c>
      <c r="H15" s="71"/>
      <c r="J15" s="20" t="s">
        <v>157</v>
      </c>
      <c r="K15" s="20" t="s">
        <v>195</v>
      </c>
      <c r="L15" s="20" t="s">
        <v>112</v>
      </c>
      <c r="M15" s="20" t="s">
        <v>87</v>
      </c>
      <c r="N15" s="20" t="s">
        <v>289</v>
      </c>
      <c r="O15" s="20">
        <v>12</v>
      </c>
      <c r="Q15" s="26"/>
      <c r="R15" s="35">
        <v>4</v>
      </c>
      <c r="S15" s="68">
        <v>9904</v>
      </c>
      <c r="T15" s="36" t="s">
        <v>46</v>
      </c>
      <c r="U15" s="36">
        <v>3</v>
      </c>
      <c r="V15" s="34" t="s">
        <v>44</v>
      </c>
      <c r="W15" s="37" t="s">
        <v>251</v>
      </c>
      <c r="X15" s="73"/>
      <c r="Y15" s="29"/>
    </row>
    <row r="16" spans="2:25" ht="18.75" customHeight="1">
      <c r="B16" s="11">
        <v>5</v>
      </c>
      <c r="C16" s="69">
        <f t="shared" si="0"/>
        <v>105</v>
      </c>
      <c r="D16" s="18"/>
      <c r="E16" s="18"/>
      <c r="F16" s="18"/>
      <c r="G16" s="11">
        <f t="shared" si="1"/>
      </c>
      <c r="H16" s="71"/>
      <c r="J16" s="20" t="s">
        <v>158</v>
      </c>
      <c r="K16" s="20" t="s">
        <v>196</v>
      </c>
      <c r="L16" s="20" t="s">
        <v>113</v>
      </c>
      <c r="M16" s="20" t="s">
        <v>70</v>
      </c>
      <c r="N16" s="20" t="s">
        <v>290</v>
      </c>
      <c r="O16" s="20">
        <v>13</v>
      </c>
      <c r="Q16" s="26"/>
      <c r="R16" s="35">
        <v>5</v>
      </c>
      <c r="S16" s="68">
        <v>9905</v>
      </c>
      <c r="T16" s="36" t="s">
        <v>48</v>
      </c>
      <c r="U16" s="36">
        <v>2</v>
      </c>
      <c r="V16" s="34" t="s">
        <v>47</v>
      </c>
      <c r="W16" s="37" t="s">
        <v>251</v>
      </c>
      <c r="X16" s="73"/>
      <c r="Y16" s="29"/>
    </row>
    <row r="17" spans="2:25" ht="18.75" customHeight="1">
      <c r="B17" s="11">
        <v>6</v>
      </c>
      <c r="C17" s="69">
        <f t="shared" si="0"/>
        <v>106</v>
      </c>
      <c r="D17" s="18"/>
      <c r="E17" s="18"/>
      <c r="F17" s="18"/>
      <c r="G17" s="11">
        <f t="shared" si="1"/>
      </c>
      <c r="H17" s="71"/>
      <c r="J17" s="20" t="s">
        <v>159</v>
      </c>
      <c r="K17" s="20" t="s">
        <v>197</v>
      </c>
      <c r="L17" s="20" t="s">
        <v>114</v>
      </c>
      <c r="M17" s="20" t="s">
        <v>94</v>
      </c>
      <c r="N17" s="20" t="s">
        <v>291</v>
      </c>
      <c r="O17" s="20">
        <v>14</v>
      </c>
      <c r="Q17" s="26"/>
      <c r="R17" s="35">
        <v>6</v>
      </c>
      <c r="S17" s="68">
        <v>9906</v>
      </c>
      <c r="T17" s="36" t="s">
        <v>337</v>
      </c>
      <c r="U17" s="36">
        <v>1</v>
      </c>
      <c r="V17" s="34" t="s">
        <v>47</v>
      </c>
      <c r="W17" s="37" t="s">
        <v>251</v>
      </c>
      <c r="X17" s="73"/>
      <c r="Y17" s="29"/>
    </row>
    <row r="18" spans="2:25" ht="18.75" customHeight="1">
      <c r="B18" s="11">
        <v>7</v>
      </c>
      <c r="C18" s="69">
        <f t="shared" si="0"/>
        <v>107</v>
      </c>
      <c r="D18" s="18"/>
      <c r="E18" s="18"/>
      <c r="F18" s="18"/>
      <c r="G18" s="11">
        <f t="shared" si="1"/>
      </c>
      <c r="H18" s="71"/>
      <c r="J18" s="20" t="s">
        <v>160</v>
      </c>
      <c r="K18" s="20" t="s">
        <v>198</v>
      </c>
      <c r="L18" s="20" t="s">
        <v>115</v>
      </c>
      <c r="M18" s="20" t="s">
        <v>75</v>
      </c>
      <c r="N18" s="20" t="s">
        <v>292</v>
      </c>
      <c r="O18" s="20">
        <v>15</v>
      </c>
      <c r="Q18" s="26"/>
      <c r="R18" s="28"/>
      <c r="S18" s="28"/>
      <c r="T18" s="28"/>
      <c r="U18" s="28"/>
      <c r="V18" s="28"/>
      <c r="W18" s="28"/>
      <c r="X18" s="28"/>
      <c r="Y18" s="29"/>
    </row>
    <row r="19" spans="2:25" ht="18.75" customHeight="1">
      <c r="B19" s="11">
        <v>8</v>
      </c>
      <c r="C19" s="69">
        <f t="shared" si="0"/>
        <v>108</v>
      </c>
      <c r="D19" s="18"/>
      <c r="E19" s="18"/>
      <c r="F19" s="18"/>
      <c r="G19" s="11">
        <f t="shared" si="1"/>
      </c>
      <c r="H19" s="71"/>
      <c r="J19" s="20" t="s">
        <v>161</v>
      </c>
      <c r="K19" s="20" t="s">
        <v>199</v>
      </c>
      <c r="L19" s="20" t="s">
        <v>116</v>
      </c>
      <c r="M19" s="20" t="s">
        <v>82</v>
      </c>
      <c r="N19" s="20" t="s">
        <v>293</v>
      </c>
      <c r="O19" s="20">
        <v>16</v>
      </c>
      <c r="Q19" s="26"/>
      <c r="R19" s="28"/>
      <c r="S19" s="28"/>
      <c r="T19" s="28"/>
      <c r="U19" s="28"/>
      <c r="V19" s="28"/>
      <c r="W19" s="28"/>
      <c r="X19" s="28"/>
      <c r="Y19" s="29"/>
    </row>
    <row r="20" spans="2:25" ht="18.75" customHeight="1">
      <c r="B20" s="11">
        <v>9</v>
      </c>
      <c r="C20" s="69">
        <f t="shared" si="0"/>
        <v>109</v>
      </c>
      <c r="D20" s="18"/>
      <c r="E20" s="18"/>
      <c r="F20" s="18"/>
      <c r="G20" s="11">
        <f t="shared" si="1"/>
      </c>
      <c r="H20" s="71"/>
      <c r="J20" s="20" t="s">
        <v>162</v>
      </c>
      <c r="K20" s="20" t="s">
        <v>200</v>
      </c>
      <c r="L20" s="20" t="s">
        <v>117</v>
      </c>
      <c r="M20" s="20" t="s">
        <v>95</v>
      </c>
      <c r="N20" s="20" t="s">
        <v>294</v>
      </c>
      <c r="O20" s="20">
        <v>17</v>
      </c>
      <c r="Q20" s="26"/>
      <c r="R20" s="28"/>
      <c r="S20" s="28"/>
      <c r="T20" s="28"/>
      <c r="U20" s="28"/>
      <c r="V20" s="28"/>
      <c r="W20" s="28"/>
      <c r="X20" s="28"/>
      <c r="Y20" s="29"/>
    </row>
    <row r="21" spans="2:25" ht="18.75" customHeight="1">
      <c r="B21" s="11">
        <v>10</v>
      </c>
      <c r="C21" s="69">
        <f t="shared" si="0"/>
        <v>110</v>
      </c>
      <c r="D21" s="18"/>
      <c r="E21" s="18"/>
      <c r="F21" s="18"/>
      <c r="G21" s="11">
        <f t="shared" si="1"/>
      </c>
      <c r="H21" s="71"/>
      <c r="J21" s="20" t="s">
        <v>163</v>
      </c>
      <c r="K21" s="20" t="s">
        <v>201</v>
      </c>
      <c r="L21" s="20" t="s">
        <v>118</v>
      </c>
      <c r="M21" s="20" t="s">
        <v>96</v>
      </c>
      <c r="N21" s="20" t="s">
        <v>295</v>
      </c>
      <c r="O21" s="20">
        <v>18</v>
      </c>
      <c r="Q21" s="26"/>
      <c r="R21" s="28"/>
      <c r="S21" s="28"/>
      <c r="T21" s="28"/>
      <c r="U21" s="28"/>
      <c r="V21" s="28"/>
      <c r="W21" s="28"/>
      <c r="X21" s="28"/>
      <c r="Y21" s="29"/>
    </row>
    <row r="22" spans="2:25" ht="18.75" customHeight="1" thickBot="1">
      <c r="B22" s="11">
        <v>11</v>
      </c>
      <c r="C22" s="69">
        <f t="shared" si="0"/>
        <v>111</v>
      </c>
      <c r="D22" s="18"/>
      <c r="E22" s="18"/>
      <c r="F22" s="18"/>
      <c r="G22" s="11">
        <f t="shared" si="1"/>
      </c>
      <c r="H22" s="71"/>
      <c r="J22" s="20" t="s">
        <v>164</v>
      </c>
      <c r="K22" s="20" t="s">
        <v>202</v>
      </c>
      <c r="L22" s="20" t="s">
        <v>119</v>
      </c>
      <c r="M22" s="20" t="s">
        <v>97</v>
      </c>
      <c r="N22" s="20" t="s">
        <v>296</v>
      </c>
      <c r="O22" s="20">
        <v>19</v>
      </c>
      <c r="Q22" s="38"/>
      <c r="R22" s="39"/>
      <c r="S22" s="39"/>
      <c r="T22" s="39"/>
      <c r="U22" s="39"/>
      <c r="V22" s="39"/>
      <c r="W22" s="39"/>
      <c r="X22" s="39"/>
      <c r="Y22" s="40"/>
    </row>
    <row r="23" spans="2:15" ht="18.75" customHeight="1" thickTop="1">
      <c r="B23" s="11">
        <v>12</v>
      </c>
      <c r="C23" s="69">
        <f t="shared" si="0"/>
        <v>112</v>
      </c>
      <c r="D23" s="18"/>
      <c r="E23" s="18"/>
      <c r="F23" s="18"/>
      <c r="G23" s="11">
        <f t="shared" si="1"/>
      </c>
      <c r="H23" s="71"/>
      <c r="J23" s="20" t="s">
        <v>165</v>
      </c>
      <c r="K23" s="20" t="s">
        <v>203</v>
      </c>
      <c r="L23" s="20" t="s">
        <v>120</v>
      </c>
      <c r="M23" s="20" t="s">
        <v>79</v>
      </c>
      <c r="N23" s="20" t="s">
        <v>297</v>
      </c>
      <c r="O23" s="20">
        <v>20</v>
      </c>
    </row>
    <row r="24" spans="2:15" ht="18.75" customHeight="1">
      <c r="B24" s="11">
        <v>13</v>
      </c>
      <c r="C24" s="69">
        <f t="shared" si="0"/>
        <v>113</v>
      </c>
      <c r="D24" s="18"/>
      <c r="E24" s="18"/>
      <c r="F24" s="18"/>
      <c r="G24" s="11">
        <f t="shared" si="1"/>
      </c>
      <c r="H24" s="71"/>
      <c r="J24" s="20" t="s">
        <v>166</v>
      </c>
      <c r="K24" s="20" t="s">
        <v>204</v>
      </c>
      <c r="L24" s="20" t="s">
        <v>121</v>
      </c>
      <c r="M24" s="20" t="s">
        <v>298</v>
      </c>
      <c r="N24" s="20" t="s">
        <v>299</v>
      </c>
      <c r="O24" s="20">
        <v>21</v>
      </c>
    </row>
    <row r="25" spans="2:15" ht="18.75" customHeight="1">
      <c r="B25" s="11">
        <v>14</v>
      </c>
      <c r="C25" s="69">
        <f t="shared" si="0"/>
        <v>114</v>
      </c>
      <c r="D25" s="18"/>
      <c r="E25" s="18"/>
      <c r="F25" s="18"/>
      <c r="G25" s="11">
        <f t="shared" si="1"/>
      </c>
      <c r="H25" s="71"/>
      <c r="J25" s="20" t="s">
        <v>167</v>
      </c>
      <c r="K25" s="20" t="s">
        <v>205</v>
      </c>
      <c r="L25" s="20" t="s">
        <v>122</v>
      </c>
      <c r="M25" s="20" t="s">
        <v>77</v>
      </c>
      <c r="N25" s="20" t="s">
        <v>300</v>
      </c>
      <c r="O25" s="20">
        <v>22</v>
      </c>
    </row>
    <row r="26" spans="2:15" ht="18.75" customHeight="1">
      <c r="B26" s="11">
        <v>15</v>
      </c>
      <c r="C26" s="69">
        <f t="shared" si="0"/>
        <v>115</v>
      </c>
      <c r="D26" s="18"/>
      <c r="E26" s="18"/>
      <c r="F26" s="18"/>
      <c r="G26" s="11">
        <f t="shared" si="1"/>
      </c>
      <c r="H26" s="71"/>
      <c r="J26" s="20" t="s">
        <v>168</v>
      </c>
      <c r="K26" s="20" t="s">
        <v>206</v>
      </c>
      <c r="L26" s="20" t="s">
        <v>123</v>
      </c>
      <c r="M26" s="20" t="s">
        <v>80</v>
      </c>
      <c r="N26" s="20" t="s">
        <v>301</v>
      </c>
      <c r="O26" s="20">
        <v>23</v>
      </c>
    </row>
    <row r="27" spans="2:15" ht="18.75" customHeight="1">
      <c r="B27" s="11">
        <v>16</v>
      </c>
      <c r="C27" s="69">
        <f t="shared" si="0"/>
        <v>116</v>
      </c>
      <c r="D27" s="18"/>
      <c r="E27" s="18"/>
      <c r="F27" s="18"/>
      <c r="G27" s="11">
        <f t="shared" si="1"/>
      </c>
      <c r="H27" s="71"/>
      <c r="J27" s="20" t="s">
        <v>172</v>
      </c>
      <c r="K27" s="20" t="s">
        <v>208</v>
      </c>
      <c r="L27" s="20" t="s">
        <v>127</v>
      </c>
      <c r="M27" s="20" t="s">
        <v>88</v>
      </c>
      <c r="N27" s="20" t="s">
        <v>306</v>
      </c>
      <c r="O27" s="20">
        <v>24</v>
      </c>
    </row>
    <row r="28" spans="2:15" ht="18.75" customHeight="1">
      <c r="B28" s="11">
        <v>17</v>
      </c>
      <c r="C28" s="69">
        <f t="shared" si="0"/>
        <v>117</v>
      </c>
      <c r="D28" s="18"/>
      <c r="E28" s="18"/>
      <c r="F28" s="18"/>
      <c r="G28" s="11">
        <f t="shared" si="1"/>
      </c>
      <c r="H28" s="71"/>
      <c r="J28" s="20" t="s">
        <v>174</v>
      </c>
      <c r="K28" s="20" t="s">
        <v>210</v>
      </c>
      <c r="L28" s="20" t="s">
        <v>129</v>
      </c>
      <c r="M28" s="20" t="s">
        <v>100</v>
      </c>
      <c r="N28" s="20" t="s">
        <v>307</v>
      </c>
      <c r="O28" s="20">
        <v>25</v>
      </c>
    </row>
    <row r="29" spans="2:15" ht="18.75" customHeight="1">
      <c r="B29" s="11">
        <v>18</v>
      </c>
      <c r="C29" s="69">
        <f t="shared" si="0"/>
        <v>118</v>
      </c>
      <c r="D29" s="18"/>
      <c r="E29" s="18"/>
      <c r="F29" s="18"/>
      <c r="G29" s="11">
        <f t="shared" si="1"/>
      </c>
      <c r="H29" s="71"/>
      <c r="J29" s="20" t="s">
        <v>175</v>
      </c>
      <c r="K29" s="20" t="s">
        <v>211</v>
      </c>
      <c r="L29" s="20" t="s">
        <v>130</v>
      </c>
      <c r="M29" s="20" t="s">
        <v>71</v>
      </c>
      <c r="N29" s="20" t="s">
        <v>308</v>
      </c>
      <c r="O29" s="20">
        <v>26</v>
      </c>
    </row>
    <row r="30" spans="2:15" ht="18.75" customHeight="1">
      <c r="B30" s="11">
        <v>19</v>
      </c>
      <c r="C30" s="69">
        <f t="shared" si="0"/>
        <v>119</v>
      </c>
      <c r="D30" s="18"/>
      <c r="E30" s="18"/>
      <c r="F30" s="18"/>
      <c r="G30" s="11">
        <f t="shared" si="1"/>
      </c>
      <c r="H30" s="71"/>
      <c r="J30" s="20" t="s">
        <v>176</v>
      </c>
      <c r="K30" s="20" t="s">
        <v>212</v>
      </c>
      <c r="L30" s="20" t="s">
        <v>131</v>
      </c>
      <c r="M30" s="20" t="s">
        <v>309</v>
      </c>
      <c r="N30" s="20" t="s">
        <v>310</v>
      </c>
      <c r="O30" s="20">
        <v>27</v>
      </c>
    </row>
    <row r="31" spans="2:15" ht="18.75" customHeight="1">
      <c r="B31" s="11">
        <v>20</v>
      </c>
      <c r="C31" s="69">
        <f t="shared" si="0"/>
        <v>120</v>
      </c>
      <c r="D31" s="18"/>
      <c r="E31" s="18"/>
      <c r="F31" s="18"/>
      <c r="G31" s="11">
        <f t="shared" si="1"/>
      </c>
      <c r="H31" s="71"/>
      <c r="J31" s="20" t="s">
        <v>177</v>
      </c>
      <c r="K31" s="20" t="s">
        <v>213</v>
      </c>
      <c r="L31" s="20" t="s">
        <v>132</v>
      </c>
      <c r="M31" s="20" t="s">
        <v>89</v>
      </c>
      <c r="N31" s="20" t="s">
        <v>311</v>
      </c>
      <c r="O31" s="20">
        <v>28</v>
      </c>
    </row>
    <row r="32" spans="2:15" ht="18.75" customHeight="1">
      <c r="B32" s="11">
        <v>21</v>
      </c>
      <c r="C32" s="69">
        <f t="shared" si="0"/>
        <v>121</v>
      </c>
      <c r="D32" s="18"/>
      <c r="E32" s="18"/>
      <c r="F32" s="18"/>
      <c r="G32" s="11">
        <f t="shared" si="1"/>
      </c>
      <c r="H32" s="71"/>
      <c r="J32" s="20" t="s">
        <v>178</v>
      </c>
      <c r="K32" s="20" t="s">
        <v>214</v>
      </c>
      <c r="L32" s="20" t="s">
        <v>133</v>
      </c>
      <c r="M32" s="20" t="s">
        <v>72</v>
      </c>
      <c r="N32" s="20" t="s">
        <v>312</v>
      </c>
      <c r="O32" s="20">
        <v>29</v>
      </c>
    </row>
    <row r="33" spans="2:15" ht="18.75" customHeight="1">
      <c r="B33" s="11">
        <v>22</v>
      </c>
      <c r="C33" s="69">
        <f t="shared" si="0"/>
        <v>122</v>
      </c>
      <c r="D33" s="18"/>
      <c r="E33" s="18"/>
      <c r="F33" s="18"/>
      <c r="G33" s="11">
        <f t="shared" si="1"/>
      </c>
      <c r="H33" s="71"/>
      <c r="J33" s="20" t="s">
        <v>179</v>
      </c>
      <c r="K33" s="20" t="s">
        <v>215</v>
      </c>
      <c r="L33" s="20" t="s">
        <v>134</v>
      </c>
      <c r="M33" s="20" t="s">
        <v>313</v>
      </c>
      <c r="N33" s="20" t="s">
        <v>314</v>
      </c>
      <c r="O33" s="20">
        <v>30</v>
      </c>
    </row>
    <row r="34" spans="2:15" ht="18.75" customHeight="1">
      <c r="B34" s="11">
        <v>23</v>
      </c>
      <c r="C34" s="69">
        <f t="shared" si="0"/>
        <v>123</v>
      </c>
      <c r="D34" s="18"/>
      <c r="E34" s="18"/>
      <c r="F34" s="18"/>
      <c r="G34" s="11">
        <f t="shared" si="1"/>
      </c>
      <c r="H34" s="71"/>
      <c r="J34" s="20" t="s">
        <v>173</v>
      </c>
      <c r="K34" s="20" t="s">
        <v>209</v>
      </c>
      <c r="L34" s="20" t="s">
        <v>128</v>
      </c>
      <c r="M34" s="20" t="s">
        <v>316</v>
      </c>
      <c r="N34" s="20" t="s">
        <v>315</v>
      </c>
      <c r="O34" s="20">
        <v>31</v>
      </c>
    </row>
    <row r="35" spans="2:15" ht="18.75" customHeight="1">
      <c r="B35" s="11">
        <v>24</v>
      </c>
      <c r="C35" s="69">
        <f t="shared" si="0"/>
        <v>124</v>
      </c>
      <c r="D35" s="18"/>
      <c r="E35" s="18"/>
      <c r="F35" s="18"/>
      <c r="G35" s="11">
        <f t="shared" si="1"/>
      </c>
      <c r="H35" s="71"/>
      <c r="J35" s="20" t="s">
        <v>222</v>
      </c>
      <c r="K35" s="20" t="s">
        <v>229</v>
      </c>
      <c r="L35" s="20" t="s">
        <v>135</v>
      </c>
      <c r="M35" s="20" t="s">
        <v>317</v>
      </c>
      <c r="N35" s="20" t="s">
        <v>318</v>
      </c>
      <c r="O35" s="20">
        <v>32</v>
      </c>
    </row>
    <row r="36" spans="2:15" ht="18.75" customHeight="1">
      <c r="B36" s="11">
        <v>25</v>
      </c>
      <c r="C36" s="69">
        <f t="shared" si="0"/>
        <v>125</v>
      </c>
      <c r="D36" s="18"/>
      <c r="E36" s="18"/>
      <c r="F36" s="18"/>
      <c r="G36" s="11">
        <f t="shared" si="1"/>
      </c>
      <c r="H36" s="71"/>
      <c r="J36" s="20" t="s">
        <v>223</v>
      </c>
      <c r="K36" s="20" t="s">
        <v>230</v>
      </c>
      <c r="L36" s="20" t="s">
        <v>136</v>
      </c>
      <c r="M36" s="20" t="s">
        <v>240</v>
      </c>
      <c r="N36" s="20" t="s">
        <v>319</v>
      </c>
      <c r="O36" s="20">
        <v>33</v>
      </c>
    </row>
    <row r="37" spans="2:15" ht="18.75" customHeight="1">
      <c r="B37" s="11">
        <v>26</v>
      </c>
      <c r="C37" s="69">
        <f t="shared" si="0"/>
        <v>126</v>
      </c>
      <c r="D37" s="18"/>
      <c r="E37" s="18"/>
      <c r="F37" s="18"/>
      <c r="G37" s="11">
        <f t="shared" si="1"/>
      </c>
      <c r="H37" s="71"/>
      <c r="J37" s="20" t="s">
        <v>224</v>
      </c>
      <c r="K37" s="20" t="s">
        <v>231</v>
      </c>
      <c r="L37" s="20" t="s">
        <v>137</v>
      </c>
      <c r="M37" s="20" t="s">
        <v>241</v>
      </c>
      <c r="N37" s="20" t="s">
        <v>320</v>
      </c>
      <c r="O37" s="20">
        <v>34</v>
      </c>
    </row>
    <row r="38" spans="2:15" ht="18.75" customHeight="1">
      <c r="B38" s="11">
        <v>27</v>
      </c>
      <c r="C38" s="69">
        <f t="shared" si="0"/>
        <v>127</v>
      </c>
      <c r="D38" s="18"/>
      <c r="E38" s="18"/>
      <c r="F38" s="18"/>
      <c r="G38" s="11">
        <f t="shared" si="1"/>
      </c>
      <c r="H38" s="71"/>
      <c r="J38" s="20" t="s">
        <v>180</v>
      </c>
      <c r="K38" s="20" t="s">
        <v>216</v>
      </c>
      <c r="L38" s="20" t="s">
        <v>138</v>
      </c>
      <c r="M38" s="20" t="s">
        <v>242</v>
      </c>
      <c r="N38" s="20" t="s">
        <v>321</v>
      </c>
      <c r="O38" s="20">
        <v>35</v>
      </c>
    </row>
    <row r="39" spans="2:15" ht="18.75" customHeight="1">
      <c r="B39" s="11">
        <v>28</v>
      </c>
      <c r="C39" s="69">
        <f t="shared" si="0"/>
        <v>128</v>
      </c>
      <c r="D39" s="18"/>
      <c r="E39" s="18"/>
      <c r="F39" s="18"/>
      <c r="G39" s="11">
        <f t="shared" si="1"/>
      </c>
      <c r="H39" s="71"/>
      <c r="J39" s="20" t="s">
        <v>185</v>
      </c>
      <c r="K39" s="20" t="s">
        <v>219</v>
      </c>
      <c r="L39" s="20" t="s">
        <v>143</v>
      </c>
      <c r="M39" s="20" t="s">
        <v>243</v>
      </c>
      <c r="N39" s="20" t="s">
        <v>322</v>
      </c>
      <c r="O39" s="20">
        <v>36</v>
      </c>
    </row>
    <row r="40" spans="2:15" ht="18.75" customHeight="1">
      <c r="B40" s="11">
        <v>29</v>
      </c>
      <c r="C40" s="69">
        <f t="shared" si="0"/>
        <v>129</v>
      </c>
      <c r="D40" s="18"/>
      <c r="E40" s="18"/>
      <c r="F40" s="18"/>
      <c r="G40" s="11">
        <f t="shared" si="1"/>
      </c>
      <c r="H40" s="71"/>
      <c r="J40" s="20" t="s">
        <v>186</v>
      </c>
      <c r="K40" s="20" t="s">
        <v>220</v>
      </c>
      <c r="L40" s="20" t="s">
        <v>144</v>
      </c>
      <c r="M40" s="20" t="s">
        <v>244</v>
      </c>
      <c r="N40" s="20" t="s">
        <v>323</v>
      </c>
      <c r="O40" s="20">
        <v>37</v>
      </c>
    </row>
    <row r="41" spans="2:15" ht="18.75" customHeight="1">
      <c r="B41" s="11">
        <v>30</v>
      </c>
      <c r="C41" s="69">
        <f t="shared" si="0"/>
        <v>130</v>
      </c>
      <c r="D41" s="18"/>
      <c r="E41" s="18"/>
      <c r="F41" s="18"/>
      <c r="G41" s="11">
        <f t="shared" si="1"/>
      </c>
      <c r="H41" s="71"/>
      <c r="J41" s="20" t="s">
        <v>187</v>
      </c>
      <c r="K41" s="20" t="s">
        <v>221</v>
      </c>
      <c r="L41" s="20" t="s">
        <v>145</v>
      </c>
      <c r="M41" s="20" t="s">
        <v>73</v>
      </c>
      <c r="N41" s="20" t="s">
        <v>324</v>
      </c>
      <c r="O41" s="20">
        <v>38</v>
      </c>
    </row>
    <row r="42" spans="2:15" ht="18.75" customHeight="1">
      <c r="B42" s="11">
        <v>31</v>
      </c>
      <c r="C42" s="69">
        <f t="shared" si="0"/>
        <v>131</v>
      </c>
      <c r="D42" s="18"/>
      <c r="E42" s="18"/>
      <c r="F42" s="18"/>
      <c r="G42" s="11">
        <f t="shared" si="1"/>
      </c>
      <c r="H42" s="71"/>
      <c r="J42" s="20" t="s">
        <v>181</v>
      </c>
      <c r="K42" s="20" t="s">
        <v>217</v>
      </c>
      <c r="L42" s="20" t="s">
        <v>139</v>
      </c>
      <c r="M42" s="20" t="s">
        <v>83</v>
      </c>
      <c r="N42" s="20" t="s">
        <v>325</v>
      </c>
      <c r="O42" s="20">
        <v>39</v>
      </c>
    </row>
    <row r="43" spans="2:15" ht="18.75" customHeight="1">
      <c r="B43" s="11">
        <v>32</v>
      </c>
      <c r="C43" s="69">
        <f t="shared" si="0"/>
        <v>132</v>
      </c>
      <c r="D43" s="18"/>
      <c r="E43" s="18"/>
      <c r="F43" s="18"/>
      <c r="G43" s="11">
        <f t="shared" si="1"/>
      </c>
      <c r="H43" s="71"/>
      <c r="J43" s="20" t="s">
        <v>182</v>
      </c>
      <c r="K43" s="20" t="s">
        <v>232</v>
      </c>
      <c r="L43" s="20" t="s">
        <v>140</v>
      </c>
      <c r="M43" s="20" t="s">
        <v>326</v>
      </c>
      <c r="N43" s="20" t="s">
        <v>327</v>
      </c>
      <c r="O43" s="20">
        <v>40</v>
      </c>
    </row>
    <row r="44" spans="2:15" ht="18.75" customHeight="1">
      <c r="B44" s="11">
        <v>33</v>
      </c>
      <c r="C44" s="69">
        <f t="shared" si="0"/>
        <v>133</v>
      </c>
      <c r="D44" s="18"/>
      <c r="E44" s="18"/>
      <c r="F44" s="18"/>
      <c r="G44" s="11">
        <f t="shared" si="1"/>
      </c>
      <c r="H44" s="71"/>
      <c r="J44" s="20" t="s">
        <v>183</v>
      </c>
      <c r="K44" s="20" t="s">
        <v>233</v>
      </c>
      <c r="L44" s="20" t="s">
        <v>141</v>
      </c>
      <c r="M44" s="20" t="s">
        <v>328</v>
      </c>
      <c r="N44" s="20" t="s">
        <v>329</v>
      </c>
      <c r="O44" s="20">
        <v>41</v>
      </c>
    </row>
    <row r="45" spans="2:15" ht="18.75" customHeight="1">
      <c r="B45" s="11">
        <v>34</v>
      </c>
      <c r="C45" s="69">
        <f t="shared" si="0"/>
        <v>134</v>
      </c>
      <c r="D45" s="18"/>
      <c r="E45" s="18"/>
      <c r="F45" s="18"/>
      <c r="G45" s="11">
        <f t="shared" si="1"/>
      </c>
      <c r="H45" s="71"/>
      <c r="J45" s="20" t="s">
        <v>184</v>
      </c>
      <c r="K45" s="20" t="s">
        <v>218</v>
      </c>
      <c r="L45" s="20" t="s">
        <v>142</v>
      </c>
      <c r="M45" s="20" t="s">
        <v>81</v>
      </c>
      <c r="N45" s="20" t="s">
        <v>330</v>
      </c>
      <c r="O45" s="20">
        <v>42</v>
      </c>
    </row>
    <row r="46" spans="2:15" ht="18.75" customHeight="1">
      <c r="B46" s="11">
        <v>35</v>
      </c>
      <c r="C46" s="69">
        <f t="shared" si="0"/>
        <v>135</v>
      </c>
      <c r="D46" s="18"/>
      <c r="E46" s="18"/>
      <c r="F46" s="18"/>
      <c r="G46" s="11">
        <f t="shared" si="1"/>
      </c>
      <c r="H46" s="71"/>
      <c r="J46" s="20" t="s">
        <v>169</v>
      </c>
      <c r="K46" s="20" t="s">
        <v>234</v>
      </c>
      <c r="L46" s="20" t="s">
        <v>124</v>
      </c>
      <c r="M46" s="20" t="s">
        <v>98</v>
      </c>
      <c r="N46" s="20" t="s">
        <v>302</v>
      </c>
      <c r="O46" s="20">
        <v>43</v>
      </c>
    </row>
    <row r="47" spans="2:15" ht="18.75" customHeight="1">
      <c r="B47" s="11">
        <v>36</v>
      </c>
      <c r="C47" s="69">
        <f t="shared" si="0"/>
        <v>136</v>
      </c>
      <c r="D47" s="18"/>
      <c r="E47" s="18"/>
      <c r="F47" s="18"/>
      <c r="G47" s="11">
        <f t="shared" si="1"/>
      </c>
      <c r="H47" s="71"/>
      <c r="J47" s="20" t="s">
        <v>170</v>
      </c>
      <c r="K47" s="20" t="s">
        <v>235</v>
      </c>
      <c r="L47" s="20" t="s">
        <v>125</v>
      </c>
      <c r="M47" s="20" t="s">
        <v>303</v>
      </c>
      <c r="N47" s="20" t="s">
        <v>304</v>
      </c>
      <c r="O47" s="20">
        <v>44</v>
      </c>
    </row>
    <row r="48" spans="2:15" ht="18.75" customHeight="1">
      <c r="B48" s="11">
        <v>37</v>
      </c>
      <c r="C48" s="69">
        <f t="shared" si="0"/>
        <v>137</v>
      </c>
      <c r="D48" s="18"/>
      <c r="E48" s="18"/>
      <c r="F48" s="18"/>
      <c r="G48" s="11">
        <f t="shared" si="1"/>
      </c>
      <c r="H48" s="71"/>
      <c r="J48" s="20" t="s">
        <v>171</v>
      </c>
      <c r="K48" s="20" t="s">
        <v>207</v>
      </c>
      <c r="L48" s="20" t="s">
        <v>126</v>
      </c>
      <c r="M48" s="20" t="s">
        <v>99</v>
      </c>
      <c r="N48" s="20" t="s">
        <v>305</v>
      </c>
      <c r="O48" s="20">
        <v>45</v>
      </c>
    </row>
    <row r="49" spans="2:8" ht="18.75" customHeight="1">
      <c r="B49" s="11">
        <v>38</v>
      </c>
      <c r="C49" s="69">
        <f t="shared" si="0"/>
        <v>138</v>
      </c>
      <c r="D49" s="18"/>
      <c r="E49" s="18"/>
      <c r="F49" s="18"/>
      <c r="G49" s="11">
        <f t="shared" si="1"/>
      </c>
      <c r="H49" s="71"/>
    </row>
    <row r="50" spans="2:8" ht="18.75" customHeight="1">
      <c r="B50" s="11">
        <v>39</v>
      </c>
      <c r="C50" s="69">
        <f t="shared" si="0"/>
        <v>139</v>
      </c>
      <c r="D50" s="18"/>
      <c r="E50" s="18"/>
      <c r="F50" s="18"/>
      <c r="G50" s="11">
        <f t="shared" si="1"/>
      </c>
      <c r="H50" s="71"/>
    </row>
    <row r="51" spans="2:8" ht="18.75" customHeight="1">
      <c r="B51" s="11">
        <v>40</v>
      </c>
      <c r="C51" s="69">
        <f t="shared" si="0"/>
        <v>140</v>
      </c>
      <c r="D51" s="18"/>
      <c r="E51" s="18"/>
      <c r="F51" s="18"/>
      <c r="G51" s="11">
        <f t="shared" si="1"/>
      </c>
      <c r="H51" s="71"/>
    </row>
    <row r="52" spans="2:8" ht="18.75" customHeight="1">
      <c r="B52" s="11">
        <v>41</v>
      </c>
      <c r="C52" s="69">
        <f t="shared" si="0"/>
        <v>141</v>
      </c>
      <c r="D52" s="18"/>
      <c r="E52" s="18"/>
      <c r="F52" s="18"/>
      <c r="G52" s="11">
        <f t="shared" si="1"/>
      </c>
      <c r="H52" s="71"/>
    </row>
    <row r="53" spans="2:8" ht="18.75" customHeight="1">
      <c r="B53" s="11">
        <v>42</v>
      </c>
      <c r="C53" s="69">
        <f t="shared" si="0"/>
        <v>142</v>
      </c>
      <c r="D53" s="18"/>
      <c r="E53" s="18"/>
      <c r="F53" s="18"/>
      <c r="G53" s="11">
        <f t="shared" si="1"/>
      </c>
      <c r="H53" s="71"/>
    </row>
    <row r="54" spans="2:8" ht="18.75" customHeight="1">
      <c r="B54" s="11">
        <v>43</v>
      </c>
      <c r="C54" s="69">
        <f t="shared" si="0"/>
        <v>143</v>
      </c>
      <c r="D54" s="18"/>
      <c r="E54" s="18"/>
      <c r="F54" s="18"/>
      <c r="G54" s="11">
        <f t="shared" si="1"/>
      </c>
      <c r="H54" s="71"/>
    </row>
    <row r="55" spans="2:8" ht="18.75" customHeight="1">
      <c r="B55" s="11">
        <v>44</v>
      </c>
      <c r="C55" s="69">
        <f t="shared" si="0"/>
        <v>144</v>
      </c>
      <c r="D55" s="18"/>
      <c r="E55" s="18"/>
      <c r="F55" s="18"/>
      <c r="G55" s="11">
        <f t="shared" si="1"/>
      </c>
      <c r="H55" s="71"/>
    </row>
    <row r="56" spans="2:8" ht="18.75" customHeight="1">
      <c r="B56" s="11">
        <v>45</v>
      </c>
      <c r="C56" s="69">
        <f t="shared" si="0"/>
        <v>145</v>
      </c>
      <c r="D56" s="18"/>
      <c r="E56" s="18"/>
      <c r="F56" s="18"/>
      <c r="G56" s="11">
        <f t="shared" si="1"/>
      </c>
      <c r="H56" s="71"/>
    </row>
    <row r="57" spans="2:8" ht="18.75" customHeight="1">
      <c r="B57" s="11">
        <v>46</v>
      </c>
      <c r="C57" s="69">
        <f t="shared" si="0"/>
        <v>146</v>
      </c>
      <c r="D57" s="18"/>
      <c r="E57" s="18"/>
      <c r="F57" s="18"/>
      <c r="G57" s="11">
        <f t="shared" si="1"/>
      </c>
      <c r="H57" s="71"/>
    </row>
    <row r="58" spans="2:8" ht="18.75" customHeight="1">
      <c r="B58" s="11">
        <v>47</v>
      </c>
      <c r="C58" s="69">
        <f t="shared" si="0"/>
        <v>147</v>
      </c>
      <c r="D58" s="18"/>
      <c r="E58" s="18"/>
      <c r="F58" s="18"/>
      <c r="G58" s="11">
        <f t="shared" si="1"/>
      </c>
      <c r="H58" s="71"/>
    </row>
    <row r="59" spans="2:8" ht="18.75" customHeight="1">
      <c r="B59" s="11">
        <v>48</v>
      </c>
      <c r="C59" s="69">
        <f t="shared" si="0"/>
        <v>148</v>
      </c>
      <c r="D59" s="18"/>
      <c r="E59" s="18"/>
      <c r="F59" s="18"/>
      <c r="G59" s="11">
        <f t="shared" si="1"/>
      </c>
      <c r="H59" s="71"/>
    </row>
    <row r="60" spans="2:8" ht="18.75" customHeight="1">
      <c r="B60" s="11">
        <v>49</v>
      </c>
      <c r="C60" s="69">
        <f t="shared" si="0"/>
        <v>149</v>
      </c>
      <c r="D60" s="18"/>
      <c r="E60" s="18"/>
      <c r="F60" s="18"/>
      <c r="G60" s="11">
        <f t="shared" si="1"/>
      </c>
      <c r="H60" s="71"/>
    </row>
    <row r="61" spans="2:8" ht="18.75" customHeight="1">
      <c r="B61" s="11">
        <v>50</v>
      </c>
      <c r="C61" s="69">
        <f t="shared" si="0"/>
        <v>150</v>
      </c>
      <c r="D61" s="18"/>
      <c r="E61" s="18"/>
      <c r="F61" s="18"/>
      <c r="G61" s="11">
        <f t="shared" si="1"/>
      </c>
      <c r="H61" s="71"/>
    </row>
    <row r="62" spans="2:8" ht="18.75" customHeight="1">
      <c r="B62" s="11">
        <v>51</v>
      </c>
      <c r="C62" s="69">
        <f t="shared" si="0"/>
        <v>151</v>
      </c>
      <c r="D62" s="18"/>
      <c r="E62" s="18"/>
      <c r="F62" s="18"/>
      <c r="G62" s="11">
        <f t="shared" si="1"/>
      </c>
      <c r="H62" s="71"/>
    </row>
    <row r="63" spans="2:8" ht="18.75" customHeight="1">
      <c r="B63" s="11">
        <v>52</v>
      </c>
      <c r="C63" s="69">
        <f t="shared" si="0"/>
        <v>152</v>
      </c>
      <c r="D63" s="18"/>
      <c r="E63" s="18"/>
      <c r="F63" s="18"/>
      <c r="G63" s="11">
        <f t="shared" si="1"/>
      </c>
      <c r="H63" s="71"/>
    </row>
    <row r="64" spans="2:8" ht="18.75" customHeight="1">
      <c r="B64" s="11">
        <v>53</v>
      </c>
      <c r="C64" s="69">
        <f t="shared" si="0"/>
        <v>153</v>
      </c>
      <c r="D64" s="18"/>
      <c r="E64" s="18"/>
      <c r="F64" s="18"/>
      <c r="G64" s="11">
        <f t="shared" si="1"/>
      </c>
      <c r="H64" s="71"/>
    </row>
    <row r="65" spans="2:8" ht="18.75" customHeight="1">
      <c r="B65" s="11">
        <v>54</v>
      </c>
      <c r="C65" s="69">
        <f t="shared" si="0"/>
        <v>154</v>
      </c>
      <c r="D65" s="18"/>
      <c r="E65" s="18"/>
      <c r="F65" s="18"/>
      <c r="G65" s="11">
        <f t="shared" si="1"/>
      </c>
      <c r="H65" s="71"/>
    </row>
    <row r="66" spans="2:8" ht="18.75" customHeight="1">
      <c r="B66" s="11">
        <v>55</v>
      </c>
      <c r="C66" s="69">
        <f t="shared" si="0"/>
        <v>155</v>
      </c>
      <c r="D66" s="18"/>
      <c r="E66" s="18"/>
      <c r="F66" s="18"/>
      <c r="G66" s="11">
        <f t="shared" si="1"/>
      </c>
      <c r="H66" s="71"/>
    </row>
    <row r="67" spans="2:8" ht="18.75" customHeight="1">
      <c r="B67" s="11">
        <v>56</v>
      </c>
      <c r="C67" s="69">
        <f t="shared" si="0"/>
        <v>156</v>
      </c>
      <c r="D67" s="18"/>
      <c r="E67" s="18"/>
      <c r="F67" s="18"/>
      <c r="G67" s="11">
        <f t="shared" si="1"/>
      </c>
      <c r="H67" s="71"/>
    </row>
    <row r="68" spans="2:8" ht="18.75" customHeight="1">
      <c r="B68" s="11">
        <v>57</v>
      </c>
      <c r="C68" s="69">
        <f t="shared" si="0"/>
        <v>157</v>
      </c>
      <c r="D68" s="18"/>
      <c r="E68" s="18"/>
      <c r="F68" s="18"/>
      <c r="G68" s="11">
        <f t="shared" si="1"/>
      </c>
      <c r="H68" s="71"/>
    </row>
    <row r="69" spans="2:8" ht="18.75" customHeight="1">
      <c r="B69" s="11">
        <v>58</v>
      </c>
      <c r="C69" s="69">
        <f t="shared" si="0"/>
        <v>158</v>
      </c>
      <c r="D69" s="18"/>
      <c r="E69" s="18"/>
      <c r="F69" s="18"/>
      <c r="G69" s="11">
        <f t="shared" si="1"/>
      </c>
      <c r="H69" s="71"/>
    </row>
    <row r="70" spans="2:8" ht="18.75" customHeight="1">
      <c r="B70" s="11">
        <v>59</v>
      </c>
      <c r="C70" s="69">
        <f t="shared" si="0"/>
        <v>159</v>
      </c>
      <c r="D70" s="18"/>
      <c r="E70" s="18"/>
      <c r="F70" s="18"/>
      <c r="G70" s="11">
        <f t="shared" si="1"/>
      </c>
      <c r="H70" s="71"/>
    </row>
    <row r="71" spans="2:8" ht="18.75" customHeight="1">
      <c r="B71" s="11">
        <v>60</v>
      </c>
      <c r="C71" s="69">
        <f t="shared" si="0"/>
        <v>160</v>
      </c>
      <c r="D71" s="18"/>
      <c r="E71" s="18"/>
      <c r="F71" s="18"/>
      <c r="G71" s="11">
        <f t="shared" si="1"/>
      </c>
      <c r="H71" s="71"/>
    </row>
    <row r="72" spans="2:8" ht="18.75" customHeight="1">
      <c r="B72" s="11">
        <v>61</v>
      </c>
      <c r="C72" s="69">
        <f t="shared" si="0"/>
        <v>161</v>
      </c>
      <c r="D72" s="18"/>
      <c r="E72" s="18"/>
      <c r="F72" s="18"/>
      <c r="G72" s="11">
        <f t="shared" si="1"/>
      </c>
      <c r="H72" s="71"/>
    </row>
    <row r="73" spans="2:8" ht="18.75" customHeight="1">
      <c r="B73" s="11">
        <v>62</v>
      </c>
      <c r="C73" s="69">
        <f t="shared" si="0"/>
        <v>162</v>
      </c>
      <c r="D73" s="18"/>
      <c r="E73" s="18"/>
      <c r="F73" s="18"/>
      <c r="G73" s="11">
        <f t="shared" si="1"/>
      </c>
      <c r="H73" s="71"/>
    </row>
    <row r="74" spans="2:8" ht="18.75" customHeight="1">
      <c r="B74" s="11">
        <v>63</v>
      </c>
      <c r="C74" s="69">
        <f t="shared" si="0"/>
        <v>163</v>
      </c>
      <c r="D74" s="18"/>
      <c r="E74" s="18"/>
      <c r="F74" s="18"/>
      <c r="G74" s="11">
        <f t="shared" si="1"/>
      </c>
      <c r="H74" s="71"/>
    </row>
    <row r="75" spans="2:8" ht="18.75" customHeight="1">
      <c r="B75" s="11">
        <v>64</v>
      </c>
      <c r="C75" s="69">
        <f t="shared" si="0"/>
        <v>164</v>
      </c>
      <c r="D75" s="18"/>
      <c r="E75" s="18"/>
      <c r="F75" s="18"/>
      <c r="G75" s="11">
        <f t="shared" si="1"/>
      </c>
      <c r="H75" s="71"/>
    </row>
    <row r="76" spans="2:8" ht="18.75" customHeight="1">
      <c r="B76" s="11">
        <v>65</v>
      </c>
      <c r="C76" s="69">
        <f t="shared" si="0"/>
        <v>165</v>
      </c>
      <c r="D76" s="18"/>
      <c r="E76" s="18"/>
      <c r="F76" s="18"/>
      <c r="G76" s="11">
        <f t="shared" si="1"/>
      </c>
      <c r="H76" s="71"/>
    </row>
    <row r="77" spans="2:8" ht="18.75" customHeight="1">
      <c r="B77" s="11">
        <v>66</v>
      </c>
      <c r="C77" s="69">
        <f aca="true" t="shared" si="2" ref="C77:C110">IF(D$3="","",(I$3*100)+B77)</f>
        <v>166</v>
      </c>
      <c r="D77" s="18"/>
      <c r="E77" s="18"/>
      <c r="F77" s="18"/>
      <c r="G77" s="11">
        <f aca="true" t="shared" si="3" ref="G77:G97">IF($D$3="","",IF(D77="","",VLOOKUP($D$3,$J$4:$K$48,2,FALSE)))</f>
      </c>
      <c r="H77" s="71"/>
    </row>
    <row r="78" spans="2:8" ht="18.75" customHeight="1">
      <c r="B78" s="11">
        <v>67</v>
      </c>
      <c r="C78" s="69">
        <f t="shared" si="2"/>
        <v>167</v>
      </c>
      <c r="D78" s="18"/>
      <c r="E78" s="18"/>
      <c r="F78" s="18"/>
      <c r="G78" s="11">
        <f t="shared" si="3"/>
      </c>
      <c r="H78" s="71"/>
    </row>
    <row r="79" spans="2:8" ht="18.75" customHeight="1">
      <c r="B79" s="11">
        <v>68</v>
      </c>
      <c r="C79" s="69">
        <f t="shared" si="2"/>
        <v>168</v>
      </c>
      <c r="D79" s="18"/>
      <c r="E79" s="18"/>
      <c r="F79" s="18"/>
      <c r="G79" s="11">
        <f t="shared" si="3"/>
      </c>
      <c r="H79" s="71"/>
    </row>
    <row r="80" spans="2:8" ht="18.75" customHeight="1">
      <c r="B80" s="11">
        <v>69</v>
      </c>
      <c r="C80" s="69">
        <f t="shared" si="2"/>
        <v>169</v>
      </c>
      <c r="D80" s="18"/>
      <c r="E80" s="18"/>
      <c r="F80" s="18"/>
      <c r="G80" s="11">
        <f t="shared" si="3"/>
      </c>
      <c r="H80" s="71"/>
    </row>
    <row r="81" spans="2:8" ht="18.75" customHeight="1">
      <c r="B81" s="11">
        <v>70</v>
      </c>
      <c r="C81" s="69">
        <f t="shared" si="2"/>
        <v>170</v>
      </c>
      <c r="D81" s="18"/>
      <c r="E81" s="18"/>
      <c r="F81" s="18"/>
      <c r="G81" s="11">
        <f t="shared" si="3"/>
      </c>
      <c r="H81" s="71"/>
    </row>
    <row r="82" spans="2:8" ht="18.75" customHeight="1">
      <c r="B82" s="11">
        <v>71</v>
      </c>
      <c r="C82" s="69">
        <f t="shared" si="2"/>
        <v>171</v>
      </c>
      <c r="D82" s="18"/>
      <c r="E82" s="18"/>
      <c r="F82" s="18"/>
      <c r="G82" s="11">
        <f t="shared" si="3"/>
      </c>
      <c r="H82" s="71"/>
    </row>
    <row r="83" spans="2:8" ht="18.75" customHeight="1">
      <c r="B83" s="11">
        <v>72</v>
      </c>
      <c r="C83" s="69">
        <f t="shared" si="2"/>
        <v>172</v>
      </c>
      <c r="D83" s="18"/>
      <c r="E83" s="18"/>
      <c r="F83" s="18"/>
      <c r="G83" s="11">
        <f t="shared" si="3"/>
      </c>
      <c r="H83" s="71"/>
    </row>
    <row r="84" spans="2:8" ht="18.75" customHeight="1">
      <c r="B84" s="11">
        <v>73</v>
      </c>
      <c r="C84" s="69">
        <f t="shared" si="2"/>
        <v>173</v>
      </c>
      <c r="D84" s="18"/>
      <c r="E84" s="18"/>
      <c r="F84" s="18"/>
      <c r="G84" s="11">
        <f t="shared" si="3"/>
      </c>
      <c r="H84" s="71"/>
    </row>
    <row r="85" spans="2:8" ht="18.75" customHeight="1">
      <c r="B85" s="11">
        <v>74</v>
      </c>
      <c r="C85" s="69">
        <f t="shared" si="2"/>
        <v>174</v>
      </c>
      <c r="D85" s="18"/>
      <c r="E85" s="18"/>
      <c r="F85" s="18"/>
      <c r="G85" s="11">
        <f t="shared" si="3"/>
      </c>
      <c r="H85" s="71"/>
    </row>
    <row r="86" spans="2:8" ht="18.75" customHeight="1">
      <c r="B86" s="11">
        <v>75</v>
      </c>
      <c r="C86" s="69">
        <f t="shared" si="2"/>
        <v>175</v>
      </c>
      <c r="D86" s="18"/>
      <c r="E86" s="18"/>
      <c r="F86" s="18"/>
      <c r="G86" s="11">
        <f t="shared" si="3"/>
      </c>
      <c r="H86" s="71"/>
    </row>
    <row r="87" spans="2:8" ht="18.75" customHeight="1">
      <c r="B87" s="11">
        <v>76</v>
      </c>
      <c r="C87" s="69">
        <f t="shared" si="2"/>
        <v>176</v>
      </c>
      <c r="D87" s="18"/>
      <c r="E87" s="18"/>
      <c r="F87" s="18"/>
      <c r="G87" s="11">
        <f t="shared" si="3"/>
      </c>
      <c r="H87" s="71"/>
    </row>
    <row r="88" spans="2:8" ht="18.75" customHeight="1">
      <c r="B88" s="11">
        <v>77</v>
      </c>
      <c r="C88" s="69">
        <f t="shared" si="2"/>
        <v>177</v>
      </c>
      <c r="D88" s="18"/>
      <c r="E88" s="18"/>
      <c r="F88" s="18"/>
      <c r="G88" s="11">
        <f t="shared" si="3"/>
      </c>
      <c r="H88" s="71"/>
    </row>
    <row r="89" spans="2:8" ht="18.75" customHeight="1">
      <c r="B89" s="11">
        <v>78</v>
      </c>
      <c r="C89" s="69">
        <f t="shared" si="2"/>
        <v>178</v>
      </c>
      <c r="D89" s="18"/>
      <c r="E89" s="18"/>
      <c r="F89" s="18"/>
      <c r="G89" s="11">
        <f t="shared" si="3"/>
      </c>
      <c r="H89" s="71"/>
    </row>
    <row r="90" spans="2:8" ht="18.75" customHeight="1">
      <c r="B90" s="11">
        <v>79</v>
      </c>
      <c r="C90" s="69">
        <f t="shared" si="2"/>
        <v>179</v>
      </c>
      <c r="D90" s="18"/>
      <c r="E90" s="18"/>
      <c r="F90" s="18"/>
      <c r="G90" s="11">
        <f t="shared" si="3"/>
      </c>
      <c r="H90" s="71"/>
    </row>
    <row r="91" spans="2:8" ht="18.75" customHeight="1">
      <c r="B91" s="11">
        <v>80</v>
      </c>
      <c r="C91" s="69">
        <f t="shared" si="2"/>
        <v>180</v>
      </c>
      <c r="D91" s="18"/>
      <c r="E91" s="18"/>
      <c r="F91" s="18"/>
      <c r="G91" s="11">
        <f t="shared" si="3"/>
      </c>
      <c r="H91" s="71"/>
    </row>
    <row r="92" spans="2:8" ht="18.75" customHeight="1">
      <c r="B92" s="11">
        <v>81</v>
      </c>
      <c r="C92" s="69">
        <f t="shared" si="2"/>
        <v>181</v>
      </c>
      <c r="D92" s="18"/>
      <c r="E92" s="18"/>
      <c r="F92" s="18"/>
      <c r="G92" s="11">
        <f t="shared" si="3"/>
      </c>
      <c r="H92" s="71"/>
    </row>
    <row r="93" spans="2:8" ht="18.75" customHeight="1">
      <c r="B93" s="11">
        <v>82</v>
      </c>
      <c r="C93" s="69">
        <f t="shared" si="2"/>
        <v>182</v>
      </c>
      <c r="D93" s="18"/>
      <c r="E93" s="18"/>
      <c r="F93" s="18"/>
      <c r="G93" s="11">
        <f t="shared" si="3"/>
      </c>
      <c r="H93" s="71"/>
    </row>
    <row r="94" spans="2:8" ht="18.75" customHeight="1">
      <c r="B94" s="11">
        <v>83</v>
      </c>
      <c r="C94" s="69">
        <f t="shared" si="2"/>
        <v>183</v>
      </c>
      <c r="D94" s="18"/>
      <c r="E94" s="18"/>
      <c r="F94" s="18"/>
      <c r="G94" s="11">
        <f t="shared" si="3"/>
      </c>
      <c r="H94" s="71"/>
    </row>
    <row r="95" spans="2:8" ht="18.75" customHeight="1">
      <c r="B95" s="11">
        <v>84</v>
      </c>
      <c r="C95" s="69">
        <f t="shared" si="2"/>
        <v>184</v>
      </c>
      <c r="D95" s="18"/>
      <c r="E95" s="18"/>
      <c r="F95" s="18"/>
      <c r="G95" s="11">
        <f t="shared" si="3"/>
      </c>
      <c r="H95" s="71"/>
    </row>
    <row r="96" spans="2:8" ht="18.75" customHeight="1">
      <c r="B96" s="11">
        <v>85</v>
      </c>
      <c r="C96" s="69">
        <f t="shared" si="2"/>
        <v>185</v>
      </c>
      <c r="D96" s="18"/>
      <c r="E96" s="18"/>
      <c r="F96" s="18"/>
      <c r="G96" s="11">
        <f t="shared" si="3"/>
      </c>
      <c r="H96" s="71"/>
    </row>
    <row r="97" spans="2:8" ht="18.75" customHeight="1">
      <c r="B97" s="11">
        <v>86</v>
      </c>
      <c r="C97" s="69">
        <f t="shared" si="2"/>
        <v>186</v>
      </c>
      <c r="D97" s="18"/>
      <c r="E97" s="18"/>
      <c r="F97" s="18"/>
      <c r="G97" s="11">
        <f t="shared" si="3"/>
      </c>
      <c r="H97" s="71"/>
    </row>
    <row r="98" spans="2:8" ht="18.75" customHeight="1">
      <c r="B98" s="11">
        <v>87</v>
      </c>
      <c r="C98" s="69">
        <f t="shared" si="2"/>
        <v>187</v>
      </c>
      <c r="D98" s="18"/>
      <c r="E98" s="18"/>
      <c r="F98" s="18"/>
      <c r="G98" s="11">
        <f aca="true" t="shared" si="4" ref="G62:G101">IF($D$3="","",IF(D98="","",VLOOKUP($D$3,$J$4:$K$48,2,FALSE)))</f>
      </c>
      <c r="H98" s="71"/>
    </row>
    <row r="99" spans="2:8" ht="18.75" customHeight="1">
      <c r="B99" s="11">
        <v>88</v>
      </c>
      <c r="C99" s="69">
        <f t="shared" si="2"/>
        <v>188</v>
      </c>
      <c r="D99" s="18"/>
      <c r="E99" s="18"/>
      <c r="F99" s="18"/>
      <c r="G99" s="11">
        <f t="shared" si="4"/>
      </c>
      <c r="H99" s="71"/>
    </row>
    <row r="100" spans="2:8" ht="18.75" customHeight="1">
      <c r="B100" s="11">
        <v>89</v>
      </c>
      <c r="C100" s="69">
        <f t="shared" si="2"/>
        <v>189</v>
      </c>
      <c r="D100" s="18"/>
      <c r="E100" s="18"/>
      <c r="F100" s="18"/>
      <c r="G100" s="11">
        <f t="shared" si="4"/>
      </c>
      <c r="H100" s="71"/>
    </row>
    <row r="101" spans="2:8" ht="18.75" customHeight="1">
      <c r="B101" s="11">
        <v>90</v>
      </c>
      <c r="C101" s="69">
        <f t="shared" si="2"/>
        <v>190</v>
      </c>
      <c r="D101" s="18"/>
      <c r="E101" s="18"/>
      <c r="F101" s="18"/>
      <c r="G101" s="11">
        <f t="shared" si="4"/>
      </c>
      <c r="H101" s="71"/>
    </row>
    <row r="102" spans="2:8" ht="18.75" customHeight="1">
      <c r="B102" s="11">
        <v>91</v>
      </c>
      <c r="C102" s="69">
        <f t="shared" si="2"/>
        <v>191</v>
      </c>
      <c r="D102" s="18"/>
      <c r="E102" s="18"/>
      <c r="F102" s="18"/>
      <c r="G102" s="11">
        <f aca="true" t="shared" si="5" ref="G102:G110">IF($D$3="","",IF(D102="","",VLOOKUP($D$3,$J$4:$K$48,2,FALSE)))</f>
      </c>
      <c r="H102" s="71"/>
    </row>
    <row r="103" spans="2:8" ht="18.75" customHeight="1">
      <c r="B103" s="11">
        <v>92</v>
      </c>
      <c r="C103" s="69">
        <f t="shared" si="2"/>
        <v>192</v>
      </c>
      <c r="D103" s="18"/>
      <c r="E103" s="18"/>
      <c r="F103" s="18"/>
      <c r="G103" s="11">
        <f t="shared" si="5"/>
      </c>
      <c r="H103" s="71"/>
    </row>
    <row r="104" spans="2:8" ht="18.75" customHeight="1">
      <c r="B104" s="11">
        <v>93</v>
      </c>
      <c r="C104" s="69">
        <f t="shared" si="2"/>
        <v>193</v>
      </c>
      <c r="D104" s="18"/>
      <c r="E104" s="18"/>
      <c r="F104" s="18"/>
      <c r="G104" s="11">
        <f t="shared" si="5"/>
      </c>
      <c r="H104" s="71"/>
    </row>
    <row r="105" spans="2:8" ht="18.75" customHeight="1">
      <c r="B105" s="11">
        <v>94</v>
      </c>
      <c r="C105" s="69">
        <f t="shared" si="2"/>
        <v>194</v>
      </c>
      <c r="D105" s="18"/>
      <c r="E105" s="18"/>
      <c r="F105" s="18"/>
      <c r="G105" s="11">
        <f t="shared" si="5"/>
      </c>
      <c r="H105" s="71"/>
    </row>
    <row r="106" spans="2:8" ht="18.75" customHeight="1">
      <c r="B106" s="11">
        <v>95</v>
      </c>
      <c r="C106" s="69">
        <f t="shared" si="2"/>
        <v>195</v>
      </c>
      <c r="D106" s="18"/>
      <c r="E106" s="18"/>
      <c r="F106" s="18"/>
      <c r="G106" s="11">
        <f t="shared" si="5"/>
      </c>
      <c r="H106" s="71"/>
    </row>
    <row r="107" spans="2:8" ht="18.75" customHeight="1">
      <c r="B107" s="11">
        <v>96</v>
      </c>
      <c r="C107" s="69">
        <f t="shared" si="2"/>
        <v>196</v>
      </c>
      <c r="D107" s="18"/>
      <c r="E107" s="18"/>
      <c r="F107" s="18"/>
      <c r="G107" s="11">
        <f t="shared" si="5"/>
      </c>
      <c r="H107" s="71"/>
    </row>
    <row r="108" spans="2:8" ht="18.75" customHeight="1">
      <c r="B108" s="11">
        <v>97</v>
      </c>
      <c r="C108" s="69">
        <f t="shared" si="2"/>
        <v>197</v>
      </c>
      <c r="D108" s="18"/>
      <c r="E108" s="18"/>
      <c r="F108" s="18"/>
      <c r="G108" s="11">
        <f t="shared" si="5"/>
      </c>
      <c r="H108" s="71"/>
    </row>
    <row r="109" spans="2:8" ht="18.75" customHeight="1">
      <c r="B109" s="11">
        <v>98</v>
      </c>
      <c r="C109" s="69">
        <f t="shared" si="2"/>
        <v>198</v>
      </c>
      <c r="D109" s="18"/>
      <c r="E109" s="18"/>
      <c r="F109" s="18"/>
      <c r="G109" s="11">
        <f t="shared" si="5"/>
      </c>
      <c r="H109" s="71"/>
    </row>
    <row r="110" spans="2:8" ht="18.75" customHeight="1">
      <c r="B110" s="11">
        <v>99</v>
      </c>
      <c r="C110" s="69">
        <f t="shared" si="2"/>
        <v>199</v>
      </c>
      <c r="D110" s="18"/>
      <c r="E110" s="18"/>
      <c r="F110" s="18"/>
      <c r="G110" s="11">
        <f t="shared" si="5"/>
      </c>
      <c r="H110" s="71"/>
    </row>
  </sheetData>
  <sheetProtection selectLockedCells="1"/>
  <mergeCells count="27">
    <mergeCell ref="B9:C9"/>
    <mergeCell ref="D9:G9"/>
    <mergeCell ref="B6:C6"/>
    <mergeCell ref="D6:G6"/>
    <mergeCell ref="B7:C7"/>
    <mergeCell ref="D7:G7"/>
    <mergeCell ref="B8:C8"/>
    <mergeCell ref="D8:G8"/>
    <mergeCell ref="B4:C5"/>
    <mergeCell ref="D4:G4"/>
    <mergeCell ref="D5:G5"/>
    <mergeCell ref="R4:S5"/>
    <mergeCell ref="R2:W2"/>
    <mergeCell ref="R3:S3"/>
    <mergeCell ref="T3:W3"/>
    <mergeCell ref="B3:C3"/>
    <mergeCell ref="D3:G3"/>
    <mergeCell ref="T4:W4"/>
    <mergeCell ref="T5:W5"/>
    <mergeCell ref="R6:S6"/>
    <mergeCell ref="T6:W6"/>
    <mergeCell ref="R9:S9"/>
    <mergeCell ref="T9:W9"/>
    <mergeCell ref="R7:S7"/>
    <mergeCell ref="T7:W7"/>
    <mergeCell ref="R8:S8"/>
    <mergeCell ref="T8:W8"/>
  </mergeCells>
  <dataValidations count="3">
    <dataValidation type="list" allowBlank="1" showInputMessage="1" showErrorMessage="1" sqref="D3:G3">
      <formula1>$J$4:$J$48</formula1>
    </dataValidation>
    <dataValidation type="list" allowBlank="1" showInputMessage="1" showErrorMessage="1" sqref="F12:F110">
      <formula1>$J$2:$J$3</formula1>
    </dataValidation>
    <dataValidation type="whole" allowBlank="1" showInputMessage="1" showErrorMessage="1" sqref="E12:E110">
      <formula1>1</formula1>
      <formula2>3</formula2>
    </dataValidation>
  </dataValidations>
  <printOptions/>
  <pageMargins left="0.7874015748031497" right="0.7874015748031497" top="0.39" bottom="0.4" header="0.5118110236220472" footer="0.5118110236220472"/>
  <pageSetup horizontalDpi="600" verticalDpi="600" orientation="portrait" paperSize="9" scale="90" r:id="rId2"/>
  <rowBreaks count="1" manualBreakCount="1">
    <brk id="5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J36"/>
  <sheetViews>
    <sheetView showGridLines="0" zoomScale="85" zoomScaleNormal="85" zoomScaleSheetLayoutView="100" zoomScalePageLayoutView="0" workbookViewId="0" topLeftCell="A1">
      <pane ySplit="8" topLeftCell="A12" activePane="bottomLeft" state="frozen"/>
      <selection pane="topLeft" activeCell="A1" sqref="A1"/>
      <selection pane="bottomLeft" activeCell="H32" sqref="H9:H32"/>
    </sheetView>
  </sheetViews>
  <sheetFormatPr defaultColWidth="9.00390625" defaultRowHeight="13.5"/>
  <cols>
    <col min="1" max="1" width="8.75390625" style="0" customWidth="1"/>
    <col min="2" max="2" width="12.50390625" style="0" customWidth="1"/>
    <col min="3" max="3" width="13.75390625" style="0" customWidth="1"/>
    <col min="4" max="4" width="20.00390625" style="0" customWidth="1"/>
    <col min="5" max="5" width="5.625" style="0" customWidth="1"/>
    <col min="6" max="6" width="8.75390625" style="0" customWidth="1"/>
    <col min="7" max="7" width="12.50390625" style="0" customWidth="1"/>
    <col min="8" max="8" width="13.75390625" style="0" customWidth="1"/>
    <col min="9" max="9" width="20.00390625" style="0" customWidth="1"/>
    <col min="10" max="10" width="5.625" style="0" customWidth="1"/>
  </cols>
  <sheetData>
    <row r="1" spans="1:10" ht="24.75" customHeight="1">
      <c r="A1" s="113"/>
      <c r="B1" s="112" t="s">
        <v>259</v>
      </c>
      <c r="C1" s="112"/>
      <c r="D1" s="112"/>
      <c r="E1" s="112"/>
      <c r="F1" s="112"/>
      <c r="G1" s="112"/>
      <c r="H1" s="112"/>
      <c r="I1" s="112"/>
      <c r="J1" s="53"/>
    </row>
    <row r="2" spans="1:10" ht="6" customHeight="1">
      <c r="A2" s="113"/>
      <c r="B2" s="20"/>
      <c r="C2" s="20"/>
      <c r="D2" s="20"/>
      <c r="E2" s="20"/>
      <c r="F2" s="20"/>
      <c r="G2" s="20"/>
      <c r="H2" s="20"/>
      <c r="I2" s="20"/>
      <c r="J2" s="20"/>
    </row>
    <row r="3" spans="1:10" ht="30" customHeight="1">
      <c r="A3" s="49" t="s">
        <v>0</v>
      </c>
      <c r="B3" s="126" t="str">
        <f>IF('①選手等データ'!D3="","",'①選手等データ'!D3)</f>
        <v>福島市立福島第一中学校</v>
      </c>
      <c r="C3" s="126"/>
      <c r="D3" s="126"/>
      <c r="E3" s="126"/>
      <c r="F3" s="20"/>
      <c r="G3" s="51" t="s">
        <v>256</v>
      </c>
      <c r="H3" s="132">
        <f>IF('①選手等データ'!D7="","",'①選手等データ'!D7)</f>
      </c>
      <c r="I3" s="132"/>
      <c r="J3" s="41" t="s">
        <v>19</v>
      </c>
    </row>
    <row r="4" spans="1:10" ht="30" customHeight="1">
      <c r="A4" s="50" t="s">
        <v>258</v>
      </c>
      <c r="B4" s="44" t="str">
        <f>IF('①選手等データ'!D4="","",'①選手等データ'!D4)</f>
        <v>９６０－８１６２</v>
      </c>
      <c r="C4" s="134" t="str">
        <f>IF('①選手等データ'!D5="","",'①選手等データ'!D5)</f>
        <v>福島市南町４８０</v>
      </c>
      <c r="D4" s="134"/>
      <c r="E4" s="134"/>
      <c r="F4" s="42"/>
      <c r="G4" s="52" t="s">
        <v>257</v>
      </c>
      <c r="H4" s="133">
        <f>IF('①選手等データ'!D8="","",'①選手等データ'!D8)</f>
      </c>
      <c r="I4" s="133"/>
      <c r="J4" s="41" t="s">
        <v>20</v>
      </c>
    </row>
    <row r="5" spans="1:10" ht="30" customHeight="1">
      <c r="A5" s="50" t="s">
        <v>254</v>
      </c>
      <c r="B5" s="133" t="str">
        <f>IF('①選手等データ'!D6="","",'①選手等データ'!D6)</f>
        <v>０２４－５４６－３５０４</v>
      </c>
      <c r="C5" s="133"/>
      <c r="D5" s="133"/>
      <c r="E5" s="133"/>
      <c r="F5" s="42"/>
      <c r="G5" s="52" t="s">
        <v>255</v>
      </c>
      <c r="H5" s="133">
        <f>IF('①選手等データ'!D9="","",'①選手等データ'!D9)</f>
      </c>
      <c r="I5" s="133"/>
      <c r="J5" s="43"/>
    </row>
    <row r="6" ht="15" customHeight="1" thickBot="1"/>
    <row r="7" spans="1:10" ht="18.75" customHeight="1">
      <c r="A7" s="135" t="s">
        <v>16</v>
      </c>
      <c r="B7" s="130"/>
      <c r="C7" s="130"/>
      <c r="D7" s="130"/>
      <c r="E7" s="131"/>
      <c r="F7" s="129" t="s">
        <v>17</v>
      </c>
      <c r="G7" s="130"/>
      <c r="H7" s="130"/>
      <c r="I7" s="130"/>
      <c r="J7" s="131"/>
    </row>
    <row r="8" spans="1:10" ht="18.75" customHeight="1">
      <c r="A8" s="136" t="s">
        <v>2</v>
      </c>
      <c r="B8" s="128"/>
      <c r="C8" s="3" t="s">
        <v>1</v>
      </c>
      <c r="D8" s="2" t="s">
        <v>14</v>
      </c>
      <c r="E8" s="47" t="s">
        <v>13</v>
      </c>
      <c r="F8" s="127" t="s">
        <v>2</v>
      </c>
      <c r="G8" s="128"/>
      <c r="H8" s="3" t="s">
        <v>1</v>
      </c>
      <c r="I8" s="2" t="s">
        <v>14</v>
      </c>
      <c r="J8" s="47" t="s">
        <v>13</v>
      </c>
    </row>
    <row r="9" spans="1:10" s="1" customFormat="1" ht="33.75" customHeight="1">
      <c r="A9" s="123" t="s">
        <v>3</v>
      </c>
      <c r="B9" s="115"/>
      <c r="C9" s="4"/>
      <c r="D9" s="17">
        <f>IF(C9="","",VLOOKUP(C9,'①選手等データ'!$C$12:$E$110,2,FALSE))</f>
      </c>
      <c r="E9" s="48">
        <f>IF(C9="","",VLOOKUP(C9,'①選手等データ'!$C$12:$E$110,3,FALSE))</f>
      </c>
      <c r="F9" s="119" t="s">
        <v>3</v>
      </c>
      <c r="G9" s="120"/>
      <c r="H9" s="4"/>
      <c r="I9" s="17">
        <f>IF(H9="","",VLOOKUP(H9,'①選手等データ'!$C$12:$E$110,2,FALSE))</f>
      </c>
      <c r="J9" s="48">
        <f>IF(H9="","",VLOOKUP(H9,'①選手等データ'!$C$12:$E$110,3,FALSE))</f>
      </c>
    </row>
    <row r="10" spans="1:10" s="1" customFormat="1" ht="33.75" customHeight="1">
      <c r="A10" s="123" t="s">
        <v>4</v>
      </c>
      <c r="B10" s="115"/>
      <c r="C10" s="4"/>
      <c r="D10" s="17">
        <f>IF(C10="","",VLOOKUP(C10,'①選手等データ'!$C$12:$E$110,2,FALSE))</f>
      </c>
      <c r="E10" s="48">
        <f>IF(C10="","",VLOOKUP(C10,'①選手等データ'!$C$12:$E$110,3,FALSE))</f>
      </c>
      <c r="F10" s="119" t="s">
        <v>4</v>
      </c>
      <c r="G10" s="120"/>
      <c r="H10" s="4"/>
      <c r="I10" s="17">
        <f>IF(H10="","",VLOOKUP(H10,'①選手等データ'!$C$12:$E$110,2,FALSE))</f>
      </c>
      <c r="J10" s="48">
        <f>IF(H10="","",VLOOKUP(H10,'①選手等データ'!$C$12:$E$110,3,FALSE))</f>
      </c>
    </row>
    <row r="11" spans="1:10" s="1" customFormat="1" ht="33.75" customHeight="1">
      <c r="A11" s="123" t="s">
        <v>5</v>
      </c>
      <c r="B11" s="115"/>
      <c r="C11" s="4"/>
      <c r="D11" s="17">
        <f>IF(C11="","",VLOOKUP(C11,'①選手等データ'!$C$12:$E$110,2,FALSE))</f>
      </c>
      <c r="E11" s="48">
        <f>IF(C11="","",VLOOKUP(C11,'①選手等データ'!$C$12:$E$110,3,FALSE))</f>
      </c>
      <c r="F11" s="119" t="s">
        <v>5</v>
      </c>
      <c r="G11" s="120"/>
      <c r="H11" s="4"/>
      <c r="I11" s="17">
        <f>IF(H11="","",VLOOKUP(H11,'①選手等データ'!$C$12:$E$110,2,FALSE))</f>
      </c>
      <c r="J11" s="48">
        <f>IF(H11="","",VLOOKUP(H11,'①選手等データ'!$C$12:$E$110,3,FALSE))</f>
      </c>
    </row>
    <row r="12" spans="1:10" s="1" customFormat="1" ht="33.75" customHeight="1">
      <c r="A12" s="123" t="s">
        <v>6</v>
      </c>
      <c r="B12" s="115"/>
      <c r="C12" s="4"/>
      <c r="D12" s="17">
        <f>IF(C12="","",VLOOKUP(C12,'①選手等データ'!$C$12:$E$110,2,FALSE))</f>
      </c>
      <c r="E12" s="48">
        <f>IF(C12="","",VLOOKUP(C12,'①選手等データ'!$C$12:$E$110,3,FALSE))</f>
      </c>
      <c r="F12" s="119" t="s">
        <v>6</v>
      </c>
      <c r="G12" s="120"/>
      <c r="H12" s="4"/>
      <c r="I12" s="17">
        <f>IF(H12="","",VLOOKUP(H12,'①選手等データ'!$C$12:$E$110,2,FALSE))</f>
      </c>
      <c r="J12" s="48">
        <f>IF(H12="","",VLOOKUP(H12,'①選手等データ'!$C$12:$E$110,3,FALSE))</f>
      </c>
    </row>
    <row r="13" spans="1:10" s="1" customFormat="1" ht="33.75" customHeight="1">
      <c r="A13" s="123" t="s">
        <v>7</v>
      </c>
      <c r="B13" s="115"/>
      <c r="C13" s="4"/>
      <c r="D13" s="17">
        <f>IF(C13="","",VLOOKUP(C13,'①選手等データ'!$C$12:$E$110,2,FALSE))</f>
      </c>
      <c r="E13" s="48">
        <f>IF(C13="","",VLOOKUP(C13,'①選手等データ'!$C$12:$E$110,3,FALSE))</f>
      </c>
      <c r="F13" s="119" t="s">
        <v>8</v>
      </c>
      <c r="G13" s="120"/>
      <c r="H13" s="4"/>
      <c r="I13" s="17">
        <f>IF(H13="","",VLOOKUP(H13,'①選手等データ'!$C$12:$E$110,2,FALSE))</f>
      </c>
      <c r="J13" s="48">
        <f>IF(H13="","",VLOOKUP(H13,'①選手等データ'!$C$12:$E$110,3,FALSE))</f>
      </c>
    </row>
    <row r="14" spans="1:10" s="1" customFormat="1" ht="33.75" customHeight="1">
      <c r="A14" s="123" t="s">
        <v>8</v>
      </c>
      <c r="B14" s="115"/>
      <c r="C14" s="4"/>
      <c r="D14" s="17">
        <f>IF(C14="","",VLOOKUP(C14,'①選手等データ'!$C$12:$E$110,2,FALSE))</f>
      </c>
      <c r="E14" s="48">
        <f>IF(C14="","",VLOOKUP(C14,'①選手等データ'!$C$12:$E$110,3,FALSE))</f>
      </c>
      <c r="F14" s="119" t="s">
        <v>9</v>
      </c>
      <c r="G14" s="120"/>
      <c r="H14" s="4"/>
      <c r="I14" s="17">
        <f>IF(H14="","",VLOOKUP(H14,'①選手等データ'!$C$12:$E$110,2,FALSE))</f>
      </c>
      <c r="J14" s="48">
        <f>IF(H14="","",VLOOKUP(H14,'①選手等データ'!$C$12:$E$110,3,FALSE))</f>
      </c>
    </row>
    <row r="15" spans="1:10" s="1" customFormat="1" ht="33.75" customHeight="1">
      <c r="A15" s="123" t="s">
        <v>9</v>
      </c>
      <c r="B15" s="115"/>
      <c r="C15" s="4"/>
      <c r="D15" s="17">
        <f>IF(C15="","",VLOOKUP(C15,'①選手等データ'!$C$12:$E$110,2,FALSE))</f>
      </c>
      <c r="E15" s="48">
        <f>IF(C15="","",VLOOKUP(C15,'①選手等データ'!$C$12:$E$110,3,FALSE))</f>
      </c>
      <c r="F15" s="119" t="s">
        <v>10</v>
      </c>
      <c r="G15" s="120"/>
      <c r="H15" s="4"/>
      <c r="I15" s="17">
        <f>IF(H15="","",VLOOKUP(H15,'①選手等データ'!$C$12:$E$110,2,FALSE))</f>
      </c>
      <c r="J15" s="48">
        <f>IF(H15="","",VLOOKUP(H15,'①選手等データ'!$C$12:$E$110,3,FALSE))</f>
      </c>
    </row>
    <row r="16" spans="1:10" s="1" customFormat="1" ht="33.75" customHeight="1">
      <c r="A16" s="123" t="s">
        <v>10</v>
      </c>
      <c r="B16" s="115"/>
      <c r="C16" s="4"/>
      <c r="D16" s="17">
        <f>IF(C16="","",VLOOKUP(C16,'①選手等データ'!$C$12:$E$110,2,FALSE))</f>
      </c>
      <c r="E16" s="48">
        <f>IF(C16="","",VLOOKUP(C16,'①選手等データ'!$C$12:$E$110,3,FALSE))</f>
      </c>
      <c r="F16" s="119" t="s">
        <v>18</v>
      </c>
      <c r="G16" s="120"/>
      <c r="H16" s="4"/>
      <c r="I16" s="17">
        <f>IF(H16="","",VLOOKUP(H16,'①選手等データ'!$C$12:$E$110,2,FALSE))</f>
      </c>
      <c r="J16" s="48">
        <f>IF(H16="","",VLOOKUP(H16,'①選手等データ'!$C$12:$E$110,3,FALSE))</f>
      </c>
    </row>
    <row r="17" spans="1:10" s="1" customFormat="1" ht="33.75" customHeight="1">
      <c r="A17" s="123" t="s">
        <v>11</v>
      </c>
      <c r="B17" s="115"/>
      <c r="C17" s="4"/>
      <c r="D17" s="17">
        <f>IF(C17="","",VLOOKUP(C17,'①選手等データ'!$C$12:$E$110,2,FALSE))</f>
      </c>
      <c r="E17" s="48">
        <f>IF(C17="","",VLOOKUP(C17,'①選手等データ'!$C$12:$E$110,3,FALSE))</f>
      </c>
      <c r="F17" s="119" t="s">
        <v>269</v>
      </c>
      <c r="G17" s="120"/>
      <c r="H17" s="4"/>
      <c r="I17" s="17">
        <f>IF(H17="","",VLOOKUP(H17,'①選手等データ'!$C$12:$E$110,2,FALSE))</f>
      </c>
      <c r="J17" s="48">
        <f>IF(H17="","",VLOOKUP(H17,'①選手等データ'!$C$12:$E$110,3,FALSE))</f>
      </c>
    </row>
    <row r="18" spans="1:10" s="1" customFormat="1" ht="33.75" customHeight="1">
      <c r="A18" s="123" t="s">
        <v>12</v>
      </c>
      <c r="B18" s="115"/>
      <c r="C18" s="4"/>
      <c r="D18" s="17">
        <f>IF(C18="","",VLOOKUP(C18,'①選手等データ'!$C$12:$E$110,2,FALSE))</f>
      </c>
      <c r="E18" s="48">
        <f>IF(C18="","",VLOOKUP(C18,'①選手等データ'!$C$12:$E$110,3,FALSE))</f>
      </c>
      <c r="F18" s="114" t="s">
        <v>270</v>
      </c>
      <c r="G18" s="115"/>
      <c r="H18" s="4"/>
      <c r="I18" s="17">
        <f>IF(H18="","",VLOOKUP(H18,'①選手等データ'!$C$12:$E$110,2,FALSE))</f>
      </c>
      <c r="J18" s="48">
        <f>IF(H18="","",VLOOKUP(H18,'①選手等データ'!$C$12:$E$110,3,FALSE))</f>
      </c>
    </row>
    <row r="19" spans="1:10" s="1" customFormat="1" ht="33.75" customHeight="1">
      <c r="A19" s="123" t="s">
        <v>266</v>
      </c>
      <c r="B19" s="115"/>
      <c r="C19" s="4"/>
      <c r="D19" s="17">
        <f>IF(C19="","",VLOOKUP(C19,'①選手等データ'!$C$12:$E$110,2,FALSE))</f>
      </c>
      <c r="E19" s="48">
        <f>IF(C19="","",VLOOKUP(C19,'①選手等データ'!$C$12:$E$110,3,FALSE))</f>
      </c>
      <c r="F19" s="114" t="s">
        <v>271</v>
      </c>
      <c r="G19" s="115"/>
      <c r="H19" s="4"/>
      <c r="I19" s="17">
        <f>IF(H19="","",VLOOKUP(H19,'①選手等データ'!$C$12:$E$110,2,FALSE))</f>
      </c>
      <c r="J19" s="48">
        <f>IF(H19="","",VLOOKUP(H19,'①選手等データ'!$C$12:$E$110,3,FALSE))</f>
      </c>
    </row>
    <row r="20" spans="1:10" s="1" customFormat="1" ht="33.75" customHeight="1">
      <c r="A20" s="104" t="s">
        <v>273</v>
      </c>
      <c r="B20" s="105"/>
      <c r="C20" s="4"/>
      <c r="D20" s="17">
        <f>IF(C20="","",VLOOKUP(C20,'①選手等データ'!$C$12:$E$110,2,FALSE))</f>
      </c>
      <c r="E20" s="48">
        <f>IF(C20="","",VLOOKUP(C20,'①選手等データ'!$C$12:$E$110,3,FALSE))</f>
      </c>
      <c r="F20" s="116" t="s">
        <v>272</v>
      </c>
      <c r="G20" s="105"/>
      <c r="H20" s="4"/>
      <c r="I20" s="17">
        <f>IF(H20="","",VLOOKUP(H20,'①選手等データ'!$C$12:$E$110,2,FALSE))</f>
      </c>
      <c r="J20" s="48">
        <f>IF(H20="","",VLOOKUP(H20,'①選手等データ'!$C$12:$E$110,3,FALSE))</f>
      </c>
    </row>
    <row r="21" spans="1:10" s="1" customFormat="1" ht="33.75" customHeight="1">
      <c r="A21" s="123" t="s">
        <v>274</v>
      </c>
      <c r="B21" s="115"/>
      <c r="C21" s="4"/>
      <c r="D21" s="17">
        <f>IF(C21="","",VLOOKUP(C21,'①選手等データ'!$C$12:$E$110,2,FALSE))</f>
      </c>
      <c r="E21" s="48">
        <f>IF(C21="","",VLOOKUP(C21,'①選手等データ'!$C$12:$E$110,3,FALSE))</f>
      </c>
      <c r="F21" s="116" t="s">
        <v>268</v>
      </c>
      <c r="G21" s="105"/>
      <c r="H21" s="4"/>
      <c r="I21" s="17">
        <f>IF(H21="","",VLOOKUP(H21,'①選手等データ'!$C$12:$E$110,2,FALSE))</f>
      </c>
      <c r="J21" s="48">
        <f>IF(H21="","",VLOOKUP(H21,'①選手等データ'!$C$12:$E$110,3,FALSE))</f>
      </c>
    </row>
    <row r="22" spans="1:10" s="1" customFormat="1" ht="33.75" customHeight="1">
      <c r="A22" s="123" t="s">
        <v>271</v>
      </c>
      <c r="B22" s="115"/>
      <c r="C22" s="4"/>
      <c r="D22" s="17">
        <f>IF(C22="","",VLOOKUP(C22,'①選手等データ'!$C$12:$E$110,2,FALSE))</f>
      </c>
      <c r="E22" s="48">
        <f>IF(C22="","",VLOOKUP(C22,'①選手等データ'!$C$12:$E$110,3,FALSE))</f>
      </c>
      <c r="F22" s="117"/>
      <c r="G22" s="107"/>
      <c r="H22" s="4"/>
      <c r="I22" s="17">
        <f>IF(H22="","",VLOOKUP(H22,'①選手等データ'!$C$12:$E$110,2,FALSE))</f>
      </c>
      <c r="J22" s="48">
        <f>IF(H22="","",VLOOKUP(H22,'①選手等データ'!$C$12:$E$110,3,FALSE))</f>
      </c>
    </row>
    <row r="23" spans="1:10" s="1" customFormat="1" ht="33.75" customHeight="1">
      <c r="A23" s="104" t="s">
        <v>272</v>
      </c>
      <c r="B23" s="105"/>
      <c r="C23" s="4"/>
      <c r="D23" s="17">
        <f>IF(C23="","",VLOOKUP(C23,'①選手等データ'!$C$12:$E$110,2,FALSE))</f>
      </c>
      <c r="E23" s="48">
        <f>IF(C23="","",VLOOKUP(C23,'①選手等データ'!$C$12:$E$110,3,FALSE))</f>
      </c>
      <c r="F23" s="117"/>
      <c r="G23" s="107"/>
      <c r="H23" s="4"/>
      <c r="I23" s="17">
        <f>IF(H23="","",VLOOKUP(H23,'①選手等データ'!$C$12:$E$110,2,FALSE))</f>
      </c>
      <c r="J23" s="48">
        <f>IF(H23="","",VLOOKUP(H23,'①選手等データ'!$C$12:$E$110,3,FALSE))</f>
      </c>
    </row>
    <row r="24" spans="1:10" s="1" customFormat="1" ht="33.75" customHeight="1">
      <c r="A24" s="104" t="s">
        <v>268</v>
      </c>
      <c r="B24" s="105"/>
      <c r="C24" s="4"/>
      <c r="D24" s="17">
        <f>IF(C24="","",VLOOKUP(C24,'①選手等データ'!$C$12:$E$110,2,FALSE))</f>
      </c>
      <c r="E24" s="48">
        <f>IF(C24="","",VLOOKUP(C24,'①選手等データ'!$C$12:$E$110,3,FALSE))</f>
      </c>
      <c r="F24" s="117"/>
      <c r="G24" s="107"/>
      <c r="H24" s="4"/>
      <c r="I24" s="17">
        <f>IF(H24="","",VLOOKUP(H24,'①選手等データ'!$C$12:$E$110,2,FALSE))</f>
      </c>
      <c r="J24" s="48">
        <f>IF(H24="","",VLOOKUP(H24,'①選手等データ'!$C$12:$E$110,3,FALSE))</f>
      </c>
    </row>
    <row r="25" spans="1:10" s="1" customFormat="1" ht="33.75" customHeight="1">
      <c r="A25" s="106"/>
      <c r="B25" s="107"/>
      <c r="C25" s="4"/>
      <c r="D25" s="17">
        <f>IF(C25="","",VLOOKUP(C25,'①選手等データ'!$C$12:$E$110,2,FALSE))</f>
      </c>
      <c r="E25" s="48">
        <f>IF(C25="","",VLOOKUP(C25,'①選手等データ'!$C$12:$E$110,3,FALSE))</f>
      </c>
      <c r="F25" s="117"/>
      <c r="G25" s="107"/>
      <c r="H25" s="4"/>
      <c r="I25" s="17">
        <f>IF(H25="","",VLOOKUP(H25,'①選手等データ'!$C$12:$E$110,2,FALSE))</f>
      </c>
      <c r="J25" s="48">
        <f>IF(H25="","",VLOOKUP(H25,'①選手等データ'!$C$12:$E$110,3,FALSE))</f>
      </c>
    </row>
    <row r="26" spans="1:10" s="1" customFormat="1" ht="33.75" customHeight="1">
      <c r="A26" s="106"/>
      <c r="B26" s="107"/>
      <c r="C26" s="4"/>
      <c r="D26" s="17">
        <f>IF(C26="","",VLOOKUP(C26,'①選手等データ'!$C$12:$E$110,2,FALSE))</f>
      </c>
      <c r="E26" s="48">
        <f>IF(C26="","",VLOOKUP(C26,'①選手等データ'!$C$12:$E$110,3,FALSE))</f>
      </c>
      <c r="F26" s="118"/>
      <c r="G26" s="109"/>
      <c r="H26" s="4"/>
      <c r="I26" s="17">
        <f>IF(H26="","",VLOOKUP(H26,'①選手等データ'!$C$12:$E$110,2,FALSE))</f>
      </c>
      <c r="J26" s="48">
        <f>IF(H26="","",VLOOKUP(H26,'①選手等データ'!$C$12:$E$110,3,FALSE))</f>
      </c>
    </row>
    <row r="27" spans="1:10" s="1" customFormat="1" ht="33.75" customHeight="1">
      <c r="A27" s="106"/>
      <c r="B27" s="107"/>
      <c r="C27" s="4"/>
      <c r="D27" s="17">
        <f>IF(C27="","",VLOOKUP(C27,'①選手等データ'!$C$12:$E$110,2,FALSE))</f>
      </c>
      <c r="E27" s="48">
        <f>IF(C27="","",VLOOKUP(C27,'①選手等データ'!$C$12:$E$110,3,FALSE))</f>
      </c>
      <c r="F27" s="116" t="s">
        <v>267</v>
      </c>
      <c r="G27" s="105"/>
      <c r="H27" s="4"/>
      <c r="I27" s="17">
        <f>IF(H27="","",VLOOKUP(H27,'①選手等データ'!$C$12:$E$110,2,FALSE))</f>
      </c>
      <c r="J27" s="48">
        <f>IF(H27="","",VLOOKUP(H27,'①選手等データ'!$C$12:$E$110,3,FALSE))</f>
      </c>
    </row>
    <row r="28" spans="1:10" s="1" customFormat="1" ht="33.75" customHeight="1">
      <c r="A28" s="106"/>
      <c r="B28" s="107"/>
      <c r="C28" s="4"/>
      <c r="D28" s="17">
        <f>IF(C28="","",VLOOKUP(C28,'①選手等データ'!$C$12:$E$110,2,FALSE))</f>
      </c>
      <c r="E28" s="48">
        <f>IF(C28="","",VLOOKUP(C28,'①選手等データ'!$C$12:$E$110,3,FALSE))</f>
      </c>
      <c r="F28" s="117"/>
      <c r="G28" s="107"/>
      <c r="H28" s="4"/>
      <c r="I28" s="17">
        <f>IF(H28="","",VLOOKUP(H28,'①選手等データ'!$C$12:$E$110,2,FALSE))</f>
      </c>
      <c r="J28" s="48">
        <f>IF(H28="","",VLOOKUP(H28,'①選手等データ'!$C$12:$E$110,3,FALSE))</f>
      </c>
    </row>
    <row r="29" spans="1:10" s="1" customFormat="1" ht="33.75" customHeight="1">
      <c r="A29" s="108"/>
      <c r="B29" s="109"/>
      <c r="C29" s="4"/>
      <c r="D29" s="17">
        <f>IF(C29="","",VLOOKUP(C29,'①選手等データ'!$C$12:$E$110,2,FALSE))</f>
      </c>
      <c r="E29" s="48">
        <f>IF(C29="","",VLOOKUP(C29,'①選手等データ'!$C$12:$E$110,3,FALSE))</f>
      </c>
      <c r="F29" s="117"/>
      <c r="G29" s="107"/>
      <c r="H29" s="4"/>
      <c r="I29" s="17">
        <f>IF(H29="","",VLOOKUP(H29,'①選手等データ'!$C$12:$E$110,2,FALSE))</f>
      </c>
      <c r="J29" s="48">
        <f>IF(H29="","",VLOOKUP(H29,'①選手等データ'!$C$12:$E$110,3,FALSE))</f>
      </c>
    </row>
    <row r="30" spans="1:10" s="1" customFormat="1" ht="33.75" customHeight="1">
      <c r="A30" s="104" t="s">
        <v>267</v>
      </c>
      <c r="B30" s="105"/>
      <c r="C30" s="4"/>
      <c r="D30" s="17">
        <f>IF(C30="","",VLOOKUP(C30,'①選手等データ'!$C$12:$E$110,2,FALSE))</f>
      </c>
      <c r="E30" s="48">
        <f>IF(C30="","",VLOOKUP(C30,'①選手等データ'!$C$12:$E$110,3,FALSE))</f>
      </c>
      <c r="F30" s="117"/>
      <c r="G30" s="107"/>
      <c r="H30" s="4"/>
      <c r="I30" s="17">
        <f>IF(H30="","",VLOOKUP(H30,'①選手等データ'!$C$12:$E$110,2,FALSE))</f>
      </c>
      <c r="J30" s="48">
        <f>IF(H30="","",VLOOKUP(H30,'①選手等データ'!$C$12:$E$110,3,FALSE))</f>
      </c>
    </row>
    <row r="31" spans="1:10" s="1" customFormat="1" ht="33.75" customHeight="1">
      <c r="A31" s="106"/>
      <c r="B31" s="107"/>
      <c r="C31" s="4"/>
      <c r="D31" s="17">
        <f>IF(C31="","",VLOOKUP(C31,'①選手等データ'!$C$12:$E$110,2,FALSE))</f>
      </c>
      <c r="E31" s="48">
        <f>IF(C31="","",VLOOKUP(C31,'①選手等データ'!$C$12:$E$110,3,FALSE))</f>
      </c>
      <c r="F31" s="117"/>
      <c r="G31" s="107"/>
      <c r="H31" s="4"/>
      <c r="I31" s="17">
        <f>IF(H31="","",VLOOKUP(H31,'①選手等データ'!$C$12:$E$110,2,FALSE))</f>
      </c>
      <c r="J31" s="48">
        <f>IF(H31="","",VLOOKUP(H31,'①選手等データ'!$C$12:$E$110,3,FALSE))</f>
      </c>
    </row>
    <row r="32" spans="1:10" s="1" customFormat="1" ht="33.75" customHeight="1" thickBot="1">
      <c r="A32" s="106"/>
      <c r="B32" s="107"/>
      <c r="C32" s="4"/>
      <c r="D32" s="17">
        <f>IF(C32="","",VLOOKUP(C32,'①選手等データ'!$C$12:$E$110,2,FALSE))</f>
      </c>
      <c r="E32" s="48">
        <f>IF(C32="","",VLOOKUP(C32,'①選手等データ'!$C$12:$E$110,3,FALSE))</f>
      </c>
      <c r="F32" s="117"/>
      <c r="G32" s="107"/>
      <c r="H32" s="56"/>
      <c r="I32" s="59">
        <f>IF(H32="","",VLOOKUP(H32,'①選手等データ'!$C$12:$E$110,2,FALSE))</f>
      </c>
      <c r="J32" s="60">
        <f>IF(H32="","",VLOOKUP(H32,'①選手等データ'!$C$12:$E$110,3,FALSE))</f>
      </c>
    </row>
    <row r="33" spans="1:10" s="1" customFormat="1" ht="33.75" customHeight="1">
      <c r="A33" s="106"/>
      <c r="B33" s="107"/>
      <c r="C33" s="4"/>
      <c r="D33" s="17">
        <f>IF(C33="","",VLOOKUP(C33,'①選手等データ'!$C$12:$E$110,2,FALSE))</f>
      </c>
      <c r="E33" s="48">
        <f>IF(C33="","",VLOOKUP(C33,'①選手等データ'!$C$12:$E$110,3,FALSE))</f>
      </c>
      <c r="F33" s="121" t="s">
        <v>333</v>
      </c>
      <c r="G33" s="57" t="s">
        <v>15</v>
      </c>
      <c r="H33" s="58">
        <f>IF(COUNTIF('①選手等データ'!F$12:F$110,'①選手等データ'!J2)=0,"",COUNTIF('①選手等データ'!F$12:F$110,'①選手等データ'!J2))</f>
      </c>
      <c r="I33" s="124" t="s">
        <v>332</v>
      </c>
      <c r="J33" s="125"/>
    </row>
    <row r="34" spans="1:10" s="1" customFormat="1" ht="33.75" customHeight="1" thickBot="1">
      <c r="A34" s="106"/>
      <c r="B34" s="107"/>
      <c r="C34" s="4"/>
      <c r="D34" s="17">
        <f>IF(C34="","",VLOOKUP(C34,'①選手等データ'!$C$12:$E$110,2,FALSE))</f>
      </c>
      <c r="E34" s="48">
        <f>IF(C34="","",VLOOKUP(C34,'①選手等データ'!$C$12:$E$110,3,FALSE))</f>
      </c>
      <c r="F34" s="122"/>
      <c r="G34" s="64" t="s">
        <v>21</v>
      </c>
      <c r="H34" s="65">
        <f>IF(COUNTIF('①選手等データ'!F$12:F$110,'①選手等データ'!J3)=0,"",COUNTIF('①選手等データ'!F$12:F$110,'①選手等データ'!J3))</f>
      </c>
      <c r="I34" s="66">
        <f>IF(SUM(H33:H34)=0,"",SUM(H33:H34))</f>
      </c>
      <c r="J34" s="67" t="s">
        <v>331</v>
      </c>
    </row>
    <row r="35" spans="1:10" s="1" customFormat="1" ht="33.75" customHeight="1" thickBot="1" thickTop="1">
      <c r="A35" s="110"/>
      <c r="B35" s="111"/>
      <c r="C35" s="45"/>
      <c r="D35" s="46">
        <f>IF(C35="","",VLOOKUP(C35,'①選手等データ'!$C$12:$E$110,2,FALSE))</f>
      </c>
      <c r="E35" s="61">
        <f>IF(C35="","",VLOOKUP(C35,'①選手等データ'!$C$12:$E$110,3,FALSE))</f>
      </c>
      <c r="F35" s="101" t="s">
        <v>335</v>
      </c>
      <c r="G35" s="102"/>
      <c r="H35" s="103"/>
      <c r="I35" s="62">
        <f>IF(I34="","",I34*400)</f>
      </c>
      <c r="J35" s="63" t="s">
        <v>334</v>
      </c>
    </row>
    <row r="36" ht="14.25">
      <c r="G36" s="55"/>
    </row>
  </sheetData>
  <sheetProtection password="CC98" sheet="1" objects="1" scenarios="1" selectLockedCells="1"/>
  <mergeCells count="46">
    <mergeCell ref="H5:I5"/>
    <mergeCell ref="A23:B23"/>
    <mergeCell ref="F9:G9"/>
    <mergeCell ref="F10:G10"/>
    <mergeCell ref="A10:B10"/>
    <mergeCell ref="A21:B21"/>
    <mergeCell ref="A20:B20"/>
    <mergeCell ref="A8:B8"/>
    <mergeCell ref="A11:B11"/>
    <mergeCell ref="A22:B22"/>
    <mergeCell ref="I33:J33"/>
    <mergeCell ref="B3:E3"/>
    <mergeCell ref="F8:G8"/>
    <mergeCell ref="F7:J7"/>
    <mergeCell ref="H3:I3"/>
    <mergeCell ref="H4:I4"/>
    <mergeCell ref="C4:E4"/>
    <mergeCell ref="B5:E5"/>
    <mergeCell ref="A7:E7"/>
    <mergeCell ref="A9:B9"/>
    <mergeCell ref="A12:B12"/>
    <mergeCell ref="A19:B19"/>
    <mergeCell ref="A18:B18"/>
    <mergeCell ref="A17:B17"/>
    <mergeCell ref="A16:B16"/>
    <mergeCell ref="A15:B15"/>
    <mergeCell ref="A14:B14"/>
    <mergeCell ref="A13:B13"/>
    <mergeCell ref="F11:G11"/>
    <mergeCell ref="F12:G12"/>
    <mergeCell ref="F13:G13"/>
    <mergeCell ref="F14:G14"/>
    <mergeCell ref="F33:F34"/>
    <mergeCell ref="F16:G16"/>
    <mergeCell ref="F17:G17"/>
    <mergeCell ref="F18:G18"/>
    <mergeCell ref="F35:H35"/>
    <mergeCell ref="A24:B29"/>
    <mergeCell ref="A30:B35"/>
    <mergeCell ref="B1:I1"/>
    <mergeCell ref="A1:A2"/>
    <mergeCell ref="F19:G19"/>
    <mergeCell ref="F20:G20"/>
    <mergeCell ref="F21:G26"/>
    <mergeCell ref="F27:G32"/>
    <mergeCell ref="F15:G15"/>
  </mergeCells>
  <printOptions horizontalCentered="1" verticalCentered="1"/>
  <pageMargins left="0.62" right="0.64" top="0.7874015748031497" bottom="0.7874015748031497" header="0.5118110236220472" footer="0.5118110236220472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92"/>
  <sheetViews>
    <sheetView showGridLines="0" view="pageBreakPreview" zoomScale="85" zoomScaleSheetLayoutView="85" zoomScalePageLayoutView="0" workbookViewId="0" topLeftCell="A28">
      <selection activeCell="H23" sqref="H23"/>
    </sheetView>
  </sheetViews>
  <sheetFormatPr defaultColWidth="9.00390625" defaultRowHeight="13.5"/>
  <cols>
    <col min="1" max="1" width="1.25" style="8" customWidth="1"/>
    <col min="2" max="2" width="13.125" style="8" customWidth="1"/>
    <col min="3" max="3" width="24.375" style="8" customWidth="1"/>
    <col min="4" max="4" width="7.50390625" style="8" customWidth="1"/>
    <col min="5" max="7" width="1.25" style="8" customWidth="1"/>
    <col min="8" max="8" width="13.125" style="8" customWidth="1"/>
    <col min="9" max="9" width="24.375" style="8" customWidth="1"/>
    <col min="10" max="10" width="7.50390625" style="8" customWidth="1"/>
    <col min="11" max="11" width="1.25" style="8" customWidth="1"/>
    <col min="12" max="16384" width="9.00390625" style="8" customWidth="1"/>
  </cols>
  <sheetData>
    <row r="1" spans="1:11" ht="7.5" customHeight="1">
      <c r="A1" s="5"/>
      <c r="B1" s="6"/>
      <c r="C1" s="6"/>
      <c r="D1" s="6"/>
      <c r="E1" s="7"/>
      <c r="G1" s="5"/>
      <c r="H1" s="6"/>
      <c r="I1" s="6"/>
      <c r="J1" s="6"/>
      <c r="K1" s="7"/>
    </row>
    <row r="2" spans="1:11" ht="26.25" customHeight="1">
      <c r="A2" s="9"/>
      <c r="B2" s="137" t="s">
        <v>23</v>
      </c>
      <c r="C2" s="137"/>
      <c r="D2" s="137"/>
      <c r="E2" s="10"/>
      <c r="G2" s="9"/>
      <c r="H2" s="137" t="s">
        <v>23</v>
      </c>
      <c r="I2" s="137"/>
      <c r="J2" s="137"/>
      <c r="K2" s="10"/>
    </row>
    <row r="3" spans="1:11" ht="30" customHeight="1">
      <c r="A3" s="9"/>
      <c r="B3" s="11" t="s">
        <v>27</v>
      </c>
      <c r="C3" s="140" t="s">
        <v>29</v>
      </c>
      <c r="D3" s="140"/>
      <c r="E3" s="10"/>
      <c r="G3" s="9"/>
      <c r="H3" s="11" t="s">
        <v>27</v>
      </c>
      <c r="I3" s="140" t="s">
        <v>30</v>
      </c>
      <c r="J3" s="140"/>
      <c r="K3" s="10"/>
    </row>
    <row r="4" spans="1:11" ht="18.75" customHeight="1">
      <c r="A4" s="9"/>
      <c r="B4" s="11" t="s">
        <v>24</v>
      </c>
      <c r="C4" s="11" t="s">
        <v>25</v>
      </c>
      <c r="D4" s="11" t="s">
        <v>13</v>
      </c>
      <c r="E4" s="10"/>
      <c r="G4" s="9"/>
      <c r="H4" s="11" t="s">
        <v>24</v>
      </c>
      <c r="I4" s="11" t="s">
        <v>25</v>
      </c>
      <c r="J4" s="11" t="s">
        <v>13</v>
      </c>
      <c r="K4" s="10"/>
    </row>
    <row r="5" spans="1:11" ht="37.5" customHeight="1">
      <c r="A5" s="9"/>
      <c r="B5" s="12">
        <f>IF('②申込一覧表'!$C$9="","",'②申込一覧表'!$C$9)</f>
      </c>
      <c r="C5" s="12">
        <f>IF('②申込一覧表'!$D$9="","",'②申込一覧表'!$D$9)</f>
      </c>
      <c r="D5" s="12">
        <f>IF('②申込一覧表'!$E$9="","",'②申込一覧表'!$E$9)</f>
      </c>
      <c r="E5" s="10"/>
      <c r="G5" s="9"/>
      <c r="H5" s="12">
        <f>IF('②申込一覧表'!$C$10="","",'②申込一覧表'!$C$10)</f>
      </c>
      <c r="I5" s="12">
        <f>IF('②申込一覧表'!$D$10="","",'②申込一覧表'!$D$10)</f>
      </c>
      <c r="J5" s="12">
        <f>IF('②申込一覧表'!$E$10="","",'②申込一覧表'!$E$10)</f>
      </c>
      <c r="K5" s="10"/>
    </row>
    <row r="6" spans="1:11" ht="30" customHeight="1">
      <c r="A6" s="9"/>
      <c r="B6" s="11" t="s">
        <v>26</v>
      </c>
      <c r="C6" s="140">
        <f>IF(C5="","",'①選手等データ'!$B$10)</f>
      </c>
      <c r="D6" s="140"/>
      <c r="E6" s="10"/>
      <c r="G6" s="9"/>
      <c r="H6" s="11" t="s">
        <v>26</v>
      </c>
      <c r="I6" s="140">
        <f>IF(I5="","",'①選手等データ'!$B$10)</f>
      </c>
      <c r="J6" s="140"/>
      <c r="K6" s="10"/>
    </row>
    <row r="7" spans="1:11" ht="22.5" customHeight="1">
      <c r="A7" s="9"/>
      <c r="B7" s="30" t="s">
        <v>260</v>
      </c>
      <c r="C7" s="140"/>
      <c r="D7" s="140"/>
      <c r="E7" s="10"/>
      <c r="G7" s="9"/>
      <c r="H7" s="30" t="s">
        <v>260</v>
      </c>
      <c r="I7" s="140"/>
      <c r="J7" s="140"/>
      <c r="K7" s="10"/>
    </row>
    <row r="8" spans="1:11" ht="13.5">
      <c r="A8" s="9"/>
      <c r="B8" s="13"/>
      <c r="C8" s="138" t="s">
        <v>28</v>
      </c>
      <c r="D8" s="138"/>
      <c r="E8" s="10"/>
      <c r="G8" s="9"/>
      <c r="H8" s="13"/>
      <c r="I8" s="139" t="s">
        <v>28</v>
      </c>
      <c r="J8" s="139"/>
      <c r="K8" s="10"/>
    </row>
    <row r="9" spans="1:11" ht="7.5" customHeight="1">
      <c r="A9" s="14"/>
      <c r="B9" s="15"/>
      <c r="C9" s="15"/>
      <c r="D9" s="15"/>
      <c r="E9" s="16"/>
      <c r="G9" s="14"/>
      <c r="H9" s="15"/>
      <c r="I9" s="15"/>
      <c r="J9" s="15"/>
      <c r="K9" s="16"/>
    </row>
    <row r="10" s="13" customFormat="1" ht="22.5" customHeight="1"/>
    <row r="11" spans="1:11" ht="7.5" customHeight="1">
      <c r="A11" s="5"/>
      <c r="B11" s="6"/>
      <c r="C11" s="6"/>
      <c r="D11" s="6"/>
      <c r="E11" s="7"/>
      <c r="G11" s="5"/>
      <c r="H11" s="6"/>
      <c r="I11" s="6"/>
      <c r="J11" s="6"/>
      <c r="K11" s="7"/>
    </row>
    <row r="12" spans="1:11" ht="26.25" customHeight="1">
      <c r="A12" s="9"/>
      <c r="B12" s="137" t="s">
        <v>23</v>
      </c>
      <c r="C12" s="137"/>
      <c r="D12" s="137"/>
      <c r="E12" s="10"/>
      <c r="G12" s="9"/>
      <c r="H12" s="137" t="s">
        <v>23</v>
      </c>
      <c r="I12" s="137"/>
      <c r="J12" s="137"/>
      <c r="K12" s="10"/>
    </row>
    <row r="13" spans="1:11" ht="30" customHeight="1">
      <c r="A13" s="9"/>
      <c r="B13" s="11" t="s">
        <v>27</v>
      </c>
      <c r="C13" s="140" t="s">
        <v>31</v>
      </c>
      <c r="D13" s="140"/>
      <c r="E13" s="10"/>
      <c r="G13" s="9"/>
      <c r="H13" s="11" t="s">
        <v>27</v>
      </c>
      <c r="I13" s="140" t="s">
        <v>32</v>
      </c>
      <c r="J13" s="140"/>
      <c r="K13" s="10"/>
    </row>
    <row r="14" spans="1:11" ht="18.75" customHeight="1">
      <c r="A14" s="9"/>
      <c r="B14" s="11" t="s">
        <v>24</v>
      </c>
      <c r="C14" s="11" t="s">
        <v>25</v>
      </c>
      <c r="D14" s="11" t="s">
        <v>13</v>
      </c>
      <c r="E14" s="10"/>
      <c r="G14" s="9"/>
      <c r="H14" s="11" t="s">
        <v>24</v>
      </c>
      <c r="I14" s="11" t="s">
        <v>25</v>
      </c>
      <c r="J14" s="11" t="s">
        <v>13</v>
      </c>
      <c r="K14" s="10"/>
    </row>
    <row r="15" spans="1:11" ht="37.5" customHeight="1">
      <c r="A15" s="9"/>
      <c r="B15" s="12">
        <f>IF('②申込一覧表'!$C$11="","",'②申込一覧表'!$C$11)</f>
      </c>
      <c r="C15" s="12">
        <f>IF('②申込一覧表'!$D$11="","",'②申込一覧表'!$D$11)</f>
      </c>
      <c r="D15" s="12">
        <f>IF('②申込一覧表'!$E$11="","",'②申込一覧表'!$E$11)</f>
      </c>
      <c r="E15" s="10"/>
      <c r="G15" s="9"/>
      <c r="H15" s="12">
        <f>IF('②申込一覧表'!$C$12="","",'②申込一覧表'!$C$12)</f>
      </c>
      <c r="I15" s="12">
        <f>IF('②申込一覧表'!$D$12="","",'②申込一覧表'!$D$12)</f>
      </c>
      <c r="J15" s="12">
        <f>IF('②申込一覧表'!$E$12="","",'②申込一覧表'!$E$12)</f>
      </c>
      <c r="K15" s="10"/>
    </row>
    <row r="16" spans="1:11" ht="30" customHeight="1">
      <c r="A16" s="9"/>
      <c r="B16" s="11" t="s">
        <v>26</v>
      </c>
      <c r="C16" s="140">
        <f>IF(C15="","",'①選手等データ'!$B$10)</f>
      </c>
      <c r="D16" s="140"/>
      <c r="E16" s="10"/>
      <c r="G16" s="9"/>
      <c r="H16" s="11" t="s">
        <v>26</v>
      </c>
      <c r="I16" s="140">
        <f>IF(I15="","",'①選手等データ'!$B$10)</f>
      </c>
      <c r="J16" s="140"/>
      <c r="K16" s="10"/>
    </row>
    <row r="17" spans="1:11" ht="22.5" customHeight="1">
      <c r="A17" s="9"/>
      <c r="B17" s="30" t="s">
        <v>260</v>
      </c>
      <c r="C17" s="140"/>
      <c r="D17" s="140"/>
      <c r="E17" s="10"/>
      <c r="G17" s="9"/>
      <c r="H17" s="30" t="s">
        <v>260</v>
      </c>
      <c r="I17" s="140"/>
      <c r="J17" s="140"/>
      <c r="K17" s="10"/>
    </row>
    <row r="18" spans="1:11" ht="13.5">
      <c r="A18" s="9"/>
      <c r="B18" s="13"/>
      <c r="C18" s="138" t="s">
        <v>28</v>
      </c>
      <c r="D18" s="138"/>
      <c r="E18" s="10"/>
      <c r="G18" s="9"/>
      <c r="H18" s="13"/>
      <c r="I18" s="139" t="s">
        <v>28</v>
      </c>
      <c r="J18" s="139"/>
      <c r="K18" s="10"/>
    </row>
    <row r="19" spans="1:11" ht="7.5" customHeight="1">
      <c r="A19" s="14"/>
      <c r="B19" s="15"/>
      <c r="C19" s="15"/>
      <c r="D19" s="15"/>
      <c r="E19" s="16"/>
      <c r="G19" s="14"/>
      <c r="H19" s="15"/>
      <c r="I19" s="15"/>
      <c r="J19" s="15"/>
      <c r="K19" s="16"/>
    </row>
    <row r="20" s="13" customFormat="1" ht="22.5" customHeight="1">
      <c r="A20" s="19"/>
    </row>
    <row r="21" spans="1:11" ht="7.5" customHeight="1">
      <c r="A21" s="5"/>
      <c r="B21" s="6"/>
      <c r="C21" s="6"/>
      <c r="D21" s="6"/>
      <c r="E21" s="7"/>
      <c r="G21" s="5"/>
      <c r="H21" s="6"/>
      <c r="I21" s="6"/>
      <c r="J21" s="6"/>
      <c r="K21" s="7"/>
    </row>
    <row r="22" spans="1:11" ht="26.25" customHeight="1">
      <c r="A22" s="9"/>
      <c r="B22" s="137" t="s">
        <v>23</v>
      </c>
      <c r="C22" s="137"/>
      <c r="D22" s="137"/>
      <c r="E22" s="10"/>
      <c r="G22" s="9"/>
      <c r="H22" s="137" t="s">
        <v>23</v>
      </c>
      <c r="I22" s="137"/>
      <c r="J22" s="137"/>
      <c r="K22" s="10"/>
    </row>
    <row r="23" spans="1:11" ht="30" customHeight="1">
      <c r="A23" s="9"/>
      <c r="B23" s="11" t="s">
        <v>27</v>
      </c>
      <c r="C23" s="140" t="s">
        <v>33</v>
      </c>
      <c r="D23" s="140"/>
      <c r="E23" s="10"/>
      <c r="G23" s="9"/>
      <c r="H23" s="11" t="s">
        <v>27</v>
      </c>
      <c r="I23" s="140" t="s">
        <v>34</v>
      </c>
      <c r="J23" s="140"/>
      <c r="K23" s="10"/>
    </row>
    <row r="24" spans="1:11" ht="18.75" customHeight="1">
      <c r="A24" s="9"/>
      <c r="B24" s="11" t="s">
        <v>24</v>
      </c>
      <c r="C24" s="11" t="s">
        <v>25</v>
      </c>
      <c r="D24" s="11" t="s">
        <v>13</v>
      </c>
      <c r="E24" s="10"/>
      <c r="G24" s="9"/>
      <c r="H24" s="11" t="s">
        <v>24</v>
      </c>
      <c r="I24" s="11" t="s">
        <v>25</v>
      </c>
      <c r="J24" s="11" t="s">
        <v>13</v>
      </c>
      <c r="K24" s="10"/>
    </row>
    <row r="25" spans="1:11" ht="37.5" customHeight="1">
      <c r="A25" s="9"/>
      <c r="B25" s="12">
        <f>IF('②申込一覧表'!$C$13="","",'②申込一覧表'!$C$13)</f>
      </c>
      <c r="C25" s="12">
        <f>IF('②申込一覧表'!$D$13="","",'②申込一覧表'!$D$13)</f>
      </c>
      <c r="D25" s="12">
        <f>IF('②申込一覧表'!$E$13="","",'②申込一覧表'!$E$13)</f>
      </c>
      <c r="E25" s="10"/>
      <c r="G25" s="9"/>
      <c r="H25" s="12">
        <f>IF('②申込一覧表'!$C$14="","",'②申込一覧表'!$C$14)</f>
      </c>
      <c r="I25" s="12">
        <f>IF('②申込一覧表'!$D$14="","",'②申込一覧表'!$D$14)</f>
      </c>
      <c r="J25" s="12">
        <f>IF('②申込一覧表'!$E$14="","",'②申込一覧表'!$E$14)</f>
      </c>
      <c r="K25" s="10"/>
    </row>
    <row r="26" spans="1:11" ht="30" customHeight="1">
      <c r="A26" s="9"/>
      <c r="B26" s="11" t="s">
        <v>26</v>
      </c>
      <c r="C26" s="140">
        <f>IF(C25="","",'①選手等データ'!$B$10)</f>
      </c>
      <c r="D26" s="140"/>
      <c r="E26" s="10"/>
      <c r="G26" s="9"/>
      <c r="H26" s="11" t="s">
        <v>26</v>
      </c>
      <c r="I26" s="140">
        <f>IF(I25="","",'①選手等データ'!$B$10)</f>
      </c>
      <c r="J26" s="140"/>
      <c r="K26" s="10"/>
    </row>
    <row r="27" spans="1:11" ht="22.5" customHeight="1">
      <c r="A27" s="9"/>
      <c r="B27" s="30" t="s">
        <v>260</v>
      </c>
      <c r="C27" s="140"/>
      <c r="D27" s="140"/>
      <c r="E27" s="10"/>
      <c r="G27" s="9"/>
      <c r="H27" s="30" t="s">
        <v>260</v>
      </c>
      <c r="I27" s="140"/>
      <c r="J27" s="140"/>
      <c r="K27" s="10"/>
    </row>
    <row r="28" spans="1:11" ht="13.5">
      <c r="A28" s="9"/>
      <c r="B28" s="13"/>
      <c r="C28" s="138" t="s">
        <v>28</v>
      </c>
      <c r="D28" s="138"/>
      <c r="E28" s="10"/>
      <c r="G28" s="9"/>
      <c r="H28" s="13"/>
      <c r="I28" s="139" t="s">
        <v>28</v>
      </c>
      <c r="J28" s="139"/>
      <c r="K28" s="10"/>
    </row>
    <row r="29" spans="1:11" ht="7.5" customHeight="1">
      <c r="A29" s="14"/>
      <c r="B29" s="15"/>
      <c r="C29" s="15"/>
      <c r="D29" s="15"/>
      <c r="E29" s="16"/>
      <c r="G29" s="14"/>
      <c r="H29" s="15"/>
      <c r="I29" s="15"/>
      <c r="J29" s="15"/>
      <c r="K29" s="16"/>
    </row>
    <row r="30" s="13" customFormat="1" ht="22.5" customHeight="1">
      <c r="A30" s="19"/>
    </row>
    <row r="31" spans="1:11" ht="7.5" customHeight="1">
      <c r="A31" s="5"/>
      <c r="B31" s="6"/>
      <c r="C31" s="6"/>
      <c r="D31" s="6"/>
      <c r="E31" s="7"/>
      <c r="G31" s="5"/>
      <c r="H31" s="6"/>
      <c r="I31" s="6"/>
      <c r="J31" s="6"/>
      <c r="K31" s="7"/>
    </row>
    <row r="32" spans="1:11" ht="26.25" customHeight="1">
      <c r="A32" s="9"/>
      <c r="B32" s="137" t="s">
        <v>23</v>
      </c>
      <c r="C32" s="137"/>
      <c r="D32" s="137"/>
      <c r="E32" s="10"/>
      <c r="G32" s="9"/>
      <c r="H32" s="137" t="s">
        <v>23</v>
      </c>
      <c r="I32" s="137"/>
      <c r="J32" s="137"/>
      <c r="K32" s="10"/>
    </row>
    <row r="33" spans="1:11" ht="30" customHeight="1">
      <c r="A33" s="9"/>
      <c r="B33" s="11" t="s">
        <v>27</v>
      </c>
      <c r="C33" s="140" t="s">
        <v>35</v>
      </c>
      <c r="D33" s="140"/>
      <c r="E33" s="10"/>
      <c r="G33" s="9"/>
      <c r="H33" s="11" t="s">
        <v>27</v>
      </c>
      <c r="I33" s="140" t="s">
        <v>36</v>
      </c>
      <c r="J33" s="140"/>
      <c r="K33" s="10"/>
    </row>
    <row r="34" spans="1:11" ht="18.75" customHeight="1">
      <c r="A34" s="9"/>
      <c r="B34" s="11" t="s">
        <v>24</v>
      </c>
      <c r="C34" s="11" t="s">
        <v>25</v>
      </c>
      <c r="D34" s="11" t="s">
        <v>13</v>
      </c>
      <c r="E34" s="10"/>
      <c r="G34" s="9"/>
      <c r="H34" s="11" t="s">
        <v>24</v>
      </c>
      <c r="I34" s="11" t="s">
        <v>25</v>
      </c>
      <c r="J34" s="11" t="s">
        <v>13</v>
      </c>
      <c r="K34" s="10"/>
    </row>
    <row r="35" spans="1:11" ht="37.5" customHeight="1">
      <c r="A35" s="9"/>
      <c r="B35" s="12">
        <f>IF('②申込一覧表'!$C$15="","",'②申込一覧表'!$C$15)</f>
      </c>
      <c r="C35" s="12">
        <f>IF('②申込一覧表'!$D$15="","",'②申込一覧表'!$D$15)</f>
      </c>
      <c r="D35" s="12">
        <f>IF('②申込一覧表'!$E$15="","",'②申込一覧表'!$E$15)</f>
      </c>
      <c r="E35" s="10"/>
      <c r="G35" s="9"/>
      <c r="H35" s="12">
        <f>IF('②申込一覧表'!$C$16="","",'②申込一覧表'!$C$16)</f>
      </c>
      <c r="I35" s="12">
        <f>IF('②申込一覧表'!$D$16="","",'②申込一覧表'!$D$16)</f>
      </c>
      <c r="J35" s="12">
        <f>IF('②申込一覧表'!$E$16="","",'②申込一覧表'!$E$16)</f>
      </c>
      <c r="K35" s="10"/>
    </row>
    <row r="36" spans="1:11" ht="30" customHeight="1">
      <c r="A36" s="9"/>
      <c r="B36" s="11" t="s">
        <v>26</v>
      </c>
      <c r="C36" s="140">
        <f>IF(C35="","",'①選手等データ'!$B$10)</f>
      </c>
      <c r="D36" s="140"/>
      <c r="E36" s="10"/>
      <c r="G36" s="9"/>
      <c r="H36" s="11" t="s">
        <v>26</v>
      </c>
      <c r="I36" s="140">
        <f>IF(I35="","",'①選手等データ'!$B$10)</f>
      </c>
      <c r="J36" s="140"/>
      <c r="K36" s="10"/>
    </row>
    <row r="37" spans="1:11" ht="22.5" customHeight="1">
      <c r="A37" s="9"/>
      <c r="B37" s="30" t="s">
        <v>260</v>
      </c>
      <c r="C37" s="140"/>
      <c r="D37" s="140"/>
      <c r="E37" s="10"/>
      <c r="G37" s="9"/>
      <c r="H37" s="30" t="s">
        <v>260</v>
      </c>
      <c r="I37" s="140"/>
      <c r="J37" s="140"/>
      <c r="K37" s="10"/>
    </row>
    <row r="38" spans="1:11" ht="13.5">
      <c r="A38" s="9"/>
      <c r="B38" s="13"/>
      <c r="C38" s="138" t="s">
        <v>28</v>
      </c>
      <c r="D38" s="138"/>
      <c r="E38" s="10"/>
      <c r="G38" s="9"/>
      <c r="H38" s="13"/>
      <c r="I38" s="139" t="s">
        <v>28</v>
      </c>
      <c r="J38" s="139"/>
      <c r="K38" s="10"/>
    </row>
    <row r="39" spans="1:11" ht="7.5" customHeight="1">
      <c r="A39" s="14"/>
      <c r="B39" s="15"/>
      <c r="C39" s="15"/>
      <c r="D39" s="15"/>
      <c r="E39" s="16"/>
      <c r="G39" s="14"/>
      <c r="H39" s="15"/>
      <c r="I39" s="15"/>
      <c r="J39" s="15"/>
      <c r="K39" s="16"/>
    </row>
    <row r="40" spans="1:11" ht="7.5" customHeight="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 ht="26.25" customHeight="1">
      <c r="A41" s="9"/>
      <c r="B41" s="137" t="s">
        <v>23</v>
      </c>
      <c r="C41" s="137"/>
      <c r="D41" s="137"/>
      <c r="E41" s="10"/>
      <c r="G41" s="9"/>
      <c r="H41" s="137" t="s">
        <v>23</v>
      </c>
      <c r="I41" s="137"/>
      <c r="J41" s="137"/>
      <c r="K41" s="10"/>
    </row>
    <row r="42" spans="1:11" ht="30" customHeight="1">
      <c r="A42" s="9"/>
      <c r="B42" s="11" t="s">
        <v>27</v>
      </c>
      <c r="C42" s="140" t="s">
        <v>37</v>
      </c>
      <c r="D42" s="140"/>
      <c r="E42" s="10"/>
      <c r="G42" s="9"/>
      <c r="H42" s="11" t="s">
        <v>27</v>
      </c>
      <c r="I42" s="140" t="s">
        <v>38</v>
      </c>
      <c r="J42" s="140"/>
      <c r="K42" s="10"/>
    </row>
    <row r="43" spans="1:11" ht="18.75" customHeight="1">
      <c r="A43" s="9"/>
      <c r="B43" s="11" t="s">
        <v>24</v>
      </c>
      <c r="C43" s="11" t="s">
        <v>25</v>
      </c>
      <c r="D43" s="11" t="s">
        <v>13</v>
      </c>
      <c r="E43" s="10"/>
      <c r="G43" s="9"/>
      <c r="H43" s="11" t="s">
        <v>24</v>
      </c>
      <c r="I43" s="11" t="s">
        <v>25</v>
      </c>
      <c r="J43" s="11" t="s">
        <v>13</v>
      </c>
      <c r="K43" s="10"/>
    </row>
    <row r="44" spans="1:11" ht="37.5" customHeight="1">
      <c r="A44" s="9"/>
      <c r="B44" s="12">
        <f>IF('②申込一覧表'!$C$17="","",'②申込一覧表'!$C$17)</f>
      </c>
      <c r="C44" s="12">
        <f>IF('②申込一覧表'!$D$17="","",'②申込一覧表'!$D$17)</f>
      </c>
      <c r="D44" s="12">
        <f>IF('②申込一覧表'!$E$17="","",'②申込一覧表'!$E$17)</f>
      </c>
      <c r="E44" s="10"/>
      <c r="G44" s="9"/>
      <c r="H44" s="12">
        <f>IF('②申込一覧表'!$C$18="","",'②申込一覧表'!$C$18)</f>
      </c>
      <c r="I44" s="12">
        <f>IF('②申込一覧表'!$D$18="","",'②申込一覧表'!$D$18)</f>
      </c>
      <c r="J44" s="12">
        <f>IF('②申込一覧表'!$E$18="","",'②申込一覧表'!$E$18)</f>
      </c>
      <c r="K44" s="10"/>
    </row>
    <row r="45" spans="1:11" ht="30" customHeight="1">
      <c r="A45" s="9"/>
      <c r="B45" s="11" t="s">
        <v>26</v>
      </c>
      <c r="C45" s="140">
        <f>IF(C44="","",'①選手等データ'!$B$10)</f>
      </c>
      <c r="D45" s="140"/>
      <c r="E45" s="10"/>
      <c r="G45" s="9"/>
      <c r="H45" s="11" t="s">
        <v>26</v>
      </c>
      <c r="I45" s="140">
        <f>IF(I44="","",'①選手等データ'!$B$10)</f>
      </c>
      <c r="J45" s="140"/>
      <c r="K45" s="10"/>
    </row>
    <row r="46" spans="1:11" ht="22.5" customHeight="1">
      <c r="A46" s="9"/>
      <c r="B46" s="30" t="s">
        <v>260</v>
      </c>
      <c r="C46" s="140"/>
      <c r="D46" s="140"/>
      <c r="E46" s="10"/>
      <c r="G46" s="9"/>
      <c r="H46" s="30" t="s">
        <v>260</v>
      </c>
      <c r="I46" s="140"/>
      <c r="J46" s="140"/>
      <c r="K46" s="10"/>
    </row>
    <row r="47" spans="1:11" ht="13.5">
      <c r="A47" s="9"/>
      <c r="B47" s="13"/>
      <c r="C47" s="138" t="s">
        <v>28</v>
      </c>
      <c r="D47" s="138"/>
      <c r="E47" s="10"/>
      <c r="G47" s="9"/>
      <c r="H47" s="13"/>
      <c r="I47" s="139" t="s">
        <v>28</v>
      </c>
      <c r="J47" s="139"/>
      <c r="K47" s="10"/>
    </row>
    <row r="48" spans="1:11" ht="7.5" customHeight="1">
      <c r="A48" s="14"/>
      <c r="B48" s="15"/>
      <c r="C48" s="15"/>
      <c r="D48" s="15"/>
      <c r="E48" s="16"/>
      <c r="G48" s="14"/>
      <c r="H48" s="15"/>
      <c r="I48" s="15"/>
      <c r="J48" s="15"/>
      <c r="K48" s="16"/>
    </row>
    <row r="49" s="13" customFormat="1" ht="22.5" customHeight="1"/>
    <row r="50" spans="1:11" ht="7.5" customHeight="1">
      <c r="A50" s="5"/>
      <c r="B50" s="6"/>
      <c r="C50" s="6"/>
      <c r="D50" s="6"/>
      <c r="E50" s="7"/>
      <c r="G50" s="5"/>
      <c r="H50" s="6"/>
      <c r="I50" s="6"/>
      <c r="J50" s="6"/>
      <c r="K50" s="7"/>
    </row>
    <row r="51" spans="1:11" ht="26.25" customHeight="1">
      <c r="A51" s="9"/>
      <c r="B51" s="137" t="s">
        <v>23</v>
      </c>
      <c r="C51" s="137"/>
      <c r="D51" s="137"/>
      <c r="E51" s="10"/>
      <c r="G51" s="9"/>
      <c r="H51" s="137" t="s">
        <v>23</v>
      </c>
      <c r="I51" s="137"/>
      <c r="J51" s="137"/>
      <c r="K51" s="10"/>
    </row>
    <row r="52" spans="1:11" ht="30" customHeight="1">
      <c r="A52" s="9"/>
      <c r="B52" s="11" t="s">
        <v>27</v>
      </c>
      <c r="C52" s="140" t="s">
        <v>39</v>
      </c>
      <c r="D52" s="140"/>
      <c r="E52" s="10"/>
      <c r="G52" s="9"/>
      <c r="H52" s="11" t="s">
        <v>27</v>
      </c>
      <c r="I52" s="141" t="s">
        <v>261</v>
      </c>
      <c r="J52" s="141"/>
      <c r="K52" s="10"/>
    </row>
    <row r="53" spans="1:11" ht="18.75" customHeight="1">
      <c r="A53" s="9"/>
      <c r="B53" s="11" t="s">
        <v>24</v>
      </c>
      <c r="C53" s="11" t="s">
        <v>25</v>
      </c>
      <c r="D53" s="11" t="s">
        <v>13</v>
      </c>
      <c r="E53" s="10"/>
      <c r="G53" s="9"/>
      <c r="H53" s="11" t="s">
        <v>24</v>
      </c>
      <c r="I53" s="11" t="s">
        <v>25</v>
      </c>
      <c r="J53" s="11" t="s">
        <v>13</v>
      </c>
      <c r="K53" s="10"/>
    </row>
    <row r="54" spans="1:11" ht="37.5" customHeight="1">
      <c r="A54" s="9"/>
      <c r="B54" s="12">
        <f>IF('②申込一覧表'!$C$19="","",'②申込一覧表'!$C$19)</f>
      </c>
      <c r="C54" s="12">
        <f>IF('②申込一覧表'!$D$19="","",'②申込一覧表'!$D$19)</f>
      </c>
      <c r="D54" s="12">
        <f>IF('②申込一覧表'!$E$19="","",'②申込一覧表'!$E$19)</f>
      </c>
      <c r="E54" s="10"/>
      <c r="G54" s="9"/>
      <c r="H54" s="12">
        <f>IF('②申込一覧表'!$C$20="","",'②申込一覧表'!$C$20)</f>
      </c>
      <c r="I54" s="12">
        <f>IF('②申込一覧表'!$D$20="","",'②申込一覧表'!$D$20)</f>
      </c>
      <c r="J54" s="12">
        <f>IF('②申込一覧表'!$E$20="","",'②申込一覧表'!$E$20)</f>
      </c>
      <c r="K54" s="10"/>
    </row>
    <row r="55" spans="1:11" ht="30" customHeight="1">
      <c r="A55" s="9"/>
      <c r="B55" s="11" t="s">
        <v>26</v>
      </c>
      <c r="C55" s="140">
        <f>IF(C54="","",'①選手等データ'!$B$10)</f>
      </c>
      <c r="D55" s="140"/>
      <c r="E55" s="10"/>
      <c r="G55" s="9"/>
      <c r="H55" s="11" t="s">
        <v>26</v>
      </c>
      <c r="I55" s="140">
        <f>IF(I54="","",'①選手等データ'!$B$10)</f>
      </c>
      <c r="J55" s="140"/>
      <c r="K55" s="10"/>
    </row>
    <row r="56" spans="1:11" ht="22.5" customHeight="1">
      <c r="A56" s="9"/>
      <c r="B56" s="30" t="s">
        <v>260</v>
      </c>
      <c r="C56" s="140"/>
      <c r="D56" s="140"/>
      <c r="E56" s="10"/>
      <c r="G56" s="9"/>
      <c r="H56" s="30" t="s">
        <v>260</v>
      </c>
      <c r="I56" s="140"/>
      <c r="J56" s="140"/>
      <c r="K56" s="10"/>
    </row>
    <row r="57" spans="1:11" ht="13.5">
      <c r="A57" s="9"/>
      <c r="B57" s="13"/>
      <c r="C57" s="138" t="s">
        <v>28</v>
      </c>
      <c r="D57" s="138"/>
      <c r="E57" s="10"/>
      <c r="G57" s="9"/>
      <c r="H57" s="13"/>
      <c r="I57" s="139" t="s">
        <v>28</v>
      </c>
      <c r="J57" s="139"/>
      <c r="K57" s="10"/>
    </row>
    <row r="58" spans="1:11" ht="7.5" customHeight="1">
      <c r="A58" s="14"/>
      <c r="B58" s="15"/>
      <c r="C58" s="15"/>
      <c r="D58" s="15"/>
      <c r="E58" s="16"/>
      <c r="G58" s="14"/>
      <c r="H58" s="15"/>
      <c r="I58" s="15"/>
      <c r="J58" s="15"/>
      <c r="K58" s="16"/>
    </row>
    <row r="59" s="13" customFormat="1" ht="22.5" customHeight="1">
      <c r="A59" s="19"/>
    </row>
    <row r="60" spans="1:11" ht="7.5" customHeight="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 ht="26.25" customHeight="1">
      <c r="A61" s="9"/>
      <c r="B61" s="137" t="s">
        <v>23</v>
      </c>
      <c r="C61" s="137"/>
      <c r="D61" s="137"/>
      <c r="E61" s="10"/>
      <c r="G61" s="9"/>
      <c r="H61" s="137" t="s">
        <v>23</v>
      </c>
      <c r="I61" s="137"/>
      <c r="J61" s="137"/>
      <c r="K61" s="10"/>
    </row>
    <row r="62" spans="1:11" ht="30" customHeight="1">
      <c r="A62" s="9"/>
      <c r="B62" s="11" t="s">
        <v>27</v>
      </c>
      <c r="C62" s="140" t="s">
        <v>52</v>
      </c>
      <c r="D62" s="140"/>
      <c r="E62" s="10"/>
      <c r="G62" s="9"/>
      <c r="H62" s="11" t="s">
        <v>27</v>
      </c>
      <c r="I62" s="141" t="s">
        <v>40</v>
      </c>
      <c r="J62" s="141"/>
      <c r="K62" s="10"/>
    </row>
    <row r="63" spans="1:11" ht="18.75" customHeight="1">
      <c r="A63" s="9"/>
      <c r="B63" s="11" t="s">
        <v>24</v>
      </c>
      <c r="C63" s="11" t="s">
        <v>25</v>
      </c>
      <c r="D63" s="11" t="s">
        <v>13</v>
      </c>
      <c r="E63" s="10"/>
      <c r="G63" s="9"/>
      <c r="H63" s="11" t="s">
        <v>24</v>
      </c>
      <c r="I63" s="11" t="s">
        <v>25</v>
      </c>
      <c r="J63" s="11" t="s">
        <v>13</v>
      </c>
      <c r="K63" s="10"/>
    </row>
    <row r="64" spans="1:11" ht="37.5" customHeight="1">
      <c r="A64" s="9"/>
      <c r="B64" s="12">
        <f>IF('②申込一覧表'!$C$21="","",'②申込一覧表'!$C$21)</f>
      </c>
      <c r="C64" s="12">
        <f>IF('②申込一覧表'!$D$21="","",'②申込一覧表'!$D$21)</f>
      </c>
      <c r="D64" s="12">
        <f>IF('②申込一覧表'!$E$21="","",'②申込一覧表'!$E$21)</f>
      </c>
      <c r="E64" s="10"/>
      <c r="G64" s="9"/>
      <c r="H64" s="12">
        <f>IF('②申込一覧表'!$C$22="","",'②申込一覧表'!$C$22)</f>
      </c>
      <c r="I64" s="12">
        <f>IF('②申込一覧表'!$D$22="","",'②申込一覧表'!$D$22)</f>
      </c>
      <c r="J64" s="12">
        <f>IF('②申込一覧表'!$E$22="","",'②申込一覧表'!$E$22)</f>
      </c>
      <c r="K64" s="10"/>
    </row>
    <row r="65" spans="1:11" ht="30" customHeight="1">
      <c r="A65" s="9"/>
      <c r="B65" s="11" t="s">
        <v>26</v>
      </c>
      <c r="C65" s="140">
        <f>IF(C64="","",'①選手等データ'!$B$10)</f>
      </c>
      <c r="D65" s="140"/>
      <c r="E65" s="10"/>
      <c r="G65" s="9"/>
      <c r="H65" s="11" t="s">
        <v>26</v>
      </c>
      <c r="I65" s="140">
        <f>IF(I64="","",'①選手等データ'!$B$10)</f>
      </c>
      <c r="J65" s="140"/>
      <c r="K65" s="10"/>
    </row>
    <row r="66" spans="1:11" ht="22.5" customHeight="1">
      <c r="A66" s="9"/>
      <c r="B66" s="30" t="s">
        <v>260</v>
      </c>
      <c r="C66" s="140"/>
      <c r="D66" s="140"/>
      <c r="E66" s="10"/>
      <c r="G66" s="9"/>
      <c r="H66" s="30" t="s">
        <v>260</v>
      </c>
      <c r="I66" s="140"/>
      <c r="J66" s="140"/>
      <c r="K66" s="10"/>
    </row>
    <row r="67" spans="1:11" ht="13.5">
      <c r="A67" s="9"/>
      <c r="B67" s="13"/>
      <c r="C67" s="138" t="s">
        <v>28</v>
      </c>
      <c r="D67" s="138"/>
      <c r="E67" s="10"/>
      <c r="G67" s="9"/>
      <c r="H67" s="13"/>
      <c r="I67" s="139" t="s">
        <v>28</v>
      </c>
      <c r="J67" s="139"/>
      <c r="K67" s="10"/>
    </row>
    <row r="68" spans="1:11" ht="7.5" customHeight="1">
      <c r="A68" s="14"/>
      <c r="B68" s="15"/>
      <c r="C68" s="15"/>
      <c r="D68" s="15"/>
      <c r="E68" s="16"/>
      <c r="G68" s="14"/>
      <c r="H68" s="15"/>
      <c r="I68" s="15"/>
      <c r="J68" s="15"/>
      <c r="K68" s="16"/>
    </row>
    <row r="69" s="13" customFormat="1" ht="22.5" customHeight="1">
      <c r="A69" s="19"/>
    </row>
    <row r="70" spans="1:11" ht="7.5" customHeight="1">
      <c r="A70" s="5"/>
      <c r="B70" s="6"/>
      <c r="C70" s="6"/>
      <c r="D70" s="6"/>
      <c r="E70" s="7"/>
      <c r="G70" s="5"/>
      <c r="H70" s="6"/>
      <c r="I70" s="6"/>
      <c r="J70" s="6"/>
      <c r="K70" s="7"/>
    </row>
    <row r="71" spans="1:11" ht="26.25" customHeight="1">
      <c r="A71" s="9"/>
      <c r="B71" s="137" t="s">
        <v>23</v>
      </c>
      <c r="C71" s="137"/>
      <c r="D71" s="137"/>
      <c r="E71" s="10"/>
      <c r="G71" s="9"/>
      <c r="H71" s="137" t="s">
        <v>23</v>
      </c>
      <c r="I71" s="137"/>
      <c r="J71" s="137"/>
      <c r="K71" s="10"/>
    </row>
    <row r="72" spans="1:11" ht="30" customHeight="1">
      <c r="A72" s="9"/>
      <c r="B72" s="11" t="s">
        <v>27</v>
      </c>
      <c r="C72" s="141" t="s">
        <v>262</v>
      </c>
      <c r="D72" s="141"/>
      <c r="E72" s="10"/>
      <c r="G72" s="9"/>
      <c r="H72" s="11" t="s">
        <v>27</v>
      </c>
      <c r="I72" s="141"/>
      <c r="J72" s="141"/>
      <c r="K72" s="10"/>
    </row>
    <row r="73" spans="1:11" ht="18.75" customHeight="1">
      <c r="A73" s="9"/>
      <c r="B73" s="11" t="s">
        <v>24</v>
      </c>
      <c r="C73" s="11" t="s">
        <v>25</v>
      </c>
      <c r="D73" s="11" t="s">
        <v>13</v>
      </c>
      <c r="E73" s="10"/>
      <c r="G73" s="9"/>
      <c r="H73" s="11" t="s">
        <v>1</v>
      </c>
      <c r="I73" s="11" t="s">
        <v>25</v>
      </c>
      <c r="J73" s="11" t="s">
        <v>13</v>
      </c>
      <c r="K73" s="10"/>
    </row>
    <row r="74" spans="1:11" ht="37.5" customHeight="1">
      <c r="A74" s="9"/>
      <c r="B74" s="12">
        <f>IF('②申込一覧表'!$C$23="","",'②申込一覧表'!$C$23)</f>
      </c>
      <c r="C74" s="12">
        <f>IF('②申込一覧表'!$D$23="","",'②申込一覧表'!$D$23)</f>
      </c>
      <c r="D74" s="12">
        <f>IF('②申込一覧表'!$E$23="","",'②申込一覧表'!$E$23)</f>
      </c>
      <c r="E74" s="10"/>
      <c r="G74" s="9"/>
      <c r="H74" s="12"/>
      <c r="I74" s="12"/>
      <c r="J74" s="12"/>
      <c r="K74" s="10"/>
    </row>
    <row r="75" spans="1:11" ht="30" customHeight="1">
      <c r="A75" s="9"/>
      <c r="B75" s="11" t="s">
        <v>26</v>
      </c>
      <c r="C75" s="140">
        <f>IF(C74="","",'①選手等データ'!$B$10)</f>
      </c>
      <c r="D75" s="140"/>
      <c r="E75" s="10"/>
      <c r="G75" s="9"/>
      <c r="H75" s="11" t="s">
        <v>26</v>
      </c>
      <c r="I75" s="140"/>
      <c r="J75" s="140"/>
      <c r="K75" s="10"/>
    </row>
    <row r="76" spans="1:11" ht="22.5" customHeight="1">
      <c r="A76" s="9"/>
      <c r="B76" s="30" t="s">
        <v>260</v>
      </c>
      <c r="C76" s="140"/>
      <c r="D76" s="140"/>
      <c r="E76" s="10"/>
      <c r="G76" s="9"/>
      <c r="H76" s="30" t="s">
        <v>260</v>
      </c>
      <c r="I76" s="140"/>
      <c r="J76" s="140"/>
      <c r="K76" s="10"/>
    </row>
    <row r="77" spans="1:11" ht="13.5">
      <c r="A77" s="9"/>
      <c r="B77" s="13"/>
      <c r="C77" s="138" t="s">
        <v>28</v>
      </c>
      <c r="D77" s="138"/>
      <c r="E77" s="10"/>
      <c r="G77" s="9"/>
      <c r="H77" s="13"/>
      <c r="I77" s="139" t="s">
        <v>28</v>
      </c>
      <c r="J77" s="139"/>
      <c r="K77" s="10"/>
    </row>
    <row r="78" spans="1:11" ht="7.5" customHeight="1">
      <c r="A78" s="14"/>
      <c r="B78" s="15"/>
      <c r="C78" s="15"/>
      <c r="D78" s="15"/>
      <c r="E78" s="16"/>
      <c r="G78" s="14"/>
      <c r="H78" s="15"/>
      <c r="I78" s="15"/>
      <c r="J78" s="15"/>
      <c r="K78" s="16"/>
    </row>
    <row r="79" s="13" customFormat="1" ht="22.5" customHeight="1">
      <c r="A79" s="19"/>
    </row>
    <row r="80" spans="1:11" ht="7.5" customHeight="1">
      <c r="A80" s="5"/>
      <c r="B80" s="6"/>
      <c r="C80" s="6"/>
      <c r="D80" s="6"/>
      <c r="E80" s="7"/>
      <c r="G80" s="5"/>
      <c r="H80" s="6"/>
      <c r="I80" s="6"/>
      <c r="J80" s="6"/>
      <c r="K80" s="7"/>
    </row>
    <row r="81" spans="1:11" ht="16.5" customHeight="1">
      <c r="A81" s="9"/>
      <c r="B81" s="137" t="s">
        <v>41</v>
      </c>
      <c r="C81" s="137"/>
      <c r="D81" s="137"/>
      <c r="E81" s="10"/>
      <c r="G81" s="9"/>
      <c r="H81" s="137" t="s">
        <v>41</v>
      </c>
      <c r="I81" s="137"/>
      <c r="J81" s="137"/>
      <c r="K81" s="10"/>
    </row>
    <row r="82" spans="1:11" ht="22.5" customHeight="1">
      <c r="A82" s="9"/>
      <c r="B82" s="11" t="s">
        <v>27</v>
      </c>
      <c r="C82" s="142" t="s">
        <v>42</v>
      </c>
      <c r="D82" s="143"/>
      <c r="E82" s="10"/>
      <c r="G82" s="9"/>
      <c r="H82" s="11" t="s">
        <v>27</v>
      </c>
      <c r="I82" s="142" t="s">
        <v>43</v>
      </c>
      <c r="J82" s="143"/>
      <c r="K82" s="10"/>
    </row>
    <row r="83" spans="1:11" ht="24" customHeight="1">
      <c r="A83" s="9"/>
      <c r="B83" s="11" t="s">
        <v>26</v>
      </c>
      <c r="C83" s="144">
        <f>IF('②申込一覧表'!C24="","",'①選手等データ'!$B$10)</f>
      </c>
      <c r="D83" s="145"/>
      <c r="E83" s="10"/>
      <c r="G83" s="9"/>
      <c r="H83" s="11" t="s">
        <v>26</v>
      </c>
      <c r="I83" s="144">
        <f>IF('②申込一覧表'!C30="","",'①選手等データ'!$B$10)</f>
      </c>
      <c r="J83" s="145"/>
      <c r="K83" s="10"/>
    </row>
    <row r="84" spans="1:11" ht="13.5" customHeight="1">
      <c r="A84" s="9"/>
      <c r="B84" s="11" t="s">
        <v>24</v>
      </c>
      <c r="C84" s="11" t="s">
        <v>25</v>
      </c>
      <c r="D84" s="11" t="s">
        <v>13</v>
      </c>
      <c r="E84" s="10"/>
      <c r="G84" s="9"/>
      <c r="H84" s="11" t="s">
        <v>24</v>
      </c>
      <c r="I84" s="11" t="s">
        <v>25</v>
      </c>
      <c r="J84" s="11" t="s">
        <v>13</v>
      </c>
      <c r="K84" s="10"/>
    </row>
    <row r="85" spans="1:11" ht="15.75" customHeight="1">
      <c r="A85" s="9"/>
      <c r="B85" s="11">
        <f>IF('②申込一覧表'!C24="","",'②申込一覧表'!C24)</f>
      </c>
      <c r="C85" s="11">
        <f>IF('②申込一覧表'!D24="","",'②申込一覧表'!D24)</f>
      </c>
      <c r="D85" s="11">
        <f>IF('②申込一覧表'!E24="","",'②申込一覧表'!E24)</f>
      </c>
      <c r="E85" s="10"/>
      <c r="G85" s="9"/>
      <c r="H85" s="11">
        <f>IF('②申込一覧表'!C30="","",'②申込一覧表'!C30)</f>
      </c>
      <c r="I85" s="11">
        <f>IF('②申込一覧表'!D30="","",'②申込一覧表'!D30)</f>
      </c>
      <c r="J85" s="11">
        <f>IF('②申込一覧表'!E30="","",'②申込一覧表'!E30)</f>
      </c>
      <c r="K85" s="10"/>
    </row>
    <row r="86" spans="1:11" ht="15.75" customHeight="1">
      <c r="A86" s="9"/>
      <c r="B86" s="11">
        <f>IF('②申込一覧表'!C25="","",'②申込一覧表'!C25)</f>
      </c>
      <c r="C86" s="11">
        <f>IF('②申込一覧表'!D25="","",'②申込一覧表'!D25)</f>
      </c>
      <c r="D86" s="11">
        <f>IF('②申込一覧表'!E25="","",'②申込一覧表'!E25)</f>
      </c>
      <c r="E86" s="10"/>
      <c r="G86" s="9"/>
      <c r="H86" s="11">
        <f>IF('②申込一覧表'!C31="","",'②申込一覧表'!C31)</f>
      </c>
      <c r="I86" s="11">
        <f>IF('②申込一覧表'!D31="","",'②申込一覧表'!D31)</f>
      </c>
      <c r="J86" s="11">
        <f>IF('②申込一覧表'!E31="","",'②申込一覧表'!E31)</f>
      </c>
      <c r="K86" s="10"/>
    </row>
    <row r="87" spans="1:11" ht="15.75" customHeight="1">
      <c r="A87" s="9"/>
      <c r="B87" s="11">
        <f>IF('②申込一覧表'!C26="","",'②申込一覧表'!C26)</f>
      </c>
      <c r="C87" s="11">
        <f>IF('②申込一覧表'!D26="","",'②申込一覧表'!D26)</f>
      </c>
      <c r="D87" s="11">
        <f>IF('②申込一覧表'!E26="","",'②申込一覧表'!E26)</f>
      </c>
      <c r="E87" s="10"/>
      <c r="G87" s="9"/>
      <c r="H87" s="11">
        <f>IF('②申込一覧表'!C32="","",'②申込一覧表'!C32)</f>
      </c>
      <c r="I87" s="11">
        <f>IF('②申込一覧表'!D32="","",'②申込一覧表'!D32)</f>
      </c>
      <c r="J87" s="11">
        <f>IF('②申込一覧表'!E32="","",'②申込一覧表'!E32)</f>
      </c>
      <c r="K87" s="10"/>
    </row>
    <row r="88" spans="1:11" ht="15.75" customHeight="1">
      <c r="A88" s="9"/>
      <c r="B88" s="11">
        <f>IF('②申込一覧表'!C27="","",'②申込一覧表'!C27)</f>
      </c>
      <c r="C88" s="11">
        <f>IF('②申込一覧表'!D27="","",'②申込一覧表'!D27)</f>
      </c>
      <c r="D88" s="11">
        <f>IF('②申込一覧表'!E27="","",'②申込一覧表'!E27)</f>
      </c>
      <c r="E88" s="10"/>
      <c r="G88" s="9"/>
      <c r="H88" s="11">
        <f>IF('②申込一覧表'!C33="","",'②申込一覧表'!C33)</f>
      </c>
      <c r="I88" s="11">
        <f>IF('②申込一覧表'!D33="","",'②申込一覧表'!D33)</f>
      </c>
      <c r="J88" s="11">
        <f>IF('②申込一覧表'!E33="","",'②申込一覧表'!E33)</f>
      </c>
      <c r="K88" s="10"/>
    </row>
    <row r="89" spans="1:11" ht="15.75" customHeight="1">
      <c r="A89" s="9"/>
      <c r="B89" s="11">
        <f>IF('②申込一覧表'!C28="","",'②申込一覧表'!C28)</f>
      </c>
      <c r="C89" s="11">
        <f>IF('②申込一覧表'!D28="","",'②申込一覧表'!D28)</f>
      </c>
      <c r="D89" s="11">
        <f>IF('②申込一覧表'!E28="","",'②申込一覧表'!E28)</f>
      </c>
      <c r="E89" s="10"/>
      <c r="G89" s="9"/>
      <c r="H89" s="11">
        <f>IF('②申込一覧表'!C34="","",'②申込一覧表'!C34)</f>
      </c>
      <c r="I89" s="11">
        <f>IF('②申込一覧表'!D34="","",'②申込一覧表'!D34)</f>
      </c>
      <c r="J89" s="11">
        <f>IF('②申込一覧表'!E34="","",'②申込一覧表'!E34)</f>
      </c>
      <c r="K89" s="10"/>
    </row>
    <row r="90" spans="1:11" ht="15.75" customHeight="1">
      <c r="A90" s="9"/>
      <c r="B90" s="11">
        <f>IF('②申込一覧表'!C29="","",'②申込一覧表'!C29)</f>
      </c>
      <c r="C90" s="11">
        <f>IF('②申込一覧表'!D29="","",'②申込一覧表'!D29)</f>
      </c>
      <c r="D90" s="11">
        <f>IF('②申込一覧表'!E29="","",'②申込一覧表'!E29)</f>
      </c>
      <c r="E90" s="10"/>
      <c r="G90" s="9"/>
      <c r="H90" s="11">
        <f>IF('②申込一覧表'!C35="","",'②申込一覧表'!C35)</f>
      </c>
      <c r="I90" s="11">
        <f>IF('②申込一覧表'!D35="","",'②申込一覧表'!D35)</f>
      </c>
      <c r="J90" s="11">
        <f>IF('②申込一覧表'!E35="","",'②申込一覧表'!E35)</f>
      </c>
      <c r="K90" s="10"/>
    </row>
    <row r="91" spans="1:11" ht="13.5">
      <c r="A91" s="9"/>
      <c r="B91" s="13"/>
      <c r="C91" s="139" t="s">
        <v>28</v>
      </c>
      <c r="D91" s="139"/>
      <c r="E91" s="10"/>
      <c r="G91" s="9"/>
      <c r="H91" s="13"/>
      <c r="I91" s="139" t="s">
        <v>28</v>
      </c>
      <c r="J91" s="139"/>
      <c r="K91" s="10"/>
    </row>
    <row r="92" spans="1:11" ht="7.5" customHeight="1">
      <c r="A92" s="14"/>
      <c r="B92" s="15"/>
      <c r="C92" s="15"/>
      <c r="D92" s="15"/>
      <c r="E92" s="16"/>
      <c r="G92" s="14"/>
      <c r="H92" s="15"/>
      <c r="I92" s="15"/>
      <c r="J92" s="15"/>
      <c r="K92" s="16"/>
    </row>
    <row r="93" ht="6" customHeight="1"/>
  </sheetData>
  <sheetProtection password="CC98" sheet="1" objects="1" scenarios="1" selectLockedCells="1"/>
  <mergeCells count="88">
    <mergeCell ref="B51:D51"/>
    <mergeCell ref="C77:D77"/>
    <mergeCell ref="I77:J77"/>
    <mergeCell ref="B71:D71"/>
    <mergeCell ref="H71:J71"/>
    <mergeCell ref="I55:J55"/>
    <mergeCell ref="I67:J67"/>
    <mergeCell ref="I76:J76"/>
    <mergeCell ref="I75:J75"/>
    <mergeCell ref="C75:D75"/>
    <mergeCell ref="C42:D42"/>
    <mergeCell ref="I33:J33"/>
    <mergeCell ref="I72:J72"/>
    <mergeCell ref="I36:J36"/>
    <mergeCell ref="B61:D61"/>
    <mergeCell ref="H61:J61"/>
    <mergeCell ref="C56:D56"/>
    <mergeCell ref="C52:D52"/>
    <mergeCell ref="I57:J57"/>
    <mergeCell ref="I65:J65"/>
    <mergeCell ref="C23:D23"/>
    <mergeCell ref="I46:J46"/>
    <mergeCell ref="C33:D33"/>
    <mergeCell ref="I27:J27"/>
    <mergeCell ref="C36:D36"/>
    <mergeCell ref="C37:D37"/>
    <mergeCell ref="I42:J42"/>
    <mergeCell ref="I45:J45"/>
    <mergeCell ref="C45:D45"/>
    <mergeCell ref="H41:J41"/>
    <mergeCell ref="H81:J81"/>
    <mergeCell ref="C46:D46"/>
    <mergeCell ref="C26:D26"/>
    <mergeCell ref="C27:D27"/>
    <mergeCell ref="B41:D41"/>
    <mergeCell ref="C38:D38"/>
    <mergeCell ref="C55:D55"/>
    <mergeCell ref="H51:J51"/>
    <mergeCell ref="I56:J56"/>
    <mergeCell ref="I52:J52"/>
    <mergeCell ref="I37:J37"/>
    <mergeCell ref="C91:D91"/>
    <mergeCell ref="I91:J91"/>
    <mergeCell ref="C82:D82"/>
    <mergeCell ref="I82:J82"/>
    <mergeCell ref="C83:D83"/>
    <mergeCell ref="I83:J83"/>
    <mergeCell ref="B81:D81"/>
    <mergeCell ref="C76:D76"/>
    <mergeCell ref="C67:D67"/>
    <mergeCell ref="I38:J38"/>
    <mergeCell ref="C72:D72"/>
    <mergeCell ref="C65:D65"/>
    <mergeCell ref="C66:D66"/>
    <mergeCell ref="C47:D47"/>
    <mergeCell ref="I47:J47"/>
    <mergeCell ref="C57:D57"/>
    <mergeCell ref="C62:D62"/>
    <mergeCell ref="I66:J66"/>
    <mergeCell ref="I62:J62"/>
    <mergeCell ref="C17:D17"/>
    <mergeCell ref="B32:D32"/>
    <mergeCell ref="H32:J32"/>
    <mergeCell ref="C28:D28"/>
    <mergeCell ref="I28:J28"/>
    <mergeCell ref="B22:D22"/>
    <mergeCell ref="H22:J22"/>
    <mergeCell ref="I17:J17"/>
    <mergeCell ref="I23:J23"/>
    <mergeCell ref="I26:J26"/>
    <mergeCell ref="B12:D12"/>
    <mergeCell ref="H12:J12"/>
    <mergeCell ref="I13:J13"/>
    <mergeCell ref="I16:J16"/>
    <mergeCell ref="C7:D7"/>
    <mergeCell ref="C3:D3"/>
    <mergeCell ref="I6:J6"/>
    <mergeCell ref="I7:J7"/>
    <mergeCell ref="B2:D2"/>
    <mergeCell ref="H2:J2"/>
    <mergeCell ref="C18:D18"/>
    <mergeCell ref="I18:J18"/>
    <mergeCell ref="C13:D13"/>
    <mergeCell ref="C16:D16"/>
    <mergeCell ref="I3:J3"/>
    <mergeCell ref="C6:D6"/>
    <mergeCell ref="C8:D8"/>
    <mergeCell ref="I8:J8"/>
  </mergeCells>
  <printOptions horizontalCentered="1"/>
  <pageMargins left="0.3937007874015748" right="0.3937007874015748" top="0.59" bottom="0.6" header="0.5118110236220472" footer="0.5118110236220472"/>
  <pageSetup horizontalDpi="600" verticalDpi="600" orientation="portrait" paperSize="9" scale="98" r:id="rId1"/>
  <rowBreaks count="2" manualBreakCount="2">
    <brk id="39" max="10" man="1"/>
    <brk id="7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72"/>
  <sheetViews>
    <sheetView showGridLines="0" view="pageBreakPreview" zoomScale="85" zoomScaleSheetLayoutView="85" zoomScalePageLayoutView="0" workbookViewId="0" topLeftCell="A19">
      <selection activeCell="I15" sqref="I15"/>
    </sheetView>
  </sheetViews>
  <sheetFormatPr defaultColWidth="9.00390625" defaultRowHeight="13.5"/>
  <cols>
    <col min="1" max="1" width="1.25" style="8" customWidth="1"/>
    <col min="2" max="2" width="13.125" style="8" customWidth="1"/>
    <col min="3" max="3" width="24.375" style="8" customWidth="1"/>
    <col min="4" max="4" width="7.50390625" style="8" customWidth="1"/>
    <col min="5" max="7" width="1.25" style="8" customWidth="1"/>
    <col min="8" max="8" width="13.125" style="8" customWidth="1"/>
    <col min="9" max="9" width="24.375" style="8" customWidth="1"/>
    <col min="10" max="10" width="7.50390625" style="8" customWidth="1"/>
    <col min="11" max="11" width="1.25" style="8" customWidth="1"/>
    <col min="12" max="16384" width="9.00390625" style="8" customWidth="1"/>
  </cols>
  <sheetData>
    <row r="1" spans="1:11" ht="7.5" customHeight="1">
      <c r="A1" s="5"/>
      <c r="B1" s="6"/>
      <c r="C1" s="6"/>
      <c r="D1" s="6"/>
      <c r="E1" s="7"/>
      <c r="G1" s="5"/>
      <c r="H1" s="6"/>
      <c r="I1" s="6"/>
      <c r="J1" s="6"/>
      <c r="K1" s="7"/>
    </row>
    <row r="2" spans="1:11" ht="26.25" customHeight="1">
      <c r="A2" s="9"/>
      <c r="B2" s="137" t="s">
        <v>23</v>
      </c>
      <c r="C2" s="137"/>
      <c r="D2" s="137"/>
      <c r="E2" s="10"/>
      <c r="G2" s="9"/>
      <c r="H2" s="137" t="s">
        <v>23</v>
      </c>
      <c r="I2" s="137"/>
      <c r="J2" s="137"/>
      <c r="K2" s="10"/>
    </row>
    <row r="3" spans="1:11" ht="30" customHeight="1">
      <c r="A3" s="9"/>
      <c r="B3" s="11" t="s">
        <v>27</v>
      </c>
      <c r="C3" s="140" t="s">
        <v>54</v>
      </c>
      <c r="D3" s="140"/>
      <c r="E3" s="10"/>
      <c r="G3" s="9"/>
      <c r="H3" s="11" t="s">
        <v>27</v>
      </c>
      <c r="I3" s="140" t="s">
        <v>55</v>
      </c>
      <c r="J3" s="140"/>
      <c r="K3" s="10"/>
    </row>
    <row r="4" spans="1:11" ht="18.75" customHeight="1">
      <c r="A4" s="9"/>
      <c r="B4" s="11" t="s">
        <v>1</v>
      </c>
      <c r="C4" s="11" t="s">
        <v>25</v>
      </c>
      <c r="D4" s="11" t="s">
        <v>13</v>
      </c>
      <c r="E4" s="10"/>
      <c r="G4" s="9"/>
      <c r="H4" s="11" t="s">
        <v>1</v>
      </c>
      <c r="I4" s="11" t="s">
        <v>25</v>
      </c>
      <c r="J4" s="11" t="s">
        <v>13</v>
      </c>
      <c r="K4" s="10"/>
    </row>
    <row r="5" spans="1:11" ht="37.5" customHeight="1">
      <c r="A5" s="9"/>
      <c r="B5" s="12">
        <f>IF('②申込一覧表'!$H$9="","",'②申込一覧表'!$H$9)</f>
      </c>
      <c r="C5" s="12">
        <f>IF('②申込一覧表'!$I$9="","",'②申込一覧表'!$I$9)</f>
      </c>
      <c r="D5" s="12">
        <f>IF('②申込一覧表'!$J$9="","",'②申込一覧表'!$J$9)</f>
      </c>
      <c r="E5" s="10"/>
      <c r="G5" s="9"/>
      <c r="H5" s="12">
        <f>IF('②申込一覧表'!$H$10="","",'②申込一覧表'!$H$10)</f>
      </c>
      <c r="I5" s="12">
        <f>IF('②申込一覧表'!$I$10="","",'②申込一覧表'!$I$10)</f>
      </c>
      <c r="J5" s="12">
        <f>IF('②申込一覧表'!$J$10="","",'②申込一覧表'!$J$10)</f>
      </c>
      <c r="K5" s="10"/>
    </row>
    <row r="6" spans="1:11" ht="30" customHeight="1">
      <c r="A6" s="9"/>
      <c r="B6" s="11" t="s">
        <v>26</v>
      </c>
      <c r="C6" s="140">
        <f>IF(C5="","",'①選手等データ'!$B$10)</f>
      </c>
      <c r="D6" s="140"/>
      <c r="E6" s="10"/>
      <c r="G6" s="9"/>
      <c r="H6" s="11" t="s">
        <v>26</v>
      </c>
      <c r="I6" s="140">
        <f>IF(I5="","",'①選手等データ'!$B$10)</f>
      </c>
      <c r="J6" s="140"/>
      <c r="K6" s="10"/>
    </row>
    <row r="7" spans="1:11" ht="22.5" customHeight="1">
      <c r="A7" s="9"/>
      <c r="B7" s="30" t="s">
        <v>260</v>
      </c>
      <c r="C7" s="140"/>
      <c r="D7" s="140"/>
      <c r="E7" s="10"/>
      <c r="G7" s="9"/>
      <c r="H7" s="30" t="s">
        <v>260</v>
      </c>
      <c r="I7" s="140"/>
      <c r="J7" s="140"/>
      <c r="K7" s="10"/>
    </row>
    <row r="8" spans="1:11" ht="13.5">
      <c r="A8" s="9"/>
      <c r="B8" s="13"/>
      <c r="C8" s="138" t="s">
        <v>28</v>
      </c>
      <c r="D8" s="138"/>
      <c r="E8" s="10"/>
      <c r="G8" s="9"/>
      <c r="H8" s="13"/>
      <c r="I8" s="139" t="s">
        <v>28</v>
      </c>
      <c r="J8" s="139"/>
      <c r="K8" s="10"/>
    </row>
    <row r="9" spans="1:11" ht="7.5" customHeight="1">
      <c r="A9" s="14"/>
      <c r="B9" s="15"/>
      <c r="C9" s="15"/>
      <c r="D9" s="15"/>
      <c r="E9" s="16"/>
      <c r="G9" s="14"/>
      <c r="H9" s="15"/>
      <c r="I9" s="15"/>
      <c r="J9" s="15"/>
      <c r="K9" s="16"/>
    </row>
    <row r="10" s="13" customFormat="1" ht="22.5" customHeight="1"/>
    <row r="11" spans="1:11" ht="7.5" customHeight="1">
      <c r="A11" s="5"/>
      <c r="B11" s="6"/>
      <c r="C11" s="6"/>
      <c r="D11" s="6"/>
      <c r="E11" s="7"/>
      <c r="G11" s="5"/>
      <c r="H11" s="6"/>
      <c r="I11" s="6"/>
      <c r="J11" s="6"/>
      <c r="K11" s="7"/>
    </row>
    <row r="12" spans="1:11" ht="26.25" customHeight="1">
      <c r="A12" s="9"/>
      <c r="B12" s="137" t="s">
        <v>23</v>
      </c>
      <c r="C12" s="137"/>
      <c r="D12" s="137"/>
      <c r="E12" s="10"/>
      <c r="G12" s="9"/>
      <c r="H12" s="137" t="s">
        <v>23</v>
      </c>
      <c r="I12" s="137"/>
      <c r="J12" s="137"/>
      <c r="K12" s="10"/>
    </row>
    <row r="13" spans="1:11" ht="30" customHeight="1">
      <c r="A13" s="9"/>
      <c r="B13" s="11" t="s">
        <v>27</v>
      </c>
      <c r="C13" s="140" t="s">
        <v>56</v>
      </c>
      <c r="D13" s="140"/>
      <c r="E13" s="10"/>
      <c r="G13" s="9"/>
      <c r="H13" s="11" t="s">
        <v>27</v>
      </c>
      <c r="I13" s="140" t="s">
        <v>57</v>
      </c>
      <c r="J13" s="140"/>
      <c r="K13" s="10"/>
    </row>
    <row r="14" spans="1:11" ht="18.75" customHeight="1">
      <c r="A14" s="9"/>
      <c r="B14" s="11" t="s">
        <v>1</v>
      </c>
      <c r="C14" s="11" t="s">
        <v>25</v>
      </c>
      <c r="D14" s="11" t="s">
        <v>13</v>
      </c>
      <c r="E14" s="10"/>
      <c r="G14" s="9"/>
      <c r="H14" s="11" t="s">
        <v>53</v>
      </c>
      <c r="I14" s="11" t="s">
        <v>25</v>
      </c>
      <c r="J14" s="11" t="s">
        <v>13</v>
      </c>
      <c r="K14" s="10"/>
    </row>
    <row r="15" spans="1:11" ht="37.5" customHeight="1">
      <c r="A15" s="9"/>
      <c r="B15" s="12">
        <f>IF('②申込一覧表'!$H$11="","",'②申込一覧表'!$H$11)</f>
      </c>
      <c r="C15" s="12">
        <f>IF('②申込一覧表'!$I$11="","",'②申込一覧表'!$I$11)</f>
      </c>
      <c r="D15" s="12">
        <f>IF('②申込一覧表'!$J$11="","",'②申込一覧表'!$J$11)</f>
      </c>
      <c r="E15" s="10"/>
      <c r="G15" s="9"/>
      <c r="H15" s="12">
        <f>IF('②申込一覧表'!$H$12="","",'②申込一覧表'!$H$12)</f>
      </c>
      <c r="I15" s="12">
        <f>IF('②申込一覧表'!$I$12="","",'②申込一覧表'!$I$12)</f>
      </c>
      <c r="J15" s="12">
        <f>IF('②申込一覧表'!$J$12="","",'②申込一覧表'!$J$12)</f>
      </c>
      <c r="K15" s="10"/>
    </row>
    <row r="16" spans="1:11" ht="30" customHeight="1">
      <c r="A16" s="9"/>
      <c r="B16" s="11" t="s">
        <v>26</v>
      </c>
      <c r="C16" s="140">
        <f>IF(C15="","",'①選手等データ'!$B$10)</f>
      </c>
      <c r="D16" s="140"/>
      <c r="E16" s="10"/>
      <c r="G16" s="9"/>
      <c r="H16" s="11" t="s">
        <v>26</v>
      </c>
      <c r="I16" s="140">
        <f>IF(I15="","",'①選手等データ'!$B$10)</f>
      </c>
      <c r="J16" s="140"/>
      <c r="K16" s="10"/>
    </row>
    <row r="17" spans="1:11" ht="22.5" customHeight="1">
      <c r="A17" s="9"/>
      <c r="B17" s="30" t="s">
        <v>260</v>
      </c>
      <c r="C17" s="140"/>
      <c r="D17" s="140"/>
      <c r="E17" s="10"/>
      <c r="G17" s="9"/>
      <c r="H17" s="30" t="s">
        <v>260</v>
      </c>
      <c r="I17" s="140"/>
      <c r="J17" s="140"/>
      <c r="K17" s="10"/>
    </row>
    <row r="18" spans="1:11" ht="13.5">
      <c r="A18" s="9"/>
      <c r="B18" s="13"/>
      <c r="C18" s="138" t="s">
        <v>28</v>
      </c>
      <c r="D18" s="138"/>
      <c r="E18" s="10"/>
      <c r="G18" s="9"/>
      <c r="H18" s="13"/>
      <c r="I18" s="139" t="s">
        <v>28</v>
      </c>
      <c r="J18" s="139"/>
      <c r="K18" s="10"/>
    </row>
    <row r="19" spans="1:11" ht="7.5" customHeight="1">
      <c r="A19" s="14"/>
      <c r="B19" s="15"/>
      <c r="C19" s="15"/>
      <c r="D19" s="15"/>
      <c r="E19" s="16"/>
      <c r="G19" s="14"/>
      <c r="H19" s="15"/>
      <c r="I19" s="15"/>
      <c r="J19" s="15"/>
      <c r="K19" s="16"/>
    </row>
    <row r="20" s="13" customFormat="1" ht="22.5" customHeight="1">
      <c r="A20" s="19"/>
    </row>
    <row r="21" spans="1:11" ht="7.5" customHeight="1">
      <c r="A21" s="5"/>
      <c r="B21" s="6"/>
      <c r="C21" s="6"/>
      <c r="D21" s="6"/>
      <c r="E21" s="7"/>
      <c r="G21" s="5"/>
      <c r="H21" s="6"/>
      <c r="I21" s="6"/>
      <c r="J21" s="6"/>
      <c r="K21" s="7"/>
    </row>
    <row r="22" spans="1:11" ht="26.25" customHeight="1">
      <c r="A22" s="9"/>
      <c r="B22" s="137" t="s">
        <v>23</v>
      </c>
      <c r="C22" s="137"/>
      <c r="D22" s="137"/>
      <c r="E22" s="10"/>
      <c r="G22" s="9"/>
      <c r="H22" s="137" t="s">
        <v>23</v>
      </c>
      <c r="I22" s="137"/>
      <c r="J22" s="137"/>
      <c r="K22" s="10"/>
    </row>
    <row r="23" spans="1:11" ht="30" customHeight="1">
      <c r="A23" s="9"/>
      <c r="B23" s="11" t="s">
        <v>27</v>
      </c>
      <c r="C23" s="140" t="s">
        <v>58</v>
      </c>
      <c r="D23" s="140"/>
      <c r="E23" s="10"/>
      <c r="G23" s="9"/>
      <c r="H23" s="11" t="s">
        <v>27</v>
      </c>
      <c r="I23" s="140" t="s">
        <v>59</v>
      </c>
      <c r="J23" s="140"/>
      <c r="K23" s="10"/>
    </row>
    <row r="24" spans="1:11" ht="18.75" customHeight="1">
      <c r="A24" s="9"/>
      <c r="B24" s="11" t="s">
        <v>53</v>
      </c>
      <c r="C24" s="11" t="s">
        <v>25</v>
      </c>
      <c r="D24" s="11" t="s">
        <v>13</v>
      </c>
      <c r="E24" s="10"/>
      <c r="G24" s="9"/>
      <c r="H24" s="11" t="s">
        <v>1</v>
      </c>
      <c r="I24" s="11" t="s">
        <v>25</v>
      </c>
      <c r="J24" s="11" t="s">
        <v>13</v>
      </c>
      <c r="K24" s="10"/>
    </row>
    <row r="25" spans="1:11" ht="37.5" customHeight="1">
      <c r="A25" s="9"/>
      <c r="B25" s="12">
        <f>IF('②申込一覧表'!$H$13="","",'②申込一覧表'!$H$13)</f>
      </c>
      <c r="C25" s="12">
        <f>IF('②申込一覧表'!$I$13="","",'②申込一覧表'!$I$13)</f>
      </c>
      <c r="D25" s="12">
        <f>IF('②申込一覧表'!$J$13="","",'②申込一覧表'!$J$13)</f>
      </c>
      <c r="E25" s="10"/>
      <c r="G25" s="9"/>
      <c r="H25" s="12">
        <f>IF('②申込一覧表'!$H$14="","",'②申込一覧表'!$H$14)</f>
      </c>
      <c r="I25" s="12">
        <f>IF('②申込一覧表'!$I$14="","",'②申込一覧表'!$I$14)</f>
      </c>
      <c r="J25" s="12">
        <f>IF('②申込一覧表'!$J$14="","",'②申込一覧表'!$J$14)</f>
      </c>
      <c r="K25" s="10"/>
    </row>
    <row r="26" spans="1:11" ht="30" customHeight="1">
      <c r="A26" s="9"/>
      <c r="B26" s="11" t="s">
        <v>26</v>
      </c>
      <c r="C26" s="140">
        <f>IF(C25="","",'①選手等データ'!$B$10)</f>
      </c>
      <c r="D26" s="140"/>
      <c r="E26" s="10"/>
      <c r="G26" s="9"/>
      <c r="H26" s="11" t="s">
        <v>26</v>
      </c>
      <c r="I26" s="140">
        <f>IF(I25="","",'①選手等データ'!$B$10)</f>
      </c>
      <c r="J26" s="140"/>
      <c r="K26" s="10"/>
    </row>
    <row r="27" spans="1:11" ht="22.5" customHeight="1">
      <c r="A27" s="9"/>
      <c r="B27" s="30" t="s">
        <v>260</v>
      </c>
      <c r="C27" s="140"/>
      <c r="D27" s="140"/>
      <c r="E27" s="10"/>
      <c r="G27" s="9"/>
      <c r="H27" s="30" t="s">
        <v>260</v>
      </c>
      <c r="I27" s="140"/>
      <c r="J27" s="140"/>
      <c r="K27" s="10"/>
    </row>
    <row r="28" spans="1:11" ht="13.5">
      <c r="A28" s="9"/>
      <c r="B28" s="13"/>
      <c r="C28" s="138" t="s">
        <v>28</v>
      </c>
      <c r="D28" s="138"/>
      <c r="E28" s="10"/>
      <c r="G28" s="9"/>
      <c r="H28" s="13"/>
      <c r="I28" s="139" t="s">
        <v>28</v>
      </c>
      <c r="J28" s="139"/>
      <c r="K28" s="10"/>
    </row>
    <row r="29" spans="1:11" ht="7.5" customHeight="1">
      <c r="A29" s="14"/>
      <c r="B29" s="15"/>
      <c r="C29" s="15"/>
      <c r="D29" s="15"/>
      <c r="E29" s="16"/>
      <c r="G29" s="14"/>
      <c r="H29" s="15"/>
      <c r="I29" s="15"/>
      <c r="J29" s="15"/>
      <c r="K29" s="16"/>
    </row>
    <row r="30" s="13" customFormat="1" ht="22.5" customHeight="1">
      <c r="A30" s="19"/>
    </row>
    <row r="31" spans="1:11" ht="7.5" customHeight="1">
      <c r="A31" s="5"/>
      <c r="B31" s="6"/>
      <c r="C31" s="6"/>
      <c r="D31" s="6"/>
      <c r="E31" s="7"/>
      <c r="G31" s="5"/>
      <c r="H31" s="6"/>
      <c r="I31" s="6"/>
      <c r="J31" s="6"/>
      <c r="K31" s="7"/>
    </row>
    <row r="32" spans="1:11" ht="26.25" customHeight="1">
      <c r="A32" s="9"/>
      <c r="B32" s="137" t="s">
        <v>23</v>
      </c>
      <c r="C32" s="137"/>
      <c r="D32" s="137"/>
      <c r="E32" s="10"/>
      <c r="G32" s="9"/>
      <c r="H32" s="137" t="s">
        <v>23</v>
      </c>
      <c r="I32" s="137"/>
      <c r="J32" s="137"/>
      <c r="K32" s="10"/>
    </row>
    <row r="33" spans="1:11" ht="30" customHeight="1">
      <c r="A33" s="9"/>
      <c r="B33" s="11" t="s">
        <v>27</v>
      </c>
      <c r="C33" s="140" t="s">
        <v>60</v>
      </c>
      <c r="D33" s="140"/>
      <c r="E33" s="10"/>
      <c r="G33" s="9"/>
      <c r="H33" s="11" t="s">
        <v>27</v>
      </c>
      <c r="I33" s="140" t="s">
        <v>66</v>
      </c>
      <c r="J33" s="140"/>
      <c r="K33" s="10"/>
    </row>
    <row r="34" spans="1:11" ht="18.75" customHeight="1">
      <c r="A34" s="9"/>
      <c r="B34" s="11" t="s">
        <v>1</v>
      </c>
      <c r="C34" s="11" t="s">
        <v>25</v>
      </c>
      <c r="D34" s="11" t="s">
        <v>13</v>
      </c>
      <c r="E34" s="10"/>
      <c r="G34" s="9"/>
      <c r="H34" s="11" t="s">
        <v>53</v>
      </c>
      <c r="I34" s="11" t="s">
        <v>25</v>
      </c>
      <c r="J34" s="11" t="s">
        <v>13</v>
      </c>
      <c r="K34" s="10"/>
    </row>
    <row r="35" spans="1:11" ht="37.5" customHeight="1">
      <c r="A35" s="9"/>
      <c r="B35" s="12">
        <f>IF('②申込一覧表'!$H$15="","",'②申込一覧表'!$H$15)</f>
      </c>
      <c r="C35" s="12">
        <f>IF('②申込一覧表'!$I$15="","",'②申込一覧表'!$I$15)</f>
      </c>
      <c r="D35" s="12">
        <f>IF('②申込一覧表'!$J$15="","",'②申込一覧表'!$J$15)</f>
      </c>
      <c r="E35" s="10"/>
      <c r="G35" s="9"/>
      <c r="H35" s="12">
        <f>IF('②申込一覧表'!$H$16="","",'②申込一覧表'!$H$16)</f>
      </c>
      <c r="I35" s="12">
        <f>IF('②申込一覧表'!$I$16="","",'②申込一覧表'!$I$16)</f>
      </c>
      <c r="J35" s="12">
        <f>IF('②申込一覧表'!$J$16="","",'②申込一覧表'!$J$16)</f>
      </c>
      <c r="K35" s="10"/>
    </row>
    <row r="36" spans="1:11" ht="30" customHeight="1">
      <c r="A36" s="9"/>
      <c r="B36" s="11" t="s">
        <v>26</v>
      </c>
      <c r="C36" s="140">
        <f>IF(C35="","",'①選手等データ'!$B$10)</f>
      </c>
      <c r="D36" s="140"/>
      <c r="E36" s="10"/>
      <c r="G36" s="9"/>
      <c r="H36" s="11" t="s">
        <v>26</v>
      </c>
      <c r="I36" s="140">
        <f>IF(I35="","",'①選手等データ'!$B$10)</f>
      </c>
      <c r="J36" s="140"/>
      <c r="K36" s="10"/>
    </row>
    <row r="37" spans="1:11" ht="22.5" customHeight="1">
      <c r="A37" s="9"/>
      <c r="B37" s="30" t="s">
        <v>260</v>
      </c>
      <c r="C37" s="140"/>
      <c r="D37" s="140"/>
      <c r="E37" s="10"/>
      <c r="G37" s="9"/>
      <c r="H37" s="30" t="s">
        <v>260</v>
      </c>
      <c r="I37" s="140"/>
      <c r="J37" s="140"/>
      <c r="K37" s="10"/>
    </row>
    <row r="38" spans="1:11" ht="13.5">
      <c r="A38" s="9"/>
      <c r="B38" s="13"/>
      <c r="C38" s="138" t="s">
        <v>28</v>
      </c>
      <c r="D38" s="138"/>
      <c r="E38" s="10"/>
      <c r="G38" s="9"/>
      <c r="H38" s="13"/>
      <c r="I38" s="139" t="s">
        <v>28</v>
      </c>
      <c r="J38" s="139"/>
      <c r="K38" s="10"/>
    </row>
    <row r="39" spans="1:11" ht="7.5" customHeight="1">
      <c r="A39" s="14"/>
      <c r="B39" s="15"/>
      <c r="C39" s="15"/>
      <c r="D39" s="15"/>
      <c r="E39" s="16"/>
      <c r="G39" s="14"/>
      <c r="H39" s="15"/>
      <c r="I39" s="15"/>
      <c r="J39" s="15"/>
      <c r="K39" s="16"/>
    </row>
    <row r="40" spans="1:11" ht="7.5" customHeight="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 ht="26.25" customHeight="1">
      <c r="A41" s="9"/>
      <c r="B41" s="137" t="s">
        <v>23</v>
      </c>
      <c r="C41" s="137"/>
      <c r="D41" s="137"/>
      <c r="E41" s="10"/>
      <c r="G41" s="9"/>
      <c r="H41" s="137" t="s">
        <v>23</v>
      </c>
      <c r="I41" s="137"/>
      <c r="J41" s="137"/>
      <c r="K41" s="10"/>
    </row>
    <row r="42" spans="1:11" ht="30" customHeight="1">
      <c r="A42" s="9"/>
      <c r="B42" s="11" t="s">
        <v>27</v>
      </c>
      <c r="C42" s="140" t="s">
        <v>61</v>
      </c>
      <c r="D42" s="140"/>
      <c r="E42" s="10"/>
      <c r="G42" s="9"/>
      <c r="H42" s="11" t="s">
        <v>27</v>
      </c>
      <c r="I42" s="140" t="s">
        <v>62</v>
      </c>
      <c r="J42" s="140"/>
      <c r="K42" s="10"/>
    </row>
    <row r="43" spans="1:11" ht="18.75" customHeight="1">
      <c r="A43" s="9"/>
      <c r="B43" s="11" t="s">
        <v>53</v>
      </c>
      <c r="C43" s="11" t="s">
        <v>25</v>
      </c>
      <c r="D43" s="11" t="s">
        <v>13</v>
      </c>
      <c r="E43" s="10"/>
      <c r="G43" s="9"/>
      <c r="H43" s="11" t="s">
        <v>53</v>
      </c>
      <c r="I43" s="11" t="s">
        <v>25</v>
      </c>
      <c r="J43" s="11" t="s">
        <v>13</v>
      </c>
      <c r="K43" s="10"/>
    </row>
    <row r="44" spans="1:11" ht="37.5" customHeight="1">
      <c r="A44" s="9"/>
      <c r="B44" s="12">
        <f>IF('②申込一覧表'!$H$17="","",'②申込一覧表'!$H$17)</f>
      </c>
      <c r="C44" s="12">
        <f>IF('②申込一覧表'!$I$17="","",'②申込一覧表'!$I$17)</f>
      </c>
      <c r="D44" s="12">
        <f>IF('②申込一覧表'!$J$17="","",'②申込一覧表'!$J$17)</f>
      </c>
      <c r="E44" s="10"/>
      <c r="G44" s="9"/>
      <c r="H44" s="12">
        <f>IF('②申込一覧表'!$H$18="","",'②申込一覧表'!$H$18)</f>
      </c>
      <c r="I44" s="12">
        <f>IF('②申込一覧表'!$I$18="","",'②申込一覧表'!$I$18)</f>
      </c>
      <c r="J44" s="12">
        <f>IF('②申込一覧表'!$J$18="","",'②申込一覧表'!$J$18)</f>
      </c>
      <c r="K44" s="10"/>
    </row>
    <row r="45" spans="1:11" ht="30" customHeight="1">
      <c r="A45" s="9"/>
      <c r="B45" s="11" t="s">
        <v>26</v>
      </c>
      <c r="C45" s="140">
        <f>IF(C44="","",'①選手等データ'!$B$10)</f>
      </c>
      <c r="D45" s="140"/>
      <c r="E45" s="10"/>
      <c r="G45" s="9"/>
      <c r="H45" s="11" t="s">
        <v>26</v>
      </c>
      <c r="I45" s="140">
        <f>IF(I44="","",'①選手等データ'!$B$10)</f>
      </c>
      <c r="J45" s="140"/>
      <c r="K45" s="10"/>
    </row>
    <row r="46" spans="1:11" ht="22.5" customHeight="1">
      <c r="A46" s="9"/>
      <c r="B46" s="30" t="s">
        <v>260</v>
      </c>
      <c r="C46" s="140"/>
      <c r="D46" s="140"/>
      <c r="E46" s="10"/>
      <c r="G46" s="9"/>
      <c r="H46" s="30" t="s">
        <v>260</v>
      </c>
      <c r="I46" s="140"/>
      <c r="J46" s="140"/>
      <c r="K46" s="10"/>
    </row>
    <row r="47" spans="1:11" ht="13.5">
      <c r="A47" s="9"/>
      <c r="B47" s="13"/>
      <c r="C47" s="138" t="s">
        <v>28</v>
      </c>
      <c r="D47" s="138"/>
      <c r="E47" s="10"/>
      <c r="G47" s="9"/>
      <c r="H47" s="13"/>
      <c r="I47" s="139" t="s">
        <v>28</v>
      </c>
      <c r="J47" s="139"/>
      <c r="K47" s="10"/>
    </row>
    <row r="48" spans="1:11" ht="7.5" customHeight="1">
      <c r="A48" s="14"/>
      <c r="B48" s="15"/>
      <c r="C48" s="15"/>
      <c r="D48" s="15"/>
      <c r="E48" s="16"/>
      <c r="G48" s="14"/>
      <c r="H48" s="15"/>
      <c r="I48" s="15"/>
      <c r="J48" s="15"/>
      <c r="K48" s="16"/>
    </row>
    <row r="49" s="13" customFormat="1" ht="22.5" customHeight="1">
      <c r="A49" s="19"/>
    </row>
    <row r="50" spans="1:11" ht="7.5" customHeight="1">
      <c r="A50" s="5"/>
      <c r="B50" s="6"/>
      <c r="C50" s="6"/>
      <c r="D50" s="6"/>
      <c r="E50" s="7"/>
      <c r="G50" s="5"/>
      <c r="H50" s="6"/>
      <c r="I50" s="6"/>
      <c r="J50" s="6"/>
      <c r="K50" s="7"/>
    </row>
    <row r="51" spans="1:11" ht="26.25" customHeight="1">
      <c r="A51" s="9"/>
      <c r="B51" s="137" t="s">
        <v>23</v>
      </c>
      <c r="C51" s="137"/>
      <c r="D51" s="137"/>
      <c r="E51" s="10"/>
      <c r="G51" s="9"/>
      <c r="H51" s="137" t="s">
        <v>23</v>
      </c>
      <c r="I51" s="137"/>
      <c r="J51" s="137"/>
      <c r="K51" s="10"/>
    </row>
    <row r="52" spans="1:11" ht="30" customHeight="1">
      <c r="A52" s="9"/>
      <c r="B52" s="11" t="s">
        <v>27</v>
      </c>
      <c r="C52" s="141" t="s">
        <v>63</v>
      </c>
      <c r="D52" s="141"/>
      <c r="E52" s="10"/>
      <c r="G52" s="9"/>
      <c r="H52" s="11" t="s">
        <v>27</v>
      </c>
      <c r="I52" s="141" t="s">
        <v>265</v>
      </c>
      <c r="J52" s="141"/>
      <c r="K52" s="10"/>
    </row>
    <row r="53" spans="1:11" ht="18.75" customHeight="1">
      <c r="A53" s="9"/>
      <c r="B53" s="11" t="s">
        <v>53</v>
      </c>
      <c r="C53" s="11" t="s">
        <v>25</v>
      </c>
      <c r="D53" s="11" t="s">
        <v>13</v>
      </c>
      <c r="E53" s="10"/>
      <c r="G53" s="9"/>
      <c r="H53" s="11" t="s">
        <v>264</v>
      </c>
      <c r="I53" s="11" t="s">
        <v>25</v>
      </c>
      <c r="J53" s="11" t="s">
        <v>13</v>
      </c>
      <c r="K53" s="10"/>
    </row>
    <row r="54" spans="1:11" ht="37.5" customHeight="1">
      <c r="A54" s="9"/>
      <c r="B54" s="12">
        <f>IF('②申込一覧表'!$H$19="","",'②申込一覧表'!$H$19)</f>
      </c>
      <c r="C54" s="12">
        <f>IF('②申込一覧表'!$I$19="","",'②申込一覧表'!$I$19)</f>
      </c>
      <c r="D54" s="12">
        <f>IF('②申込一覧表'!$J$19="","",'②申込一覧表'!$J$19)</f>
      </c>
      <c r="E54" s="10"/>
      <c r="G54" s="9"/>
      <c r="H54" s="12">
        <f>IF('②申込一覧表'!$H$20="","",'②申込一覧表'!$H$20)</f>
      </c>
      <c r="I54" s="12">
        <f>IF('②申込一覧表'!$I$20="","",'②申込一覧表'!$I$20)</f>
      </c>
      <c r="J54" s="12">
        <f>IF('②申込一覧表'!$J$20="","",'②申込一覧表'!$J$20)</f>
      </c>
      <c r="K54" s="10"/>
    </row>
    <row r="55" spans="1:11" ht="30" customHeight="1">
      <c r="A55" s="9"/>
      <c r="B55" s="11" t="s">
        <v>26</v>
      </c>
      <c r="C55" s="140">
        <f>IF(C54="","",'①選手等データ'!$B$10)</f>
      </c>
      <c r="D55" s="140"/>
      <c r="E55" s="10"/>
      <c r="G55" s="9"/>
      <c r="H55" s="11" t="s">
        <v>26</v>
      </c>
      <c r="I55" s="140">
        <f>IF(I54="","",'①選手等データ'!$B$10)</f>
      </c>
      <c r="J55" s="140"/>
      <c r="K55" s="10"/>
    </row>
    <row r="56" spans="1:11" ht="22.5" customHeight="1">
      <c r="A56" s="9"/>
      <c r="B56" s="30" t="s">
        <v>260</v>
      </c>
      <c r="C56" s="140"/>
      <c r="D56" s="140"/>
      <c r="E56" s="10"/>
      <c r="G56" s="9"/>
      <c r="H56" s="30" t="s">
        <v>260</v>
      </c>
      <c r="I56" s="140"/>
      <c r="J56" s="140"/>
      <c r="K56" s="10"/>
    </row>
    <row r="57" spans="1:11" ht="13.5">
      <c r="A57" s="9"/>
      <c r="B57" s="13"/>
      <c r="C57" s="138" t="s">
        <v>28</v>
      </c>
      <c r="D57" s="138"/>
      <c r="E57" s="10"/>
      <c r="G57" s="9"/>
      <c r="H57" s="13"/>
      <c r="I57" s="139" t="s">
        <v>28</v>
      </c>
      <c r="J57" s="139"/>
      <c r="K57" s="10"/>
    </row>
    <row r="58" spans="1:11" ht="7.5" customHeight="1">
      <c r="A58" s="14"/>
      <c r="B58" s="15"/>
      <c r="C58" s="15"/>
      <c r="D58" s="15"/>
      <c r="E58" s="16"/>
      <c r="G58" s="14"/>
      <c r="H58" s="15"/>
      <c r="I58" s="15"/>
      <c r="J58" s="15"/>
      <c r="K58" s="16"/>
    </row>
    <row r="59" s="13" customFormat="1" ht="22.5" customHeight="1">
      <c r="A59" s="19"/>
    </row>
    <row r="60" spans="1:11" ht="7.5" customHeight="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 ht="16.5" customHeight="1">
      <c r="A61" s="9"/>
      <c r="B61" s="137" t="s">
        <v>41</v>
      </c>
      <c r="C61" s="137"/>
      <c r="D61" s="137"/>
      <c r="E61" s="10"/>
      <c r="G61" s="9"/>
      <c r="H61" s="137" t="s">
        <v>41</v>
      </c>
      <c r="I61" s="137"/>
      <c r="J61" s="137"/>
      <c r="K61" s="10"/>
    </row>
    <row r="62" spans="1:11" ht="22.5" customHeight="1">
      <c r="A62" s="9"/>
      <c r="B62" s="11" t="s">
        <v>27</v>
      </c>
      <c r="C62" s="142" t="s">
        <v>64</v>
      </c>
      <c r="D62" s="143"/>
      <c r="E62" s="10"/>
      <c r="G62" s="9"/>
      <c r="H62" s="11" t="s">
        <v>27</v>
      </c>
      <c r="I62" s="142" t="s">
        <v>65</v>
      </c>
      <c r="J62" s="143"/>
      <c r="K62" s="10"/>
    </row>
    <row r="63" spans="1:11" ht="24" customHeight="1">
      <c r="A63" s="9"/>
      <c r="B63" s="11" t="s">
        <v>26</v>
      </c>
      <c r="C63" s="144">
        <f>IF('②申込一覧表'!H21="","",'①選手等データ'!B10)</f>
      </c>
      <c r="D63" s="145"/>
      <c r="E63" s="10"/>
      <c r="G63" s="9"/>
      <c r="H63" s="11" t="s">
        <v>26</v>
      </c>
      <c r="I63" s="144">
        <f>IF('②申込一覧表'!H27="","",'①選手等データ'!B10)</f>
      </c>
      <c r="J63" s="145"/>
      <c r="K63" s="10"/>
    </row>
    <row r="64" spans="1:11" ht="13.5" customHeight="1">
      <c r="A64" s="9"/>
      <c r="B64" s="11" t="s">
        <v>1</v>
      </c>
      <c r="C64" s="11" t="s">
        <v>25</v>
      </c>
      <c r="D64" s="11" t="s">
        <v>13</v>
      </c>
      <c r="E64" s="10"/>
      <c r="G64" s="9"/>
      <c r="H64" s="11" t="s">
        <v>263</v>
      </c>
      <c r="I64" s="11" t="s">
        <v>25</v>
      </c>
      <c r="J64" s="11" t="s">
        <v>13</v>
      </c>
      <c r="K64" s="10"/>
    </row>
    <row r="65" spans="1:11" ht="15.75" customHeight="1">
      <c r="A65" s="9"/>
      <c r="B65" s="11">
        <f>IF('②申込一覧表'!H21="","",'②申込一覧表'!H21)</f>
      </c>
      <c r="C65" s="11">
        <f>IF('②申込一覧表'!I21="","",'②申込一覧表'!I21)</f>
      </c>
      <c r="D65" s="11">
        <f>IF('②申込一覧表'!J21="","",'②申込一覧表'!J21)</f>
      </c>
      <c r="E65" s="10"/>
      <c r="G65" s="9"/>
      <c r="H65" s="11">
        <f>IF('②申込一覧表'!H27="","",'②申込一覧表'!H27)</f>
      </c>
      <c r="I65" s="11">
        <f>IF('②申込一覧表'!I27="","",'②申込一覧表'!I27)</f>
      </c>
      <c r="J65" s="11">
        <f>IF('②申込一覧表'!J27="","",'②申込一覧表'!J27)</f>
      </c>
      <c r="K65" s="10"/>
    </row>
    <row r="66" spans="1:11" ht="15.75" customHeight="1">
      <c r="A66" s="9"/>
      <c r="B66" s="11">
        <f>IF('②申込一覧表'!H22="","",'②申込一覧表'!H22)</f>
      </c>
      <c r="C66" s="11">
        <f>IF('②申込一覧表'!I22="","",'②申込一覧表'!I22)</f>
      </c>
      <c r="D66" s="11">
        <f>IF('②申込一覧表'!J22="","",'②申込一覧表'!J22)</f>
      </c>
      <c r="E66" s="10"/>
      <c r="G66" s="9"/>
      <c r="H66" s="11">
        <f>IF('②申込一覧表'!H28="","",'②申込一覧表'!H28)</f>
      </c>
      <c r="I66" s="11">
        <f>IF('②申込一覧表'!I28="","",'②申込一覧表'!I28)</f>
      </c>
      <c r="J66" s="11">
        <f>IF('②申込一覧表'!J28="","",'②申込一覧表'!J28)</f>
      </c>
      <c r="K66" s="10"/>
    </row>
    <row r="67" spans="1:11" ht="15.75" customHeight="1">
      <c r="A67" s="9"/>
      <c r="B67" s="11">
        <f>IF('②申込一覧表'!H23="","",'②申込一覧表'!H23)</f>
      </c>
      <c r="C67" s="11">
        <f>IF('②申込一覧表'!I23="","",'②申込一覧表'!I23)</f>
      </c>
      <c r="D67" s="11">
        <f>IF('②申込一覧表'!J23="","",'②申込一覧表'!J23)</f>
      </c>
      <c r="E67" s="10"/>
      <c r="G67" s="9"/>
      <c r="H67" s="11">
        <f>IF('②申込一覧表'!H29="","",'②申込一覧表'!H29)</f>
      </c>
      <c r="I67" s="11">
        <f>IF('②申込一覧表'!I29="","",'②申込一覧表'!I29)</f>
      </c>
      <c r="J67" s="11">
        <f>IF('②申込一覧表'!J29="","",'②申込一覧表'!J29)</f>
      </c>
      <c r="K67" s="10"/>
    </row>
    <row r="68" spans="1:11" ht="15.75" customHeight="1">
      <c r="A68" s="9"/>
      <c r="B68" s="11">
        <f>IF('②申込一覧表'!H24="","",'②申込一覧表'!H24)</f>
      </c>
      <c r="C68" s="11">
        <f>IF('②申込一覧表'!I24="","",'②申込一覧表'!I24)</f>
      </c>
      <c r="D68" s="11">
        <f>IF('②申込一覧表'!J24="","",'②申込一覧表'!J24)</f>
      </c>
      <c r="E68" s="10"/>
      <c r="G68" s="9"/>
      <c r="H68" s="11">
        <f>IF('②申込一覧表'!H30="","",'②申込一覧表'!H30)</f>
      </c>
      <c r="I68" s="11">
        <f>IF('②申込一覧表'!I30="","",'②申込一覧表'!I30)</f>
      </c>
      <c r="J68" s="11">
        <f>IF('②申込一覧表'!J30="","",'②申込一覧表'!J30)</f>
      </c>
      <c r="K68" s="10"/>
    </row>
    <row r="69" spans="1:11" ht="15.75" customHeight="1">
      <c r="A69" s="9"/>
      <c r="B69" s="11">
        <f>IF('②申込一覧表'!H25="","",'②申込一覧表'!H25)</f>
      </c>
      <c r="C69" s="11">
        <f>IF('②申込一覧表'!I25="","",'②申込一覧表'!I25)</f>
      </c>
      <c r="D69" s="11">
        <f>IF('②申込一覧表'!J25="","",'②申込一覧表'!J25)</f>
      </c>
      <c r="E69" s="10"/>
      <c r="G69" s="9"/>
      <c r="H69" s="11">
        <f>IF('②申込一覧表'!H31="","",'②申込一覧表'!H31)</f>
      </c>
      <c r="I69" s="11">
        <f>IF('②申込一覧表'!I31="","",'②申込一覧表'!I31)</f>
      </c>
      <c r="J69" s="11">
        <f>IF('②申込一覧表'!J31="","",'②申込一覧表'!J31)</f>
      </c>
      <c r="K69" s="10"/>
    </row>
    <row r="70" spans="1:11" ht="15.75" customHeight="1">
      <c r="A70" s="9"/>
      <c r="B70" s="11">
        <f>IF('②申込一覧表'!H26="","",'②申込一覧表'!H26)</f>
      </c>
      <c r="C70" s="11">
        <f>IF('②申込一覧表'!I26="","",'②申込一覧表'!I26)</f>
      </c>
      <c r="D70" s="11">
        <f>IF('②申込一覧表'!J26="","",'②申込一覧表'!J26)</f>
      </c>
      <c r="E70" s="10"/>
      <c r="G70" s="9"/>
      <c r="H70" s="11">
        <f>IF('②申込一覧表'!H32="","",'②申込一覧表'!H32)</f>
      </c>
      <c r="I70" s="11">
        <f>IF('②申込一覧表'!I32="","",'②申込一覧表'!I32)</f>
      </c>
      <c r="J70" s="11">
        <f>IF('②申込一覧表'!J32="","",'②申込一覧表'!J32)</f>
      </c>
      <c r="K70" s="10"/>
    </row>
    <row r="71" spans="1:11" ht="13.5">
      <c r="A71" s="9"/>
      <c r="C71" s="139" t="s">
        <v>28</v>
      </c>
      <c r="D71" s="139"/>
      <c r="E71" s="10"/>
      <c r="G71" s="9"/>
      <c r="H71" s="13"/>
      <c r="I71" s="139" t="s">
        <v>28</v>
      </c>
      <c r="J71" s="139"/>
      <c r="K71" s="10"/>
    </row>
    <row r="72" spans="1:11" ht="7.5" customHeight="1">
      <c r="A72" s="14"/>
      <c r="B72" s="15"/>
      <c r="C72" s="15"/>
      <c r="D72" s="15"/>
      <c r="E72" s="16"/>
      <c r="G72" s="14"/>
      <c r="H72" s="15"/>
      <c r="I72" s="15"/>
      <c r="J72" s="15"/>
      <c r="K72" s="16"/>
    </row>
    <row r="73" ht="6" customHeight="1"/>
  </sheetData>
  <sheetProtection password="CC98" sheet="1" objects="1" scenarios="1" selectLockedCells="1"/>
  <mergeCells count="68">
    <mergeCell ref="C3:D3"/>
    <mergeCell ref="I45:J45"/>
    <mergeCell ref="I46:J46"/>
    <mergeCell ref="C13:D13"/>
    <mergeCell ref="C16:D16"/>
    <mergeCell ref="C18:D18"/>
    <mergeCell ref="I18:J18"/>
    <mergeCell ref="B22:D22"/>
    <mergeCell ref="H22:J22"/>
    <mergeCell ref="B32:D32"/>
    <mergeCell ref="I6:J6"/>
    <mergeCell ref="C17:D17"/>
    <mergeCell ref="I7:J7"/>
    <mergeCell ref="B2:D2"/>
    <mergeCell ref="H2:J2"/>
    <mergeCell ref="I3:J3"/>
    <mergeCell ref="C7:D7"/>
    <mergeCell ref="C6:D6"/>
    <mergeCell ref="C8:D8"/>
    <mergeCell ref="I8:J8"/>
    <mergeCell ref="I13:J13"/>
    <mergeCell ref="I16:J16"/>
    <mergeCell ref="B12:D12"/>
    <mergeCell ref="H12:J12"/>
    <mergeCell ref="I52:J52"/>
    <mergeCell ref="I56:J56"/>
    <mergeCell ref="I17:J17"/>
    <mergeCell ref="I55:J55"/>
    <mergeCell ref="I33:J33"/>
    <mergeCell ref="I36:J36"/>
    <mergeCell ref="I28:J28"/>
    <mergeCell ref="H32:J32"/>
    <mergeCell ref="C55:D55"/>
    <mergeCell ref="C38:D38"/>
    <mergeCell ref="I38:J38"/>
    <mergeCell ref="B41:D41"/>
    <mergeCell ref="H41:J41"/>
    <mergeCell ref="C28:D28"/>
    <mergeCell ref="C33:D33"/>
    <mergeCell ref="C36:D36"/>
    <mergeCell ref="B61:D61"/>
    <mergeCell ref="H61:J61"/>
    <mergeCell ref="I42:J42"/>
    <mergeCell ref="C56:D56"/>
    <mergeCell ref="C52:D52"/>
    <mergeCell ref="C42:D42"/>
    <mergeCell ref="C45:D45"/>
    <mergeCell ref="C57:D57"/>
    <mergeCell ref="I57:J57"/>
    <mergeCell ref="C71:D71"/>
    <mergeCell ref="I71:J71"/>
    <mergeCell ref="C62:D62"/>
    <mergeCell ref="I62:J62"/>
    <mergeCell ref="C63:D63"/>
    <mergeCell ref="I63:J63"/>
    <mergeCell ref="C23:D23"/>
    <mergeCell ref="C26:D26"/>
    <mergeCell ref="C27:D27"/>
    <mergeCell ref="I23:J23"/>
    <mergeCell ref="I26:J26"/>
    <mergeCell ref="I27:J27"/>
    <mergeCell ref="C37:D37"/>
    <mergeCell ref="C47:D47"/>
    <mergeCell ref="I47:J47"/>
    <mergeCell ref="B51:D51"/>
    <mergeCell ref="H51:J51"/>
    <mergeCell ref="C46:D46"/>
    <mergeCell ref="I37:J37"/>
  </mergeCells>
  <printOptions horizontalCentered="1"/>
  <pageMargins left="0.3937007874015748" right="0.3937007874015748" top="0.61" bottom="0.59" header="0.5118110236220472" footer="0.5118110236220472"/>
  <pageSetup horizontalDpi="600" verticalDpi="600" orientation="portrait" paperSize="9" scale="98" r:id="rId1"/>
  <rowBreaks count="1" manualBreakCount="1">
    <brk id="3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さとう家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佐藤力夫</dc:creator>
  <cp:keywords/>
  <dc:description/>
  <cp:lastModifiedBy>user</cp:lastModifiedBy>
  <cp:lastPrinted>2019-05-07T10:49:57Z</cp:lastPrinted>
  <dcterms:created xsi:type="dcterms:W3CDTF">2005-04-24T07:19:55Z</dcterms:created>
  <dcterms:modified xsi:type="dcterms:W3CDTF">2021-04-14T21:50:40Z</dcterms:modified>
  <cp:category/>
  <cp:version/>
  <cp:contentType/>
  <cp:contentStatus/>
</cp:coreProperties>
</file>