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E:\gifuriku HP\kyogikai\0614\"/>
    </mc:Choice>
  </mc:AlternateContent>
  <xr:revisionPtr revIDLastSave="0" documentId="8_{11B24096-CC81-4AFD-B1E4-4D07736D9A67}" xr6:coauthVersionLast="47" xr6:coauthVersionMax="47" xr10:uidLastSave="{00000000-0000-0000-0000-000000000000}"/>
  <bookViews>
    <workbookView xWindow="-120" yWindow="-120" windowWidth="29040" windowHeight="15720" xr2:uid="{00000000-000D-0000-FFFF-FFFF00000000}"/>
  </bookViews>
  <sheets>
    <sheet name="申込一覧表" sheetId="7" r:id="rId1"/>
    <sheet name="国籍国名表記" sheetId="14" r:id="rId2"/>
    <sheet name="Sheet2" sheetId="13" state="hidden" r:id="rId3"/>
    <sheet name="Sheet1" sheetId="12" state="hidden" r:id="rId4"/>
    <sheet name="大会情報" sheetId="8" state="hidden" r:id="rId5"/>
  </sheets>
  <externalReferences>
    <externalReference r:id="rId6"/>
  </externalReferences>
  <definedNames>
    <definedName name="Entf">#REF!</definedName>
    <definedName name="Entm">#REF!</definedName>
    <definedName name="_xlnm.Print_Area" localSheetId="0">申込一覧表!$G$1:$X$133</definedName>
    <definedName name="_xlnm.Print_Titles" localSheetId="0">申込一覧表!$1:$11</definedName>
    <definedName name="R_16">#REF!</definedName>
    <definedName name="R_4">#REF!</definedName>
    <definedName name="一大女">Sheet2!$B$3:$B$40</definedName>
    <definedName name="一大男">Sheet2!$C$3:$C$40</definedName>
    <definedName name="競技者">#REF!</definedName>
    <definedName name="高女">Sheet2!$D$3:$D$40</definedName>
    <definedName name="高男">Sheet2!$E$3:$E$40</definedName>
    <definedName name="種別">#REF!</definedName>
    <definedName name="種目">Sheet2!$B$1:$I$40</definedName>
    <definedName name="種目１">#REF!</definedName>
    <definedName name="種目２" localSheetId="1">[1]Sheet2!$A$2:$I$40</definedName>
    <definedName name="種目２">Sheet2!$A$2:$I$40</definedName>
    <definedName name="種目CD">#REF!</definedName>
    <definedName name="種目なし">#REF!</definedName>
    <definedName name="種目女１">#REF!</definedName>
    <definedName name="種目男１">#REF!</definedName>
    <definedName name="女">#REF!</definedName>
    <definedName name="女1">Sheet2!$F$3:$F$14</definedName>
    <definedName name="女2">Sheet2!$F$16:$F$27</definedName>
    <definedName name="女3">Sheet2!$F$29:$F$40</definedName>
    <definedName name="小女">Sheet2!$H$3:$H$16</definedName>
    <definedName name="小男">Sheet2!$I$3:$I$16</definedName>
    <definedName name="大会名">#REF!</definedName>
    <definedName name="男">#REF!</definedName>
    <definedName name="男1">Sheet2!$G$3:$G$15</definedName>
    <definedName name="男2">Sheet2!$G$16:$G$28</definedName>
    <definedName name="男3">Sheet2!$G$29:$G$41</definedName>
    <definedName name="中女">Sheet2!$F$3:$F$40</definedName>
    <definedName name="中男">Sheet2!$G$3:$G$40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5" i="7" l="1"/>
  <c r="T133" i="7" l="1"/>
  <c r="T132" i="7"/>
  <c r="T131" i="7"/>
  <c r="T130" i="7"/>
  <c r="T129" i="7"/>
  <c r="T128" i="7"/>
  <c r="T127" i="7"/>
  <c r="T126" i="7"/>
  <c r="T125" i="7"/>
  <c r="T124" i="7"/>
  <c r="T123" i="7"/>
  <c r="T122" i="7"/>
  <c r="T121" i="7"/>
  <c r="T120" i="7"/>
  <c r="T119" i="7"/>
  <c r="T118" i="7"/>
  <c r="T117" i="7"/>
  <c r="T116" i="7"/>
  <c r="T115" i="7"/>
  <c r="T114" i="7"/>
  <c r="T113" i="7"/>
  <c r="T112" i="7"/>
  <c r="T111" i="7"/>
  <c r="T110" i="7"/>
  <c r="T109" i="7"/>
  <c r="T108" i="7"/>
  <c r="T107" i="7"/>
  <c r="T106" i="7"/>
  <c r="T105" i="7"/>
  <c r="T104" i="7"/>
  <c r="T103" i="7"/>
  <c r="T102" i="7"/>
  <c r="T101" i="7"/>
  <c r="T100" i="7"/>
  <c r="T99" i="7"/>
  <c r="T98" i="7"/>
  <c r="T97" i="7"/>
  <c r="T96" i="7"/>
  <c r="T95" i="7"/>
  <c r="T94" i="7"/>
  <c r="T93" i="7"/>
  <c r="T92" i="7"/>
  <c r="T91" i="7"/>
  <c r="T90" i="7"/>
  <c r="T89" i="7"/>
  <c r="T88" i="7"/>
  <c r="T87" i="7"/>
  <c r="T86" i="7"/>
  <c r="T85" i="7"/>
  <c r="T84" i="7"/>
  <c r="T83" i="7"/>
  <c r="T82" i="7"/>
  <c r="T81" i="7"/>
  <c r="T80" i="7"/>
  <c r="T79" i="7"/>
  <c r="T78" i="7"/>
  <c r="T77" i="7"/>
  <c r="T76" i="7"/>
  <c r="T75" i="7"/>
  <c r="T74" i="7"/>
  <c r="T73" i="7"/>
  <c r="T72" i="7"/>
  <c r="T71" i="7"/>
  <c r="T70" i="7"/>
  <c r="T69" i="7"/>
  <c r="T68" i="7"/>
  <c r="T67" i="7"/>
  <c r="T66" i="7"/>
  <c r="T65" i="7"/>
  <c r="T64" i="7"/>
  <c r="T63" i="7"/>
  <c r="T62" i="7"/>
  <c r="T61" i="7"/>
  <c r="T60" i="7"/>
  <c r="T59" i="7"/>
  <c r="T58" i="7"/>
  <c r="T57" i="7"/>
  <c r="T56" i="7"/>
  <c r="T55" i="7"/>
  <c r="T54" i="7"/>
  <c r="T53" i="7"/>
  <c r="T52" i="7"/>
  <c r="T51" i="7"/>
  <c r="T50" i="7"/>
  <c r="T49" i="7"/>
  <c r="T48" i="7"/>
  <c r="T47" i="7"/>
  <c r="T46" i="7"/>
  <c r="T45" i="7"/>
  <c r="T44" i="7"/>
  <c r="T43" i="7"/>
  <c r="T42" i="7"/>
  <c r="T41" i="7"/>
  <c r="T40" i="7"/>
  <c r="T39" i="7"/>
  <c r="T38" i="7"/>
  <c r="T37" i="7"/>
  <c r="T36" i="7"/>
  <c r="T35" i="7"/>
  <c r="T34" i="7"/>
  <c r="T33" i="7"/>
  <c r="T32" i="7"/>
  <c r="T31" i="7"/>
  <c r="T30" i="7"/>
  <c r="T29" i="7"/>
  <c r="T28" i="7"/>
  <c r="T27" i="7"/>
  <c r="T26" i="7"/>
  <c r="T25" i="7"/>
  <c r="T24" i="7"/>
  <c r="T23" i="7"/>
  <c r="T22" i="7"/>
  <c r="T21" i="7"/>
  <c r="T20" i="7"/>
  <c r="T19" i="7"/>
  <c r="T18" i="7"/>
  <c r="T17" i="7"/>
  <c r="T16" i="7"/>
  <c r="Y15" i="7"/>
  <c r="B14" i="7"/>
  <c r="B133" i="7"/>
  <c r="B132" i="7"/>
  <c r="B131" i="7"/>
  <c r="B130" i="7"/>
  <c r="B129" i="7"/>
  <c r="B128" i="7"/>
  <c r="B127" i="7"/>
  <c r="B126" i="7"/>
  <c r="B125" i="7"/>
  <c r="B124" i="7"/>
  <c r="B123" i="7"/>
  <c r="B122" i="7"/>
  <c r="B121" i="7"/>
  <c r="B120" i="7"/>
  <c r="B119" i="7"/>
  <c r="B118" i="7"/>
  <c r="B117" i="7"/>
  <c r="B116" i="7"/>
  <c r="B115" i="7"/>
  <c r="B114" i="7"/>
  <c r="B113" i="7"/>
  <c r="B112" i="7"/>
  <c r="B111" i="7"/>
  <c r="B110" i="7"/>
  <c r="B109" i="7"/>
  <c r="B108" i="7"/>
  <c r="B107" i="7"/>
  <c r="B106" i="7"/>
  <c r="B105" i="7"/>
  <c r="B104" i="7"/>
  <c r="B103" i="7"/>
  <c r="B102" i="7"/>
  <c r="B101" i="7"/>
  <c r="B100" i="7"/>
  <c r="B99" i="7"/>
  <c r="B98" i="7"/>
  <c r="B97" i="7"/>
  <c r="B96" i="7"/>
  <c r="B95" i="7"/>
  <c r="B94" i="7"/>
  <c r="B93" i="7"/>
  <c r="B92" i="7"/>
  <c r="B91" i="7"/>
  <c r="B90" i="7"/>
  <c r="B89" i="7"/>
  <c r="B88" i="7"/>
  <c r="B87" i="7"/>
  <c r="B86" i="7"/>
  <c r="B85" i="7"/>
  <c r="B84" i="7"/>
  <c r="B83" i="7"/>
  <c r="B82" i="7"/>
  <c r="B81" i="7"/>
  <c r="B80" i="7"/>
  <c r="B79" i="7"/>
  <c r="B78" i="7"/>
  <c r="B77" i="7"/>
  <c r="B76" i="7"/>
  <c r="B75" i="7"/>
  <c r="B74" i="7"/>
  <c r="B73" i="7"/>
  <c r="B72" i="7"/>
  <c r="B71" i="7"/>
  <c r="B70" i="7"/>
  <c r="B69" i="7"/>
  <c r="B68" i="7"/>
  <c r="B67" i="7"/>
  <c r="B66" i="7"/>
  <c r="B65" i="7"/>
  <c r="B64" i="7"/>
  <c r="B63" i="7"/>
  <c r="B62" i="7"/>
  <c r="B61" i="7"/>
  <c r="B60" i="7"/>
  <c r="B59" i="7"/>
  <c r="B58" i="7"/>
  <c r="B57" i="7"/>
  <c r="B56" i="7"/>
  <c r="B55" i="7"/>
  <c r="B54" i="7"/>
  <c r="B53" i="7"/>
  <c r="B52"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E14" i="7" l="1"/>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W9" i="7" l="1"/>
  <c r="AC133" i="7"/>
  <c r="AC132" i="7"/>
  <c r="AC131" i="7"/>
  <c r="AC130" i="7"/>
  <c r="AC129" i="7"/>
  <c r="AC128" i="7"/>
  <c r="AC127" i="7"/>
  <c r="AC126" i="7"/>
  <c r="AC125" i="7"/>
  <c r="AC124" i="7"/>
  <c r="AC123" i="7"/>
  <c r="AC122" i="7"/>
  <c r="AC121" i="7"/>
  <c r="AC120" i="7"/>
  <c r="AC119" i="7"/>
  <c r="AC118" i="7"/>
  <c r="AC117" i="7"/>
  <c r="AC116" i="7"/>
  <c r="AC115" i="7"/>
  <c r="AC114" i="7"/>
  <c r="AC113" i="7"/>
  <c r="AC112" i="7"/>
  <c r="AC111" i="7"/>
  <c r="AC110" i="7"/>
  <c r="AC109" i="7"/>
  <c r="AC108" i="7"/>
  <c r="AC107" i="7"/>
  <c r="AC106" i="7"/>
  <c r="AC105" i="7"/>
  <c r="AC104" i="7"/>
  <c r="AC103" i="7"/>
  <c r="AC102" i="7"/>
  <c r="AC101" i="7"/>
  <c r="AC100" i="7"/>
  <c r="AC99" i="7"/>
  <c r="AC98" i="7"/>
  <c r="AC97" i="7"/>
  <c r="AC96" i="7"/>
  <c r="AC95" i="7"/>
  <c r="AC94" i="7"/>
  <c r="AC93" i="7"/>
  <c r="AC92" i="7"/>
  <c r="AC91" i="7"/>
  <c r="AC90" i="7"/>
  <c r="AC89" i="7"/>
  <c r="AC88" i="7"/>
  <c r="AC87" i="7"/>
  <c r="AC86" i="7"/>
  <c r="AC85" i="7"/>
  <c r="AC84" i="7"/>
  <c r="AC83" i="7"/>
  <c r="AC82" i="7"/>
  <c r="AC81" i="7"/>
  <c r="AC80" i="7"/>
  <c r="AC79" i="7"/>
  <c r="AC78" i="7"/>
  <c r="AC77" i="7"/>
  <c r="AC76" i="7"/>
  <c r="AC75" i="7"/>
  <c r="AC74" i="7"/>
  <c r="AC73" i="7"/>
  <c r="AC72" i="7"/>
  <c r="AC71" i="7"/>
  <c r="AC70" i="7"/>
  <c r="AC69" i="7"/>
  <c r="AC68" i="7"/>
  <c r="AC67" i="7"/>
  <c r="AC66" i="7"/>
  <c r="AC65" i="7"/>
  <c r="AC64" i="7"/>
  <c r="AC63" i="7"/>
  <c r="AC62" i="7"/>
  <c r="AC61" i="7"/>
  <c r="AC60" i="7"/>
  <c r="AC59" i="7"/>
  <c r="AC58" i="7"/>
  <c r="AC57" i="7"/>
  <c r="AC56" i="7"/>
  <c r="AC55" i="7"/>
  <c r="AC54" i="7"/>
  <c r="AC53" i="7"/>
  <c r="AC52" i="7"/>
  <c r="AC51" i="7"/>
  <c r="AC50" i="7"/>
  <c r="AC49" i="7"/>
  <c r="AC48" i="7"/>
  <c r="AC47" i="7"/>
  <c r="AC46" i="7"/>
  <c r="AC45" i="7"/>
  <c r="AC44" i="7"/>
  <c r="AC43" i="7"/>
  <c r="AC42" i="7"/>
  <c r="AC41" i="7"/>
  <c r="AC40" i="7"/>
  <c r="AC39" i="7"/>
  <c r="AC38" i="7"/>
  <c r="AC37" i="7"/>
  <c r="AC36" i="7"/>
  <c r="AC35" i="7"/>
  <c r="AC34" i="7"/>
  <c r="AC33" i="7"/>
  <c r="AC32" i="7"/>
  <c r="AC31" i="7"/>
  <c r="AC30" i="7"/>
  <c r="AC29" i="7"/>
  <c r="AC28" i="7"/>
  <c r="AC27" i="7"/>
  <c r="AC26" i="7"/>
  <c r="AC25" i="7"/>
  <c r="AC24" i="7"/>
  <c r="AC23" i="7"/>
  <c r="AC22" i="7"/>
  <c r="AC21" i="7"/>
  <c r="AC20" i="7"/>
  <c r="AC19" i="7"/>
  <c r="AC18" i="7"/>
  <c r="AC17" i="7"/>
  <c r="AC16" i="7"/>
  <c r="AC15" i="7"/>
  <c r="AC14" i="7"/>
  <c r="G133" i="7"/>
  <c r="G132" i="7"/>
  <c r="G131" i="7"/>
  <c r="G130" i="7"/>
  <c r="G129" i="7"/>
  <c r="G128" i="7"/>
  <c r="G127" i="7"/>
  <c r="G126" i="7"/>
  <c r="G125" i="7"/>
  <c r="G124" i="7"/>
  <c r="G123" i="7"/>
  <c r="G122" i="7"/>
  <c r="G121" i="7"/>
  <c r="G120" i="7"/>
  <c r="G119" i="7"/>
  <c r="G118" i="7"/>
  <c r="G117" i="7"/>
  <c r="G116" i="7"/>
  <c r="G115" i="7"/>
  <c r="G114" i="7"/>
  <c r="G113" i="7"/>
  <c r="G112" i="7"/>
  <c r="G111" i="7"/>
  <c r="G110" i="7"/>
  <c r="G109" i="7"/>
  <c r="G108" i="7"/>
  <c r="G107" i="7"/>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6" i="7"/>
  <c r="G15" i="7"/>
  <c r="G14" i="7"/>
  <c r="AA133" i="7"/>
  <c r="Z133" i="7"/>
  <c r="AA132" i="7"/>
  <c r="Z132" i="7"/>
  <c r="AA131" i="7"/>
  <c r="Z131" i="7"/>
  <c r="AA130" i="7"/>
  <c r="Z130" i="7"/>
  <c r="AA129" i="7"/>
  <c r="Z129" i="7"/>
  <c r="AA128" i="7"/>
  <c r="Z128" i="7"/>
  <c r="AA127" i="7"/>
  <c r="Z127" i="7"/>
  <c r="AA126" i="7"/>
  <c r="Z126" i="7"/>
  <c r="AA125" i="7"/>
  <c r="Z125" i="7"/>
  <c r="AA124" i="7"/>
  <c r="Z124" i="7"/>
  <c r="AA123" i="7"/>
  <c r="Z123" i="7"/>
  <c r="AA122" i="7"/>
  <c r="Z122" i="7"/>
  <c r="AA121" i="7"/>
  <c r="Z121" i="7"/>
  <c r="AA120" i="7"/>
  <c r="Z120" i="7"/>
  <c r="AA119" i="7"/>
  <c r="Z119" i="7"/>
  <c r="AA118" i="7"/>
  <c r="Z118" i="7"/>
  <c r="AA117" i="7"/>
  <c r="Z117" i="7"/>
  <c r="AA116" i="7"/>
  <c r="Z116" i="7"/>
  <c r="AA115" i="7"/>
  <c r="Z115" i="7"/>
  <c r="AA114" i="7"/>
  <c r="Z114" i="7"/>
  <c r="AA113" i="7"/>
  <c r="Z113" i="7"/>
  <c r="AA112" i="7"/>
  <c r="Z112" i="7"/>
  <c r="AA111" i="7"/>
  <c r="Z111" i="7"/>
  <c r="AA110" i="7"/>
  <c r="Z110" i="7"/>
  <c r="AA109" i="7"/>
  <c r="Z109" i="7"/>
  <c r="AA108" i="7"/>
  <c r="Z108" i="7"/>
  <c r="AA107" i="7"/>
  <c r="Z107" i="7"/>
  <c r="AA106" i="7"/>
  <c r="Z106" i="7"/>
  <c r="AA105" i="7"/>
  <c r="Z105" i="7"/>
  <c r="AA104" i="7"/>
  <c r="Z104" i="7"/>
  <c r="AA103" i="7"/>
  <c r="Z103" i="7"/>
  <c r="AA102" i="7"/>
  <c r="Z102" i="7"/>
  <c r="AA101" i="7"/>
  <c r="Z101" i="7"/>
  <c r="AA100" i="7"/>
  <c r="Z100" i="7"/>
  <c r="AA99" i="7"/>
  <c r="Z99" i="7"/>
  <c r="AA98" i="7"/>
  <c r="Z98" i="7"/>
  <c r="AA97" i="7"/>
  <c r="Z97" i="7"/>
  <c r="AA96" i="7"/>
  <c r="Z96" i="7"/>
  <c r="AA95" i="7"/>
  <c r="Z95" i="7"/>
  <c r="AA94" i="7"/>
  <c r="Z94" i="7"/>
  <c r="AA93" i="7"/>
  <c r="Z93" i="7"/>
  <c r="AA92" i="7"/>
  <c r="Z92" i="7"/>
  <c r="AA91" i="7"/>
  <c r="Z91" i="7"/>
  <c r="AA90" i="7"/>
  <c r="Z90" i="7"/>
  <c r="AA89" i="7"/>
  <c r="Z89" i="7"/>
  <c r="AA88" i="7"/>
  <c r="Z88" i="7"/>
  <c r="AA87" i="7"/>
  <c r="Z87" i="7"/>
  <c r="AA86" i="7"/>
  <c r="Z86" i="7"/>
  <c r="AA85" i="7"/>
  <c r="Z85" i="7"/>
  <c r="AA84" i="7"/>
  <c r="Z84" i="7"/>
  <c r="AA83" i="7"/>
  <c r="Z83" i="7"/>
  <c r="AA82" i="7"/>
  <c r="Z82" i="7"/>
  <c r="AA81" i="7"/>
  <c r="Z81" i="7"/>
  <c r="AA80" i="7"/>
  <c r="Z80" i="7"/>
  <c r="AA79" i="7"/>
  <c r="Z79" i="7"/>
  <c r="AA78" i="7"/>
  <c r="Z78" i="7"/>
  <c r="AA77" i="7"/>
  <c r="Z77" i="7"/>
  <c r="AA76" i="7"/>
  <c r="Z76" i="7"/>
  <c r="AA75" i="7"/>
  <c r="Z75" i="7"/>
  <c r="AA74" i="7"/>
  <c r="Z74" i="7"/>
  <c r="AA73" i="7"/>
  <c r="Z73" i="7"/>
  <c r="AA72" i="7"/>
  <c r="Z72" i="7"/>
  <c r="AA71" i="7"/>
  <c r="Z71" i="7"/>
  <c r="AA70" i="7"/>
  <c r="Z70" i="7"/>
  <c r="AA69" i="7"/>
  <c r="Z69" i="7"/>
  <c r="AA68" i="7"/>
  <c r="Z68" i="7"/>
  <c r="AA67" i="7"/>
  <c r="Z67" i="7"/>
  <c r="AA66" i="7"/>
  <c r="Z66" i="7"/>
  <c r="AA65" i="7"/>
  <c r="Z65" i="7"/>
  <c r="AA64" i="7"/>
  <c r="Z64" i="7"/>
  <c r="AA63" i="7"/>
  <c r="Z63" i="7"/>
  <c r="AA62" i="7"/>
  <c r="Z62" i="7"/>
  <c r="AA61" i="7"/>
  <c r="Z61" i="7"/>
  <c r="AA60" i="7"/>
  <c r="Z60" i="7"/>
  <c r="AA59" i="7"/>
  <c r="Z59" i="7"/>
  <c r="AA58" i="7"/>
  <c r="Z58" i="7"/>
  <c r="AA57" i="7"/>
  <c r="Z57" i="7"/>
  <c r="AA56" i="7"/>
  <c r="Z56" i="7"/>
  <c r="AA55" i="7"/>
  <c r="Z55" i="7"/>
  <c r="AA54" i="7"/>
  <c r="Z54" i="7"/>
  <c r="AA53" i="7"/>
  <c r="Z53" i="7"/>
  <c r="AA52" i="7"/>
  <c r="Z52" i="7"/>
  <c r="AA51" i="7"/>
  <c r="Z51" i="7"/>
  <c r="AA50" i="7"/>
  <c r="Z50" i="7"/>
  <c r="AA49" i="7"/>
  <c r="Z49" i="7"/>
  <c r="AA48" i="7"/>
  <c r="Z48" i="7"/>
  <c r="AA47" i="7"/>
  <c r="Z47" i="7"/>
  <c r="AA46" i="7"/>
  <c r="Z46" i="7"/>
  <c r="AA45" i="7"/>
  <c r="Z45" i="7"/>
  <c r="AA44" i="7"/>
  <c r="Z44" i="7"/>
  <c r="AA43" i="7"/>
  <c r="Z43" i="7"/>
  <c r="AA42" i="7"/>
  <c r="Z42" i="7"/>
  <c r="AA41" i="7"/>
  <c r="Z41" i="7"/>
  <c r="AA40" i="7"/>
  <c r="Z40" i="7"/>
  <c r="AA39" i="7"/>
  <c r="Z39" i="7"/>
  <c r="AA38" i="7"/>
  <c r="Z38" i="7"/>
  <c r="AA37" i="7"/>
  <c r="Z37" i="7"/>
  <c r="AA36" i="7"/>
  <c r="Z36" i="7"/>
  <c r="AA35" i="7"/>
  <c r="Z35" i="7"/>
  <c r="AA34" i="7"/>
  <c r="Z34" i="7"/>
  <c r="AA33" i="7"/>
  <c r="Z33" i="7"/>
  <c r="AA32" i="7"/>
  <c r="Z32" i="7"/>
  <c r="AA31" i="7"/>
  <c r="Z31" i="7"/>
  <c r="AA30" i="7"/>
  <c r="Z30" i="7"/>
  <c r="AA29" i="7"/>
  <c r="Z29" i="7"/>
  <c r="AA28" i="7"/>
  <c r="Z28" i="7"/>
  <c r="AA27" i="7"/>
  <c r="Z27" i="7"/>
  <c r="AA26" i="7"/>
  <c r="Z26" i="7"/>
  <c r="AA25" i="7"/>
  <c r="Z25" i="7"/>
  <c r="AA24" i="7"/>
  <c r="Z24" i="7"/>
  <c r="AA23" i="7"/>
  <c r="Z23" i="7"/>
  <c r="AA22" i="7"/>
  <c r="Z22" i="7"/>
  <c r="AA21" i="7"/>
  <c r="Z21" i="7"/>
  <c r="AA20" i="7"/>
  <c r="Z20" i="7"/>
  <c r="AA19" i="7"/>
  <c r="Z19" i="7"/>
  <c r="AA18" i="7"/>
  <c r="Z18" i="7"/>
  <c r="AA17" i="7"/>
  <c r="Z17" i="7"/>
  <c r="AA16" i="7"/>
  <c r="Z16" i="7"/>
  <c r="AA15" i="7"/>
  <c r="Z15" i="7"/>
  <c r="AA14" i="7"/>
  <c r="Z14" i="7"/>
  <c r="Y14" i="7"/>
  <c r="D14" i="7"/>
  <c r="C14" i="7" s="1"/>
  <c r="H14" i="7" l="1"/>
  <c r="D21" i="7"/>
  <c r="C21" i="7" s="1"/>
  <c r="D20" i="7"/>
  <c r="C20" i="7" s="1"/>
  <c r="D19" i="7"/>
  <c r="C19" i="7" s="1"/>
  <c r="D18" i="7"/>
  <c r="C18" i="7" s="1"/>
  <c r="D17" i="7"/>
  <c r="C17" i="7" s="1"/>
  <c r="D16" i="7"/>
  <c r="C16" i="7" s="1"/>
  <c r="D15" i="7"/>
  <c r="C15" i="7" s="1"/>
  <c r="D22" i="7"/>
  <c r="C22" i="7" s="1"/>
  <c r="H16" i="7" l="1"/>
  <c r="H15" i="7"/>
  <c r="H17" i="7"/>
  <c r="AV17" i="7"/>
  <c r="AT133" i="7"/>
  <c r="AT132" i="7"/>
  <c r="AT131" i="7"/>
  <c r="AT130" i="7"/>
  <c r="AT129" i="7"/>
  <c r="AT128" i="7"/>
  <c r="AT127" i="7"/>
  <c r="AT126" i="7"/>
  <c r="AT125" i="7"/>
  <c r="AT124" i="7"/>
  <c r="AT123" i="7"/>
  <c r="AT122" i="7"/>
  <c r="AT121" i="7"/>
  <c r="AT120" i="7"/>
  <c r="AT119" i="7"/>
  <c r="AT118" i="7"/>
  <c r="AT117" i="7"/>
  <c r="AT116" i="7"/>
  <c r="AT115" i="7"/>
  <c r="AT114" i="7"/>
  <c r="AT113" i="7"/>
  <c r="AT112" i="7"/>
  <c r="AT111" i="7"/>
  <c r="AT110" i="7"/>
  <c r="AT109" i="7"/>
  <c r="AT108" i="7"/>
  <c r="AT107" i="7"/>
  <c r="AT106" i="7"/>
  <c r="AT105" i="7"/>
  <c r="AT104" i="7"/>
  <c r="AT103" i="7"/>
  <c r="AT102" i="7"/>
  <c r="AT101" i="7"/>
  <c r="AT100" i="7"/>
  <c r="AT99" i="7"/>
  <c r="AT98" i="7"/>
  <c r="AT97" i="7"/>
  <c r="AT96" i="7"/>
  <c r="AT95" i="7"/>
  <c r="AT94" i="7"/>
  <c r="AT93" i="7"/>
  <c r="AT92" i="7"/>
  <c r="AT91" i="7"/>
  <c r="AT90" i="7"/>
  <c r="AT89" i="7"/>
  <c r="AT88" i="7"/>
  <c r="AT87" i="7"/>
  <c r="AT86" i="7"/>
  <c r="AT85" i="7"/>
  <c r="AT84" i="7"/>
  <c r="AT83" i="7"/>
  <c r="AT82" i="7"/>
  <c r="AT81" i="7"/>
  <c r="AT80" i="7"/>
  <c r="AT79" i="7"/>
  <c r="AT78" i="7"/>
  <c r="AT77" i="7"/>
  <c r="AT76" i="7"/>
  <c r="AT75" i="7"/>
  <c r="AT74" i="7"/>
  <c r="AT73" i="7"/>
  <c r="AT72" i="7"/>
  <c r="AT71" i="7"/>
  <c r="AT70" i="7"/>
  <c r="AT69" i="7"/>
  <c r="AT68" i="7"/>
  <c r="AT67" i="7"/>
  <c r="AT66" i="7"/>
  <c r="AT65" i="7"/>
  <c r="AT64" i="7"/>
  <c r="AT63" i="7"/>
  <c r="AT62" i="7"/>
  <c r="AT61" i="7"/>
  <c r="AT60" i="7"/>
  <c r="AT59" i="7"/>
  <c r="AT58" i="7"/>
  <c r="AT57" i="7"/>
  <c r="AT56" i="7"/>
  <c r="AT55" i="7"/>
  <c r="AT54" i="7"/>
  <c r="AT53" i="7"/>
  <c r="AT52" i="7"/>
  <c r="AT51" i="7"/>
  <c r="AT50" i="7"/>
  <c r="AT49" i="7"/>
  <c r="AT48" i="7"/>
  <c r="AT47" i="7"/>
  <c r="AT46" i="7"/>
  <c r="AT45" i="7"/>
  <c r="AT44" i="7"/>
  <c r="AT43" i="7"/>
  <c r="AT42" i="7"/>
  <c r="AT41" i="7"/>
  <c r="AT40" i="7"/>
  <c r="AT39" i="7"/>
  <c r="AT37" i="7"/>
  <c r="AT36" i="7"/>
  <c r="AT35" i="7"/>
  <c r="AT34" i="7"/>
  <c r="AT33" i="7"/>
  <c r="AT32" i="7"/>
  <c r="AT31" i="7"/>
  <c r="AT30" i="7"/>
  <c r="AT29" i="7"/>
  <c r="AT28" i="7"/>
  <c r="AT27" i="7"/>
  <c r="AT26" i="7"/>
  <c r="AT25" i="7"/>
  <c r="AT24" i="7"/>
  <c r="AT23" i="7"/>
  <c r="AT134" i="7"/>
  <c r="AT22" i="7"/>
  <c r="AS133" i="7"/>
  <c r="AS132" i="7"/>
  <c r="AS131" i="7"/>
  <c r="AS130" i="7"/>
  <c r="AS129" i="7"/>
  <c r="AS128" i="7"/>
  <c r="AS127" i="7"/>
  <c r="AS126" i="7"/>
  <c r="AS125" i="7"/>
  <c r="AS124" i="7"/>
  <c r="AS123" i="7"/>
  <c r="AS122" i="7"/>
  <c r="AS121" i="7"/>
  <c r="AS120" i="7"/>
  <c r="AS119" i="7"/>
  <c r="AS118" i="7"/>
  <c r="AS117" i="7"/>
  <c r="AS116" i="7"/>
  <c r="AS115" i="7"/>
  <c r="AS114" i="7"/>
  <c r="AS113" i="7"/>
  <c r="AS112" i="7"/>
  <c r="AS111" i="7"/>
  <c r="AS110" i="7"/>
  <c r="AS109" i="7"/>
  <c r="AS108" i="7"/>
  <c r="AS107" i="7"/>
  <c r="AS106" i="7"/>
  <c r="AS105" i="7"/>
  <c r="AS104" i="7"/>
  <c r="AS103" i="7"/>
  <c r="AS102" i="7"/>
  <c r="AS101" i="7"/>
  <c r="AS100" i="7"/>
  <c r="AS99" i="7"/>
  <c r="AS98" i="7"/>
  <c r="AS97" i="7"/>
  <c r="AS96" i="7"/>
  <c r="AS95" i="7"/>
  <c r="AS94" i="7"/>
  <c r="AS93" i="7"/>
  <c r="AS92" i="7"/>
  <c r="AS91" i="7"/>
  <c r="AS90" i="7"/>
  <c r="AS89" i="7"/>
  <c r="AS88" i="7"/>
  <c r="AS87" i="7"/>
  <c r="AS86" i="7"/>
  <c r="AS85" i="7"/>
  <c r="AS84" i="7"/>
  <c r="AS83" i="7"/>
  <c r="AS82" i="7"/>
  <c r="AS81" i="7"/>
  <c r="AS80" i="7"/>
  <c r="AS79" i="7"/>
  <c r="AS78" i="7"/>
  <c r="AS77" i="7"/>
  <c r="AS76" i="7"/>
  <c r="AS75" i="7"/>
  <c r="AS74" i="7"/>
  <c r="AS73" i="7"/>
  <c r="AS72" i="7"/>
  <c r="AS71" i="7"/>
  <c r="AS70" i="7"/>
  <c r="AS69" i="7"/>
  <c r="AS68" i="7"/>
  <c r="AS67" i="7"/>
  <c r="AS66" i="7"/>
  <c r="AS65" i="7"/>
  <c r="AS64" i="7"/>
  <c r="AS63" i="7"/>
  <c r="AS62" i="7"/>
  <c r="AS61" i="7"/>
  <c r="AS60" i="7"/>
  <c r="AS59" i="7"/>
  <c r="AS58" i="7"/>
  <c r="AS57" i="7"/>
  <c r="AS56" i="7"/>
  <c r="AS55" i="7"/>
  <c r="AS54" i="7"/>
  <c r="AS53" i="7"/>
  <c r="AS52" i="7"/>
  <c r="AS51" i="7"/>
  <c r="AS50" i="7"/>
  <c r="AS49" i="7"/>
  <c r="AS48" i="7"/>
  <c r="AS47" i="7"/>
  <c r="AS46" i="7"/>
  <c r="AS45" i="7"/>
  <c r="AS44" i="7"/>
  <c r="AS43" i="7"/>
  <c r="AS42" i="7"/>
  <c r="AS41" i="7"/>
  <c r="AS40" i="7"/>
  <c r="AS39" i="7"/>
  <c r="AS37" i="7"/>
  <c r="AS36" i="7"/>
  <c r="AS35" i="7"/>
  <c r="AS34" i="7"/>
  <c r="AS33" i="7"/>
  <c r="AS32" i="7"/>
  <c r="AS31" i="7"/>
  <c r="AS30" i="7"/>
  <c r="AS29" i="7"/>
  <c r="AS28" i="7"/>
  <c r="AS27" i="7"/>
  <c r="AS26" i="7"/>
  <c r="AS25" i="7"/>
  <c r="AS24" i="7"/>
  <c r="AS23" i="7"/>
  <c r="AS22" i="7"/>
  <c r="H133" i="7" l="1"/>
  <c r="H132" i="7"/>
  <c r="H131" i="7"/>
  <c r="H130" i="7"/>
  <c r="H129" i="7"/>
  <c r="H128" i="7"/>
  <c r="H127" i="7"/>
  <c r="H126" i="7"/>
  <c r="H125" i="7"/>
  <c r="H124" i="7"/>
  <c r="H123" i="7"/>
  <c r="H122" i="7"/>
  <c r="H121" i="7"/>
  <c r="H120" i="7"/>
  <c r="H119" i="7"/>
  <c r="H118" i="7"/>
  <c r="H117" i="7"/>
  <c r="H116" i="7"/>
  <c r="H115" i="7"/>
  <c r="H114" i="7"/>
  <c r="H113" i="7"/>
  <c r="H112" i="7"/>
  <c r="H111" i="7"/>
  <c r="H110" i="7"/>
  <c r="H109" i="7"/>
  <c r="H108" i="7"/>
  <c r="H107" i="7"/>
  <c r="H106" i="7"/>
  <c r="H105" i="7"/>
  <c r="H104" i="7"/>
  <c r="H103" i="7"/>
  <c r="H102" i="7"/>
  <c r="H101" i="7"/>
  <c r="H100" i="7"/>
  <c r="H99" i="7"/>
  <c r="H98" i="7"/>
  <c r="H97" i="7"/>
  <c r="H96" i="7"/>
  <c r="H95" i="7"/>
  <c r="H94" i="7"/>
  <c r="H93" i="7"/>
  <c r="H92" i="7"/>
  <c r="H91" i="7"/>
  <c r="H90" i="7"/>
  <c r="H89" i="7"/>
  <c r="H88" i="7"/>
  <c r="H87" i="7"/>
  <c r="H86"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Y133" i="7"/>
  <c r="Y132" i="7"/>
  <c r="Y131" i="7"/>
  <c r="Y130" i="7"/>
  <c r="Y129" i="7"/>
  <c r="Y128" i="7"/>
  <c r="Y127" i="7"/>
  <c r="Y126" i="7"/>
  <c r="Y125" i="7"/>
  <c r="Y124" i="7"/>
  <c r="Y123" i="7"/>
  <c r="Y122" i="7"/>
  <c r="Y121" i="7"/>
  <c r="Y120" i="7"/>
  <c r="Y119" i="7"/>
  <c r="Y118" i="7"/>
  <c r="Y117" i="7"/>
  <c r="Y116" i="7"/>
  <c r="Y115" i="7"/>
  <c r="Y114" i="7"/>
  <c r="Y113" i="7"/>
  <c r="Y112" i="7"/>
  <c r="Y111" i="7"/>
  <c r="Y110" i="7"/>
  <c r="Y109" i="7"/>
  <c r="Y108" i="7"/>
  <c r="Y107" i="7"/>
  <c r="Y106" i="7"/>
  <c r="Y105" i="7"/>
  <c r="Y104" i="7"/>
  <c r="Y103" i="7"/>
  <c r="Y102" i="7"/>
  <c r="Y101" i="7"/>
  <c r="Y100" i="7"/>
  <c r="Y99" i="7"/>
  <c r="Y98" i="7"/>
  <c r="Y97" i="7"/>
  <c r="Y96" i="7"/>
  <c r="Y95" i="7"/>
  <c r="Y94" i="7"/>
  <c r="Y93" i="7"/>
  <c r="Y92" i="7"/>
  <c r="Y91" i="7"/>
  <c r="Y90" i="7"/>
  <c r="Y89" i="7"/>
  <c r="Y88" i="7"/>
  <c r="Y87" i="7"/>
  <c r="Y86" i="7"/>
  <c r="Y85" i="7"/>
  <c r="Y84" i="7"/>
  <c r="Y83" i="7"/>
  <c r="Y82" i="7"/>
  <c r="Y81" i="7"/>
  <c r="Y80" i="7"/>
  <c r="Y79" i="7"/>
  <c r="Y78" i="7"/>
  <c r="Y77" i="7"/>
  <c r="Y76" i="7"/>
  <c r="Y75" i="7"/>
  <c r="Y74" i="7"/>
  <c r="Y73" i="7"/>
  <c r="Y72" i="7"/>
  <c r="Y71" i="7"/>
  <c r="Y70" i="7"/>
  <c r="Y69" i="7"/>
  <c r="Y68" i="7"/>
  <c r="Y67" i="7"/>
  <c r="Y66" i="7"/>
  <c r="Y65" i="7"/>
  <c r="Y64" i="7"/>
  <c r="Y63" i="7"/>
  <c r="Y62" i="7"/>
  <c r="Y61" i="7"/>
  <c r="Y60" i="7"/>
  <c r="Y59" i="7"/>
  <c r="Y58" i="7"/>
  <c r="Y57" i="7"/>
  <c r="Y56" i="7"/>
  <c r="Y55" i="7"/>
  <c r="Y54" i="7"/>
  <c r="Y53" i="7"/>
  <c r="Y52" i="7"/>
  <c r="Y51" i="7"/>
  <c r="Y50" i="7"/>
  <c r="Y49" i="7"/>
  <c r="Y48" i="7"/>
  <c r="Y47" i="7"/>
  <c r="Y46" i="7"/>
  <c r="Y45" i="7"/>
  <c r="Y44" i="7"/>
  <c r="Y43" i="7"/>
  <c r="Y42" i="7"/>
  <c r="Y41" i="7"/>
  <c r="Y40" i="7"/>
  <c r="Y39" i="7"/>
  <c r="Y38" i="7"/>
  <c r="Y37" i="7"/>
  <c r="Y36" i="7"/>
  <c r="Y35" i="7"/>
  <c r="Y34" i="7"/>
  <c r="Y33" i="7"/>
  <c r="Y32" i="7"/>
  <c r="Y31" i="7"/>
  <c r="Y30" i="7"/>
  <c r="Y29" i="7"/>
  <c r="Y28" i="7"/>
  <c r="Y27" i="7"/>
  <c r="Y26" i="7"/>
  <c r="Y25" i="7"/>
  <c r="Y24" i="7"/>
  <c r="Y23" i="7"/>
  <c r="Y22" i="7"/>
  <c r="Y21" i="7"/>
  <c r="Y20" i="7"/>
  <c r="Y19" i="7"/>
  <c r="Y18" i="7"/>
  <c r="Y17" i="7"/>
  <c r="Y16" i="7"/>
  <c r="AC1" i="7"/>
  <c r="F2" i="7"/>
  <c r="AJ12" i="7" l="1"/>
  <c r="AI12" i="7" s="1"/>
  <c r="AJ17" i="7"/>
  <c r="AI17" i="7" s="1"/>
  <c r="AJ25" i="7"/>
  <c r="AI25" i="7" s="1"/>
  <c r="AJ13" i="7"/>
  <c r="AI13" i="7" s="1"/>
  <c r="AJ21" i="7"/>
  <c r="AI21" i="7" s="1"/>
  <c r="AI29" i="7"/>
  <c r="AI28" i="7"/>
  <c r="AJ14" i="7"/>
  <c r="AI14" i="7" s="1"/>
  <c r="AJ22" i="7"/>
  <c r="AI22" i="7" s="1"/>
  <c r="AI30" i="7"/>
  <c r="AJ20" i="7"/>
  <c r="AI20" i="7" s="1"/>
  <c r="AJ15" i="7"/>
  <c r="AI15" i="7" s="1"/>
  <c r="AJ23" i="7"/>
  <c r="AI23" i="7" s="1"/>
  <c r="AI31" i="7"/>
  <c r="AJ16" i="7"/>
  <c r="AI16" i="7" s="1"/>
  <c r="AJ24" i="7"/>
  <c r="AI24" i="7" s="1"/>
  <c r="AI32" i="7"/>
  <c r="AI33" i="7"/>
  <c r="AJ18" i="7"/>
  <c r="AI18" i="7" s="1"/>
  <c r="AJ26" i="7"/>
  <c r="AI26" i="7" s="1"/>
  <c r="AJ19" i="7"/>
  <c r="AI19" i="7" s="1"/>
  <c r="AI27" i="7"/>
  <c r="AI35" i="7"/>
  <c r="AI34" i="7"/>
  <c r="D133" i="7"/>
  <c r="C133" i="7" s="1"/>
  <c r="D132" i="7"/>
  <c r="C132" i="7" s="1"/>
  <c r="D131" i="7"/>
  <c r="C131" i="7" s="1"/>
  <c r="D130" i="7"/>
  <c r="C130" i="7" s="1"/>
  <c r="D129" i="7"/>
  <c r="C129" i="7" s="1"/>
  <c r="D128" i="7"/>
  <c r="C128" i="7" s="1"/>
  <c r="D127" i="7"/>
  <c r="C127" i="7" s="1"/>
  <c r="D126" i="7"/>
  <c r="C126" i="7" s="1"/>
  <c r="D125" i="7"/>
  <c r="C125" i="7" s="1"/>
  <c r="D124" i="7"/>
  <c r="C124" i="7" s="1"/>
  <c r="D123" i="7"/>
  <c r="C123" i="7" s="1"/>
  <c r="D122" i="7"/>
  <c r="C122" i="7" s="1"/>
  <c r="D121" i="7"/>
  <c r="C121" i="7" s="1"/>
  <c r="D120" i="7"/>
  <c r="C120" i="7" s="1"/>
  <c r="D119" i="7"/>
  <c r="C119" i="7" s="1"/>
  <c r="D118" i="7"/>
  <c r="C118" i="7" s="1"/>
  <c r="D117" i="7"/>
  <c r="C117" i="7" s="1"/>
  <c r="D116" i="7"/>
  <c r="C116" i="7" s="1"/>
  <c r="D115" i="7"/>
  <c r="C115" i="7" s="1"/>
  <c r="D114" i="7"/>
  <c r="C114" i="7" s="1"/>
  <c r="D113" i="7"/>
  <c r="C113" i="7" s="1"/>
  <c r="D112" i="7"/>
  <c r="C112" i="7" s="1"/>
  <c r="D111" i="7"/>
  <c r="C111" i="7" s="1"/>
  <c r="D110" i="7"/>
  <c r="C110" i="7" s="1"/>
  <c r="D109" i="7"/>
  <c r="C109" i="7" s="1"/>
  <c r="D108" i="7"/>
  <c r="C108" i="7" s="1"/>
  <c r="D107" i="7"/>
  <c r="C107" i="7" s="1"/>
  <c r="D106" i="7"/>
  <c r="C106" i="7" s="1"/>
  <c r="D105" i="7"/>
  <c r="C105" i="7" s="1"/>
  <c r="D104" i="7"/>
  <c r="C104" i="7" s="1"/>
  <c r="D103" i="7"/>
  <c r="C103" i="7" s="1"/>
  <c r="D102" i="7"/>
  <c r="C102" i="7" s="1"/>
  <c r="D101" i="7"/>
  <c r="C101" i="7" s="1"/>
  <c r="D100" i="7"/>
  <c r="C100" i="7" s="1"/>
  <c r="D99" i="7"/>
  <c r="C99" i="7" s="1"/>
  <c r="D98" i="7"/>
  <c r="C98" i="7" s="1"/>
  <c r="D97" i="7"/>
  <c r="C97" i="7" s="1"/>
  <c r="D96" i="7"/>
  <c r="C96" i="7" s="1"/>
  <c r="D95" i="7"/>
  <c r="C95" i="7" s="1"/>
  <c r="D94" i="7"/>
  <c r="C94" i="7" s="1"/>
  <c r="D93" i="7"/>
  <c r="C93" i="7" s="1"/>
  <c r="D92" i="7"/>
  <c r="C92" i="7" s="1"/>
  <c r="D91" i="7"/>
  <c r="C91" i="7" s="1"/>
  <c r="D90" i="7"/>
  <c r="C90" i="7" s="1"/>
  <c r="D89" i="7"/>
  <c r="C89" i="7" s="1"/>
  <c r="D88" i="7"/>
  <c r="C88" i="7" s="1"/>
  <c r="D87" i="7"/>
  <c r="C87" i="7" s="1"/>
  <c r="D86" i="7"/>
  <c r="C86" i="7" s="1"/>
  <c r="D85" i="7"/>
  <c r="C85" i="7" s="1"/>
  <c r="D84" i="7"/>
  <c r="C84" i="7" s="1"/>
  <c r="D83" i="7"/>
  <c r="C83" i="7" s="1"/>
  <c r="D82" i="7"/>
  <c r="C82" i="7" s="1"/>
  <c r="D81" i="7"/>
  <c r="C81" i="7" s="1"/>
  <c r="D80" i="7"/>
  <c r="C80" i="7" s="1"/>
  <c r="D79" i="7"/>
  <c r="C79" i="7" s="1"/>
  <c r="D78" i="7"/>
  <c r="C78" i="7" s="1"/>
  <c r="D77" i="7"/>
  <c r="C77" i="7" s="1"/>
  <c r="D76" i="7"/>
  <c r="C76" i="7" s="1"/>
  <c r="D75" i="7"/>
  <c r="C75" i="7" s="1"/>
  <c r="D74" i="7"/>
  <c r="C74" i="7" s="1"/>
  <c r="D73" i="7"/>
  <c r="C73" i="7" s="1"/>
  <c r="D72" i="7"/>
  <c r="C72" i="7" s="1"/>
  <c r="D71" i="7"/>
  <c r="C71" i="7" s="1"/>
  <c r="D70" i="7"/>
  <c r="C70" i="7" s="1"/>
  <c r="D69" i="7"/>
  <c r="C69" i="7" s="1"/>
  <c r="D68" i="7"/>
  <c r="C68" i="7" s="1"/>
  <c r="D67" i="7"/>
  <c r="C67" i="7" s="1"/>
  <c r="D66" i="7"/>
  <c r="C66" i="7" s="1"/>
  <c r="D65" i="7"/>
  <c r="C65" i="7" s="1"/>
  <c r="D64" i="7"/>
  <c r="C64" i="7" s="1"/>
  <c r="D63" i="7"/>
  <c r="C63" i="7" s="1"/>
  <c r="D62" i="7"/>
  <c r="C62" i="7" s="1"/>
  <c r="D61" i="7"/>
  <c r="C61" i="7" s="1"/>
  <c r="D60" i="7"/>
  <c r="C60" i="7" s="1"/>
  <c r="D59" i="7"/>
  <c r="C59" i="7" s="1"/>
  <c r="D58" i="7"/>
  <c r="C58" i="7" s="1"/>
  <c r="D57" i="7"/>
  <c r="C57" i="7" s="1"/>
  <c r="D56" i="7"/>
  <c r="C56" i="7" s="1"/>
  <c r="D55" i="7"/>
  <c r="C55" i="7" s="1"/>
  <c r="D54" i="7"/>
  <c r="C54" i="7" s="1"/>
  <c r="D53" i="7"/>
  <c r="C53" i="7" s="1"/>
  <c r="D52" i="7"/>
  <c r="C52" i="7" s="1"/>
  <c r="D51" i="7"/>
  <c r="C51" i="7" s="1"/>
  <c r="D50" i="7"/>
  <c r="C50" i="7" s="1"/>
  <c r="D49" i="7"/>
  <c r="C49" i="7" s="1"/>
  <c r="D48" i="7"/>
  <c r="C48" i="7" s="1"/>
  <c r="D47" i="7"/>
  <c r="C47" i="7" s="1"/>
  <c r="D46" i="7"/>
  <c r="C46" i="7" s="1"/>
  <c r="D45" i="7"/>
  <c r="C45" i="7" s="1"/>
  <c r="D44" i="7"/>
  <c r="C44" i="7" s="1"/>
  <c r="D43" i="7"/>
  <c r="C43" i="7" s="1"/>
  <c r="D42" i="7"/>
  <c r="C42" i="7" s="1"/>
  <c r="D41" i="7"/>
  <c r="C41" i="7" s="1"/>
  <c r="D40" i="7"/>
  <c r="C40" i="7" s="1"/>
  <c r="D39" i="7"/>
  <c r="C39" i="7" s="1"/>
  <c r="D38" i="7"/>
  <c r="C38" i="7" s="1"/>
  <c r="D37" i="7"/>
  <c r="C37" i="7" s="1"/>
  <c r="D36" i="7"/>
  <c r="C36" i="7" s="1"/>
  <c r="D35" i="7"/>
  <c r="C35" i="7" s="1"/>
  <c r="D34" i="7"/>
  <c r="C34" i="7" s="1"/>
  <c r="D33" i="7"/>
  <c r="C33" i="7" s="1"/>
  <c r="D32" i="7"/>
  <c r="C32" i="7" s="1"/>
  <c r="D31" i="7"/>
  <c r="C31" i="7" s="1"/>
  <c r="D30" i="7"/>
  <c r="C30" i="7" s="1"/>
  <c r="D29" i="7"/>
  <c r="C29" i="7" s="1"/>
  <c r="D28" i="7"/>
  <c r="C28" i="7" s="1"/>
  <c r="D27" i="7"/>
  <c r="C27" i="7" s="1"/>
  <c r="D26" i="7"/>
  <c r="C26" i="7" s="1"/>
  <c r="D25" i="7"/>
  <c r="C25" i="7" s="1"/>
  <c r="D24" i="7"/>
  <c r="C24" i="7" s="1"/>
  <c r="D23" i="7"/>
  <c r="C23" i="7" s="1"/>
  <c r="E2" i="7"/>
  <c r="T14" i="7" l="1"/>
  <c r="AD35" i="7"/>
  <c r="AD27" i="7"/>
  <c r="AG19" i="7"/>
  <c r="AD19" i="7" s="1"/>
  <c r="AH19" i="7" s="1"/>
  <c r="AG17" i="7"/>
  <c r="AD17" i="7" s="1"/>
  <c r="AH17" i="7" s="1"/>
  <c r="AD34" i="7"/>
  <c r="AG26" i="7"/>
  <c r="AD26" i="7" s="1"/>
  <c r="AH26" i="7" s="1"/>
  <c r="AG18" i="7"/>
  <c r="AD18" i="7" s="1"/>
  <c r="AH18" i="7" s="1"/>
  <c r="AD33" i="7"/>
  <c r="AG25" i="7"/>
  <c r="AD25" i="7" s="1"/>
  <c r="AH25" i="7" s="1"/>
  <c r="AD32" i="7"/>
  <c r="AG24" i="7"/>
  <c r="AD24" i="7" s="1"/>
  <c r="AH24" i="7" s="1"/>
  <c r="AG16" i="7"/>
  <c r="AD16" i="7" s="1"/>
  <c r="AH16" i="7" s="1"/>
  <c r="AD31" i="7"/>
  <c r="AG23" i="7"/>
  <c r="AD23" i="7" s="1"/>
  <c r="AH23" i="7" s="1"/>
  <c r="AG15" i="7"/>
  <c r="AD15" i="7" s="1"/>
  <c r="AH15" i="7" s="1"/>
  <c r="AD30" i="7"/>
  <c r="AG22" i="7"/>
  <c r="AD22" i="7" s="1"/>
  <c r="AH22" i="7" s="1"/>
  <c r="AG14" i="7"/>
  <c r="AD14" i="7" s="1"/>
  <c r="AH14" i="7" s="1"/>
  <c r="AD28" i="7"/>
  <c r="AG12" i="7"/>
  <c r="AD12" i="7" s="1"/>
  <c r="AD29" i="7"/>
  <c r="AG21" i="7"/>
  <c r="AD21" i="7" s="1"/>
  <c r="AH21" i="7" s="1"/>
  <c r="AG13" i="7"/>
  <c r="AD13" i="7" s="1"/>
  <c r="AH13" i="7" s="1"/>
  <c r="AG20" i="7"/>
  <c r="AD20" i="7" s="1"/>
  <c r="AH20" i="7" s="1"/>
  <c r="AK25" i="7"/>
  <c r="AK17" i="7"/>
  <c r="AK20" i="7"/>
  <c r="AK18" i="7"/>
  <c r="AK14" i="7"/>
  <c r="AK24" i="7"/>
  <c r="AK16" i="7"/>
  <c r="AK12" i="7"/>
  <c r="AK21" i="7"/>
  <c r="AK13" i="7"/>
  <c r="AK26" i="7"/>
  <c r="AK23" i="7"/>
  <c r="AK15" i="7"/>
  <c r="AK19" i="7"/>
  <c r="AK22" i="7"/>
  <c r="E13" i="7"/>
  <c r="E12" i="7"/>
  <c r="AD6" i="7" l="1"/>
  <c r="AH12" i="7"/>
  <c r="AD5" i="7" s="1"/>
  <c r="U8" i="7"/>
  <c r="AD7" i="7" l="1"/>
  <c r="S8" i="7"/>
  <c r="E3" i="8"/>
  <c r="H3" i="8" l="1"/>
  <c r="AS142" i="7"/>
  <c r="AT141" i="7"/>
  <c r="AS141" i="7"/>
  <c r="AT140" i="7"/>
  <c r="AS140" i="7"/>
  <c r="AT139" i="7"/>
  <c r="AS139" i="7"/>
  <c r="AT138" i="7"/>
  <c r="AS138" i="7"/>
  <c r="AT137" i="7"/>
  <c r="AS137" i="7"/>
  <c r="AT136" i="7"/>
  <c r="AS136" i="7"/>
  <c r="AT135" i="7"/>
  <c r="AS135" i="7"/>
  <c r="AS134" i="7"/>
  <c r="V1" i="7"/>
  <c r="AV25" i="7" l="1"/>
  <c r="AV37" i="7"/>
  <c r="AV23" i="7"/>
  <c r="AV33" i="7"/>
  <c r="AV36" i="7"/>
  <c r="AV30" i="7"/>
  <c r="AV26" i="7"/>
  <c r="AV32" i="7"/>
  <c r="AV31" i="7"/>
  <c r="AV34" i="7"/>
  <c r="AV35" i="7"/>
  <c r="AV27" i="7"/>
  <c r="AV39" i="7"/>
  <c r="AV28" i="7"/>
  <c r="AV29" i="7"/>
  <c r="AV24" i="7"/>
  <c r="F3" i="8"/>
  <c r="G3" i="8"/>
  <c r="I3" i="8"/>
  <c r="AW25" i="7"/>
  <c r="AW37" i="7"/>
  <c r="AV22" i="7"/>
  <c r="AW22" i="7"/>
  <c r="AW24" i="7"/>
  <c r="AW26" i="7"/>
  <c r="AW29" i="7"/>
  <c r="AW31" i="7"/>
  <c r="AW34" i="7"/>
  <c r="AW39" i="7"/>
  <c r="AW23" i="7"/>
  <c r="AW27" i="7"/>
  <c r="AW30" i="7"/>
  <c r="AW32" i="7"/>
  <c r="AW35" i="7"/>
  <c r="AW28" i="7"/>
  <c r="AW33" i="7"/>
  <c r="AW36" i="7"/>
  <c r="AV41" i="7" l="1"/>
  <c r="AK37" i="7" s="1"/>
  <c r="AV20" i="7"/>
  <c r="AW41" i="7"/>
  <c r="AW20" i="7"/>
  <c r="AV19" i="7" l="1"/>
  <c r="AH37" i="7"/>
  <c r="AW19" i="7"/>
  <c r="AV18" i="7" l="1"/>
  <c r="S9" i="7" s="1"/>
  <c r="AV16" i="7" l="1"/>
  <c r="W8" i="7" s="1"/>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<sst xmlns="http://schemas.openxmlformats.org/spreadsheetml/2006/main" count="1774" uniqueCount="682">
  <si>
    <t>学年</t>
    <rPh sb="0" eb="2">
      <t>ガクネン</t>
    </rPh>
    <phoneticPr fontId="2"/>
  </si>
  <si>
    <t>男</t>
    <rPh sb="0" eb="1">
      <t>オトコ</t>
    </rPh>
    <phoneticPr fontId="2"/>
  </si>
  <si>
    <t>女</t>
    <rPh sb="0" eb="1">
      <t>オンナ</t>
    </rPh>
    <phoneticPr fontId="2"/>
  </si>
  <si>
    <t>ﾅﾝﾊﾞｰ
ｶｰﾄﾞ</t>
    <phoneticPr fontId="2"/>
  </si>
  <si>
    <t/>
  </si>
  <si>
    <t>小学</t>
    <rPh sb="0" eb="2">
      <t>ショウガク</t>
    </rPh>
    <phoneticPr fontId="2"/>
  </si>
  <si>
    <t>岐阜県春季陸上競技記録会兼国体選考会②</t>
    <phoneticPr fontId="2"/>
  </si>
  <si>
    <t>第38回ぎふスポーツカーニバル</t>
  </si>
  <si>
    <t>岐阜陸協長距離記録会②兼国体選考会④</t>
  </si>
  <si>
    <t>第39回岐阜県中学生学年別陸上競技大会</t>
  </si>
  <si>
    <t>第75回岐阜県選手権リレー</t>
  </si>
  <si>
    <t>第75回岐阜県陸上競技選手権大会兼国体選考会⑥</t>
  </si>
  <si>
    <t>第26回全国小学生陸上県予選</t>
  </si>
  <si>
    <t>第56回全日中通信陸上県予選会兼岐阜陸協強化記録会②</t>
  </si>
  <si>
    <t>岐阜陸協長距離記録会③</t>
  </si>
  <si>
    <t>岐阜陸協強化記録会④</t>
  </si>
  <si>
    <t>岐阜陸協長距離記録会④兼全国都道府県対抗駅伝選手選考会兼冬季記録会⑤</t>
    <rPh sb="0" eb="3">
      <t>ギフリク</t>
    </rPh>
    <rPh sb="3" eb="4">
      <t>キョウ</t>
    </rPh>
    <rPh sb="4" eb="7">
      <t>チョウキョリ</t>
    </rPh>
    <rPh sb="7" eb="10">
      <t>キロクカイ</t>
    </rPh>
    <rPh sb="11" eb="12">
      <t>ケン</t>
    </rPh>
    <phoneticPr fontId="2"/>
  </si>
  <si>
    <t>第４回澤田文吉記念棒高跳記録会兼岐阜陸協強化記録会⑥</t>
    <phoneticPr fontId="2"/>
  </si>
  <si>
    <t>岐阜陸協強化記録会</t>
    <rPh sb="2" eb="3">
      <t>リク</t>
    </rPh>
    <rPh sb="3" eb="4">
      <t>キョウ</t>
    </rPh>
    <rPh sb="4" eb="6">
      <t>キョウカ</t>
    </rPh>
    <rPh sb="6" eb="9">
      <t>キロクカイ</t>
    </rPh>
    <phoneticPr fontId="2"/>
  </si>
  <si>
    <t>岐阜陸協強化記録会①兼国体選考会</t>
    <rPh sb="2" eb="3">
      <t>リク</t>
    </rPh>
    <rPh sb="3" eb="4">
      <t>キョウ</t>
    </rPh>
    <rPh sb="4" eb="6">
      <t>キョウカ</t>
    </rPh>
    <rPh sb="6" eb="9">
      <t>キロクカイ</t>
    </rPh>
    <phoneticPr fontId="2"/>
  </si>
  <si>
    <t>岐阜陸協強化記録会①兼国体選考会⑥</t>
    <rPh sb="2" eb="3">
      <t>リク</t>
    </rPh>
    <rPh sb="3" eb="4">
      <t>キョウ</t>
    </rPh>
    <rPh sb="4" eb="6">
      <t>キョウカ</t>
    </rPh>
    <rPh sb="6" eb="9">
      <t>キロクカイ</t>
    </rPh>
    <phoneticPr fontId="2"/>
  </si>
  <si>
    <t>第９回澤田文吉記念棒高跳競技会兼岐阜県春季陸上競技大会兼国体選考会②</t>
    <rPh sb="12" eb="14">
      <t>キョウギ</t>
    </rPh>
    <rPh sb="14" eb="16">
      <t>カイケン</t>
    </rPh>
    <rPh sb="16" eb="19">
      <t>ギフケン</t>
    </rPh>
    <rPh sb="19" eb="21">
      <t>シュンキ</t>
    </rPh>
    <rPh sb="21" eb="23">
      <t>リクジョウ</t>
    </rPh>
    <rPh sb="23" eb="25">
      <t>キョウギ</t>
    </rPh>
    <rPh sb="25" eb="27">
      <t>タイカイ</t>
    </rPh>
    <rPh sb="27" eb="28">
      <t>ケン</t>
    </rPh>
    <rPh sb="28" eb="30">
      <t>コクタイ</t>
    </rPh>
    <rPh sb="30" eb="33">
      <t>センコウカイ</t>
    </rPh>
    <phoneticPr fontId="2"/>
  </si>
  <si>
    <t>一般（大学）</t>
    <rPh sb="0" eb="2">
      <t>イッパン</t>
    </rPh>
    <rPh sb="3" eb="5">
      <t>ダイガク</t>
    </rPh>
    <phoneticPr fontId="2"/>
  </si>
  <si>
    <t>県外(一般･大学)</t>
    <rPh sb="0" eb="2">
      <t>ケンガイ</t>
    </rPh>
    <rPh sb="3" eb="5">
      <t>イッパン</t>
    </rPh>
    <rPh sb="6" eb="8">
      <t>ダイガク</t>
    </rPh>
    <phoneticPr fontId="2"/>
  </si>
  <si>
    <t>県外(高校)</t>
    <rPh sb="0" eb="2">
      <t>ケンガイ</t>
    </rPh>
    <rPh sb="3" eb="5">
      <t>コウコウ</t>
    </rPh>
    <phoneticPr fontId="2"/>
  </si>
  <si>
    <t>県</t>
    <rPh sb="0" eb="1">
      <t>ケン</t>
    </rPh>
    <phoneticPr fontId="2"/>
  </si>
  <si>
    <t>北海道</t>
  </si>
  <si>
    <t>神奈川</t>
  </si>
  <si>
    <t>和歌山</t>
  </si>
  <si>
    <t>鹿児島</t>
  </si>
  <si>
    <t>参加料</t>
    <rPh sb="0" eb="3">
      <t>サンカリョウ</t>
    </rPh>
    <phoneticPr fontId="2"/>
  </si>
  <si>
    <t>1種目</t>
    <rPh sb="1" eb="3">
      <t>シュモク</t>
    </rPh>
    <phoneticPr fontId="2"/>
  </si>
  <si>
    <t>ﾘﾚｰ</t>
    <phoneticPr fontId="2"/>
  </si>
  <si>
    <t>地区</t>
    <rPh sb="0" eb="2">
      <t>チク</t>
    </rPh>
    <phoneticPr fontId="2"/>
  </si>
  <si>
    <t>競技会</t>
    <rPh sb="0" eb="3">
      <t>キョウギカイ</t>
    </rPh>
    <phoneticPr fontId="2"/>
  </si>
  <si>
    <t>岐阜地区</t>
    <rPh sb="0" eb="2">
      <t>ギフ</t>
    </rPh>
    <rPh sb="2" eb="4">
      <t>チク</t>
    </rPh>
    <phoneticPr fontId="2"/>
  </si>
  <si>
    <t>西濃地区</t>
    <rPh sb="0" eb="2">
      <t>セイノウ</t>
    </rPh>
    <rPh sb="2" eb="4">
      <t>チク</t>
    </rPh>
    <phoneticPr fontId="2"/>
  </si>
  <si>
    <t>美濃地区</t>
    <rPh sb="0" eb="2">
      <t>ミノ</t>
    </rPh>
    <rPh sb="2" eb="4">
      <t>チク</t>
    </rPh>
    <phoneticPr fontId="2"/>
  </si>
  <si>
    <t>加茂地区</t>
    <rPh sb="0" eb="1">
      <t>カ</t>
    </rPh>
    <rPh sb="1" eb="2">
      <t>モ</t>
    </rPh>
    <rPh sb="2" eb="4">
      <t>チク</t>
    </rPh>
    <phoneticPr fontId="2"/>
  </si>
  <si>
    <t>東濃地区</t>
    <rPh sb="0" eb="2">
      <t>トウノウ</t>
    </rPh>
    <rPh sb="2" eb="4">
      <t>チク</t>
    </rPh>
    <phoneticPr fontId="2"/>
  </si>
  <si>
    <t>飛騨地区</t>
    <rPh sb="0" eb="2">
      <t>ヒダ</t>
    </rPh>
    <rPh sb="2" eb="4">
      <t>チク</t>
    </rPh>
    <phoneticPr fontId="2"/>
  </si>
  <si>
    <t>性別</t>
    <rPh sb="0" eb="2">
      <t>セイベツ</t>
    </rPh>
    <phoneticPr fontId="2"/>
  </si>
  <si>
    <t>性</t>
    <rPh sb="0" eb="1">
      <t>セイ</t>
    </rPh>
    <phoneticPr fontId="2"/>
  </si>
  <si>
    <t>ﾘﾚｰﾁｰﾑ</t>
    <phoneticPr fontId="2"/>
  </si>
  <si>
    <t>A</t>
    <phoneticPr fontId="2"/>
  </si>
  <si>
    <t>B</t>
    <phoneticPr fontId="2"/>
  </si>
  <si>
    <t>C</t>
    <phoneticPr fontId="2"/>
  </si>
  <si>
    <t>D</t>
    <phoneticPr fontId="2"/>
  </si>
  <si>
    <t>E</t>
    <phoneticPr fontId="2"/>
  </si>
  <si>
    <t>F</t>
    <phoneticPr fontId="2"/>
  </si>
  <si>
    <t>G</t>
    <phoneticPr fontId="2"/>
  </si>
  <si>
    <t>H</t>
    <phoneticPr fontId="2"/>
  </si>
  <si>
    <t>高</t>
    <rPh sb="0" eb="1">
      <t>コウ</t>
    </rPh>
    <phoneticPr fontId="2"/>
  </si>
  <si>
    <t>中</t>
    <rPh sb="0" eb="1">
      <t>チュウ</t>
    </rPh>
    <phoneticPr fontId="2"/>
  </si>
  <si>
    <t>小</t>
    <rPh sb="0" eb="1">
      <t>ショウ</t>
    </rPh>
    <phoneticPr fontId="2"/>
  </si>
  <si>
    <t>第20回岐阜県ジュニア陸上競技大会</t>
    <phoneticPr fontId="2"/>
  </si>
  <si>
    <t>第40回岐阜県秋季陸上競技大会</t>
    <phoneticPr fontId="2"/>
  </si>
  <si>
    <t>-</t>
    <phoneticPr fontId="2"/>
  </si>
  <si>
    <t>岐阜県外
登録県</t>
    <rPh sb="0" eb="3">
      <t>ギフケン</t>
    </rPh>
    <rPh sb="3" eb="4">
      <t>ガイ</t>
    </rPh>
    <rPh sb="5" eb="8">
      <t>トウロクケン</t>
    </rPh>
    <phoneticPr fontId="2"/>
  </si>
  <si>
    <t>青森</t>
  </si>
  <si>
    <t>岩手</t>
  </si>
  <si>
    <t>宮城</t>
  </si>
  <si>
    <t>秋田</t>
  </si>
  <si>
    <t>山形</t>
  </si>
  <si>
    <t>福島</t>
  </si>
  <si>
    <t>茨城</t>
  </si>
  <si>
    <t>栃木</t>
  </si>
  <si>
    <t>群馬</t>
  </si>
  <si>
    <t>埼玉</t>
  </si>
  <si>
    <t>千葉</t>
  </si>
  <si>
    <t>東京</t>
  </si>
  <si>
    <t>新潟</t>
  </si>
  <si>
    <t>富山</t>
  </si>
  <si>
    <t>石川</t>
  </si>
  <si>
    <t>福井</t>
  </si>
  <si>
    <t>山梨</t>
  </si>
  <si>
    <t>長野</t>
  </si>
  <si>
    <t>静岡</t>
  </si>
  <si>
    <t>愛知</t>
    <rPh sb="0" eb="1">
      <t>アイ</t>
    </rPh>
    <rPh sb="1" eb="2">
      <t>チ</t>
    </rPh>
    <phoneticPr fontId="2"/>
  </si>
  <si>
    <t>岐阜</t>
  </si>
  <si>
    <t>三重</t>
    <rPh sb="0" eb="1">
      <t>サン</t>
    </rPh>
    <rPh sb="1" eb="2">
      <t>ジュウ</t>
    </rPh>
    <phoneticPr fontId="2"/>
  </si>
  <si>
    <t>滋賀</t>
  </si>
  <si>
    <t>京都</t>
  </si>
  <si>
    <t>大阪</t>
  </si>
  <si>
    <t>兵庫</t>
  </si>
  <si>
    <t>奈良</t>
  </si>
  <si>
    <t>鳥取</t>
  </si>
  <si>
    <t>島根</t>
  </si>
  <si>
    <t>岡山</t>
  </si>
  <si>
    <t>広島</t>
  </si>
  <si>
    <t>山口</t>
  </si>
  <si>
    <t>徳島</t>
  </si>
  <si>
    <t>香川</t>
  </si>
  <si>
    <t>愛媛</t>
  </si>
  <si>
    <t>高知</t>
  </si>
  <si>
    <t>福岡</t>
  </si>
  <si>
    <t>佐賀</t>
  </si>
  <si>
    <t>長崎</t>
  </si>
  <si>
    <t>熊本</t>
  </si>
  <si>
    <t>大分</t>
  </si>
  <si>
    <t>宮崎</t>
  </si>
  <si>
    <t>沖縄</t>
  </si>
  <si>
    <t>招待</t>
  </si>
  <si>
    <t>学連</t>
  </si>
  <si>
    <t>○</t>
    <phoneticPr fontId="2"/>
  </si>
  <si>
    <t>申込責任者（顧問等連絡責任者）</t>
    <rPh sb="0" eb="2">
      <t>モウシコミ</t>
    </rPh>
    <rPh sb="2" eb="5">
      <t>セキニンシャ</t>
    </rPh>
    <rPh sb="6" eb="8">
      <t>コモン</t>
    </rPh>
    <rPh sb="8" eb="9">
      <t>トウ</t>
    </rPh>
    <rPh sb="9" eb="11">
      <t>レンラク</t>
    </rPh>
    <rPh sb="11" eb="14">
      <t>セキニンシャ</t>
    </rPh>
    <phoneticPr fontId="2"/>
  </si>
  <si>
    <r>
      <t>連絡℡(</t>
    </r>
    <r>
      <rPr>
        <sz val="9"/>
        <color indexed="8"/>
        <rFont val="ＭＳ Ｐゴシック"/>
        <family val="3"/>
        <charset val="128"/>
      </rPr>
      <t>携帯等</t>
    </r>
    <r>
      <rPr>
        <sz val="11"/>
        <color indexed="8"/>
        <rFont val="ＭＳ Ｐゴシック"/>
        <family val="3"/>
        <charset val="128"/>
      </rPr>
      <t>)</t>
    </r>
    <rPh sb="0" eb="2">
      <t>レンラク</t>
    </rPh>
    <rPh sb="4" eb="6">
      <t>ケイタイ</t>
    </rPh>
    <rPh sb="6" eb="7">
      <t>トウ</t>
    </rPh>
    <phoneticPr fontId="2"/>
  </si>
  <si>
    <t>県外(中学)</t>
    <rPh sb="0" eb="2">
      <t>ケンガイ</t>
    </rPh>
    <rPh sb="3" eb="5">
      <t>チュウガク</t>
    </rPh>
    <phoneticPr fontId="2"/>
  </si>
  <si>
    <t>制限外</t>
    <rPh sb="0" eb="3">
      <t>セイゲンガイ</t>
    </rPh>
    <phoneticPr fontId="2"/>
  </si>
  <si>
    <t>岐阜県秋季陸上競技記録会(16230010)</t>
    <rPh sb="0" eb="3">
      <t>ギフケン</t>
    </rPh>
    <rPh sb="3" eb="5">
      <t>シュウキ</t>
    </rPh>
    <rPh sb="5" eb="9">
      <t>リクジョウキョウギ</t>
    </rPh>
    <rPh sb="9" eb="12">
      <t>キロクカイ</t>
    </rPh>
    <phoneticPr fontId="2"/>
  </si>
  <si>
    <t>所属略称</t>
    <rPh sb="0" eb="2">
      <t>ショゾク</t>
    </rPh>
    <rPh sb="2" eb="4">
      <t>リャクショウ</t>
    </rPh>
    <phoneticPr fontId="2"/>
  </si>
  <si>
    <t>女B</t>
  </si>
  <si>
    <t>男B</t>
  </si>
  <si>
    <t>男A</t>
  </si>
  <si>
    <t>男C</t>
  </si>
  <si>
    <t>男D</t>
  </si>
  <si>
    <t>男E</t>
  </si>
  <si>
    <t>男F</t>
  </si>
  <si>
    <t>男G</t>
  </si>
  <si>
    <t>男H</t>
  </si>
  <si>
    <t>男○</t>
  </si>
  <si>
    <t>女A</t>
  </si>
  <si>
    <t>女C</t>
  </si>
  <si>
    <t>女D</t>
  </si>
  <si>
    <t>女E</t>
  </si>
  <si>
    <t>女F</t>
  </si>
  <si>
    <t>女G</t>
  </si>
  <si>
    <t>女○</t>
  </si>
  <si>
    <t>&gt;0</t>
    <phoneticPr fontId="2"/>
  </si>
  <si>
    <t>4R</t>
    <phoneticPr fontId="2"/>
  </si>
  <si>
    <t>16R</t>
    <phoneticPr fontId="2"/>
  </si>
  <si>
    <t>第49回岐阜県中学新人陸上</t>
    <phoneticPr fontId="2"/>
  </si>
  <si>
    <t>制限外</t>
    <rPh sb="0" eb="2">
      <t>セイゲン</t>
    </rPh>
    <rPh sb="2" eb="3">
      <t>ガイ</t>
    </rPh>
    <phoneticPr fontId="2"/>
  </si>
  <si>
    <t>1500m</t>
  </si>
  <si>
    <t>男子</t>
    <rPh sb="0" eb="2">
      <t>ダンシ</t>
    </rPh>
    <phoneticPr fontId="2"/>
  </si>
  <si>
    <t>女子</t>
    <rPh sb="0" eb="2">
      <t>ジョシ</t>
    </rPh>
    <phoneticPr fontId="2"/>
  </si>
  <si>
    <r>
      <t>入力手順</t>
    </r>
    <r>
      <rPr>
        <b/>
        <sz val="11"/>
        <color rgb="FFFF0000"/>
        <rFont val="ＭＳ Ｐゴシック"/>
        <family val="3"/>
        <charset val="128"/>
      </rPr>
      <t>（選択欄は貼付け無効）</t>
    </r>
    <rPh sb="0" eb="2">
      <t>ニュウリョク</t>
    </rPh>
    <rPh sb="2" eb="4">
      <t>テジュン</t>
    </rPh>
    <rPh sb="5" eb="7">
      <t>センタク</t>
    </rPh>
    <rPh sb="7" eb="8">
      <t>ラン</t>
    </rPh>
    <rPh sb="9" eb="11">
      <t>ハリツ</t>
    </rPh>
    <rPh sb="12" eb="14">
      <t>ムコウ</t>
    </rPh>
    <phoneticPr fontId="2"/>
  </si>
  <si>
    <t>（下記手順に従わずファイルが読めない場合は申込無効とします）</t>
    <rPh sb="1" eb="3">
      <t>カキ</t>
    </rPh>
    <rPh sb="3" eb="5">
      <t>テジュン</t>
    </rPh>
    <rPh sb="6" eb="7">
      <t>シタガ</t>
    </rPh>
    <rPh sb="14" eb="15">
      <t>ヨ</t>
    </rPh>
    <rPh sb="18" eb="20">
      <t>バアイ</t>
    </rPh>
    <rPh sb="21" eb="23">
      <t>モウシコミ</t>
    </rPh>
    <rPh sb="23" eb="25">
      <t>ムコウ</t>
    </rPh>
    <phoneticPr fontId="2"/>
  </si>
  <si>
    <r>
      <t>①　団体名を</t>
    </r>
    <r>
      <rPr>
        <b/>
        <sz val="11"/>
        <color rgb="FFFF0000"/>
        <rFont val="ＭＳ Ｐゴシック"/>
        <family val="3"/>
        <charset val="128"/>
      </rPr>
      <t>選択</t>
    </r>
    <rPh sb="2" eb="5">
      <t>ダンタイメイ</t>
    </rPh>
    <rPh sb="6" eb="8">
      <t>センタク</t>
    </rPh>
    <phoneticPr fontId="2"/>
  </si>
  <si>
    <r>
      <t>　（選択にない場合は上の欄に入力してから</t>
    </r>
    <r>
      <rPr>
        <b/>
        <sz val="11"/>
        <color rgb="FFFF0000"/>
        <rFont val="ＭＳ Ｐゴシック"/>
        <family val="3"/>
        <charset val="128"/>
      </rPr>
      <t>選択</t>
    </r>
    <r>
      <rPr>
        <b/>
        <sz val="11"/>
        <rFont val="ＭＳ Ｐゴシック"/>
        <family val="3"/>
        <charset val="128"/>
      </rPr>
      <t>)</t>
    </r>
    <phoneticPr fontId="2"/>
  </si>
  <si>
    <r>
      <t>②　所属長、申込責任者欄　</t>
    </r>
    <r>
      <rPr>
        <b/>
        <sz val="11"/>
        <color theme="3" tint="0.39994506668294322"/>
        <rFont val="ＭＳ Ｐゴシック"/>
        <family val="3"/>
        <charset val="128"/>
      </rPr>
      <t>入力</t>
    </r>
    <rPh sb="2" eb="5">
      <t>ショゾクチョウ</t>
    </rPh>
    <rPh sb="6" eb="8">
      <t>モウシコミ</t>
    </rPh>
    <rPh sb="8" eb="11">
      <t>セキニンシャ</t>
    </rPh>
    <rPh sb="11" eb="12">
      <t>ラン</t>
    </rPh>
    <rPh sb="13" eb="15">
      <t>ニュウリョク</t>
    </rPh>
    <phoneticPr fontId="2"/>
  </si>
  <si>
    <r>
      <t>③　性別　</t>
    </r>
    <r>
      <rPr>
        <b/>
        <sz val="11"/>
        <color rgb="FFFF0000"/>
        <rFont val="ＭＳ Ｐゴシック"/>
        <family val="3"/>
        <charset val="128"/>
      </rPr>
      <t>選択</t>
    </r>
    <rPh sb="2" eb="4">
      <t>セイベツ</t>
    </rPh>
    <rPh sb="5" eb="7">
      <t>センタク</t>
    </rPh>
    <phoneticPr fontId="2"/>
  </si>
  <si>
    <t>　（選択されていないと種目が選択でません）</t>
    <rPh sb="2" eb="4">
      <t>センタク</t>
    </rPh>
    <rPh sb="11" eb="13">
      <t>シュモク</t>
    </rPh>
    <rPh sb="14" eb="16">
      <t>センタク</t>
    </rPh>
    <phoneticPr fontId="2"/>
  </si>
  <si>
    <r>
      <t>④　ﾅﾝﾊﾞｰｶｰﾄﾞ</t>
    </r>
    <r>
      <rPr>
        <b/>
        <sz val="11"/>
        <color theme="3" tint="0.59999389629810485"/>
        <rFont val="ＭＳ Ｐゴシック"/>
        <family val="3"/>
        <charset val="128"/>
      </rPr>
      <t>入力</t>
    </r>
    <rPh sb="11" eb="13">
      <t>ニュウリョク</t>
    </rPh>
    <phoneticPr fontId="2"/>
  </si>
  <si>
    <r>
      <t>⑤　氏名</t>
    </r>
    <r>
      <rPr>
        <b/>
        <sz val="11"/>
        <color theme="3" tint="0.59999389629810485"/>
        <rFont val="ＭＳ Ｐゴシック"/>
        <family val="3"/>
        <charset val="128"/>
      </rPr>
      <t>入力</t>
    </r>
    <r>
      <rPr>
        <b/>
        <sz val="11"/>
        <rFont val="ＭＳ Ｐゴシック"/>
        <family val="3"/>
        <charset val="128"/>
      </rPr>
      <t>(姓と名の間は１ｽﾍﾟｰｽ）</t>
    </r>
    <rPh sb="2" eb="4">
      <t>シメイ</t>
    </rPh>
    <rPh sb="4" eb="6">
      <t>ニュウリョク</t>
    </rPh>
    <rPh sb="7" eb="8">
      <t>セイ</t>
    </rPh>
    <rPh sb="9" eb="10">
      <t>メイ</t>
    </rPh>
    <rPh sb="11" eb="12">
      <t>アイダ</t>
    </rPh>
    <phoneticPr fontId="2"/>
  </si>
  <si>
    <r>
      <t>⑦　種目　</t>
    </r>
    <r>
      <rPr>
        <b/>
        <sz val="11"/>
        <color rgb="FFFF0000"/>
        <rFont val="ＭＳ Ｐゴシック"/>
        <family val="3"/>
        <charset val="128"/>
      </rPr>
      <t>選択</t>
    </r>
    <r>
      <rPr>
        <b/>
        <sz val="11"/>
        <rFont val="ＭＳ Ｐゴシック"/>
        <family val="3"/>
        <charset val="128"/>
      </rPr>
      <t>（他からの貼付けは不可）</t>
    </r>
    <rPh sb="2" eb="4">
      <t>シュモク</t>
    </rPh>
    <rPh sb="5" eb="7">
      <t>センタク</t>
    </rPh>
    <rPh sb="8" eb="9">
      <t>タ</t>
    </rPh>
    <rPh sb="12" eb="14">
      <t>ハリツ</t>
    </rPh>
    <rPh sb="16" eb="18">
      <t>フカ</t>
    </rPh>
    <phoneticPr fontId="2"/>
  </si>
  <si>
    <r>
      <t>⑧　記録　数字のみ</t>
    </r>
    <r>
      <rPr>
        <b/>
        <sz val="11"/>
        <color theme="3" tint="0.39997558519241921"/>
        <rFont val="ＭＳ Ｐゴシック"/>
        <family val="3"/>
        <charset val="128"/>
      </rPr>
      <t>入力</t>
    </r>
    <rPh sb="2" eb="4">
      <t>キロク</t>
    </rPh>
    <rPh sb="5" eb="7">
      <t>スウジ</t>
    </rPh>
    <phoneticPr fontId="2"/>
  </si>
  <si>
    <t>　（2分00秒は "20000"です)</t>
    <rPh sb="3" eb="4">
      <t>フン</t>
    </rPh>
    <rPh sb="6" eb="7">
      <t>ビョウ</t>
    </rPh>
    <phoneticPr fontId="2"/>
  </si>
  <si>
    <r>
      <t>⑨　4×100mﾘﾚｰメンバー</t>
    </r>
    <r>
      <rPr>
        <b/>
        <sz val="11"/>
        <color rgb="FFFF0000"/>
        <rFont val="ＭＳ Ｐゴシック"/>
        <family val="3"/>
        <charset val="128"/>
      </rPr>
      <t>選択</t>
    </r>
    <rPh sb="15" eb="17">
      <t>センタク</t>
    </rPh>
    <phoneticPr fontId="2"/>
  </si>
  <si>
    <r>
      <t>　（メンバｰ男女各6人以内に〇を</t>
    </r>
    <r>
      <rPr>
        <b/>
        <sz val="11"/>
        <color rgb="FFFF0000"/>
        <rFont val="ＭＳ Ｐゴシック"/>
        <family val="3"/>
        <charset val="128"/>
      </rPr>
      <t>選択</t>
    </r>
    <r>
      <rPr>
        <b/>
        <sz val="11"/>
        <rFont val="ＭＳ Ｐゴシック"/>
        <family val="3"/>
        <charset val="128"/>
      </rPr>
      <t>）</t>
    </r>
    <phoneticPr fontId="2"/>
  </si>
  <si>
    <r>
      <t>⑩　4×100mﾘﾚｰ記録　</t>
    </r>
    <r>
      <rPr>
        <b/>
        <sz val="11"/>
        <color theme="3" tint="0.39994506668294322"/>
        <rFont val="ＭＳ Ｐゴシック"/>
        <family val="3"/>
        <charset val="128"/>
      </rPr>
      <t>入力</t>
    </r>
    <rPh sb="11" eb="13">
      <t>キロク</t>
    </rPh>
    <rPh sb="14" eb="16">
      <t>ニュウリョク</t>
    </rPh>
    <phoneticPr fontId="2"/>
  </si>
  <si>
    <r>
      <t>⑪　制限外　</t>
    </r>
    <r>
      <rPr>
        <b/>
        <sz val="11"/>
        <color rgb="FFFF0000"/>
        <rFont val="ＭＳ Ｐゴシック"/>
        <family val="3"/>
        <charset val="128"/>
      </rPr>
      <t>選択</t>
    </r>
    <rPh sb="2" eb="4">
      <t>セイゲン</t>
    </rPh>
    <rPh sb="4" eb="5">
      <t>ガイ</t>
    </rPh>
    <rPh sb="6" eb="8">
      <t>センタク</t>
    </rPh>
    <phoneticPr fontId="2"/>
  </si>
  <si>
    <t>　（制限外の選手は必ず選択）</t>
    <rPh sb="2" eb="4">
      <t>セイゲン</t>
    </rPh>
    <rPh sb="4" eb="5">
      <t>ガイ</t>
    </rPh>
    <rPh sb="6" eb="8">
      <t>センシュ</t>
    </rPh>
    <rPh sb="9" eb="10">
      <t>カナラ</t>
    </rPh>
    <rPh sb="11" eb="13">
      <t>センタク</t>
    </rPh>
    <phoneticPr fontId="2"/>
  </si>
  <si>
    <r>
      <t>⑥　フリガナ</t>
    </r>
    <r>
      <rPr>
        <b/>
        <sz val="11"/>
        <color theme="3" tint="0.59999389629810485"/>
        <rFont val="ＭＳ Ｐゴシック"/>
        <family val="3"/>
        <charset val="128"/>
      </rPr>
      <t>入力</t>
    </r>
    <r>
      <rPr>
        <b/>
        <sz val="11"/>
        <rFont val="ＭＳ Ｐゴシック"/>
        <family val="3"/>
        <charset val="128"/>
      </rPr>
      <t>(姓と名の間は1ｽﾍﾟｰｽ）</t>
    </r>
    <rPh sb="6" eb="8">
      <t>ニュウリョク</t>
    </rPh>
    <rPh sb="9" eb="10">
      <t>セイ</t>
    </rPh>
    <rPh sb="11" eb="12">
      <t>メイ</t>
    </rPh>
    <rPh sb="13" eb="14">
      <t>アイダ</t>
    </rPh>
    <phoneticPr fontId="2"/>
  </si>
  <si>
    <t>一大</t>
    <rPh sb="0" eb="1">
      <t>イチ</t>
    </rPh>
    <rPh sb="1" eb="2">
      <t>ダイ</t>
    </rPh>
    <phoneticPr fontId="2"/>
  </si>
  <si>
    <t>110mH(1.067/9.14)</t>
  </si>
  <si>
    <t>県外</t>
    <rPh sb="0" eb="2">
      <t>ケンガイ</t>
    </rPh>
    <phoneticPr fontId="2"/>
  </si>
  <si>
    <t>種別</t>
    <rPh sb="0" eb="2">
      <t>シュベツ</t>
    </rPh>
    <phoneticPr fontId="2"/>
  </si>
  <si>
    <t>一大女</t>
    <rPh sb="0" eb="1">
      <t>イチ</t>
    </rPh>
    <rPh sb="1" eb="2">
      <t>ダイ</t>
    </rPh>
    <rPh sb="2" eb="3">
      <t>ジョ</t>
    </rPh>
    <phoneticPr fontId="2"/>
  </si>
  <si>
    <t>一大男</t>
    <rPh sb="0" eb="2">
      <t>イチダイ</t>
    </rPh>
    <rPh sb="2" eb="3">
      <t>ダン</t>
    </rPh>
    <phoneticPr fontId="2"/>
  </si>
  <si>
    <t>高女</t>
    <rPh sb="0" eb="1">
      <t>コウ</t>
    </rPh>
    <rPh sb="1" eb="2">
      <t>ジョ</t>
    </rPh>
    <phoneticPr fontId="2"/>
  </si>
  <si>
    <t>高男</t>
    <rPh sb="0" eb="1">
      <t>コウ</t>
    </rPh>
    <rPh sb="1" eb="2">
      <t>ダン</t>
    </rPh>
    <phoneticPr fontId="2"/>
  </si>
  <si>
    <t>名　前</t>
    <rPh sb="0" eb="1">
      <t>メイ</t>
    </rPh>
    <rPh sb="2" eb="3">
      <t>マエ</t>
    </rPh>
    <phoneticPr fontId="2"/>
  </si>
  <si>
    <t>ﾌﾘｶﾞﾅ</t>
    <phoneticPr fontId="2"/>
  </si>
  <si>
    <t>英字</t>
    <rPh sb="0" eb="2">
      <t>エイジ</t>
    </rPh>
    <phoneticPr fontId="2"/>
  </si>
  <si>
    <r>
      <t>氏　　名</t>
    </r>
    <r>
      <rPr>
        <b/>
        <sz val="10"/>
        <color rgb="FFFF0000"/>
        <rFont val="ＭＳ Ｐゴシック"/>
        <family val="3"/>
        <charset val="128"/>
      </rPr>
      <t>(姓と名の間1ｽﾍﾟｰｽ)</t>
    </r>
    <rPh sb="0" eb="1">
      <t>シ</t>
    </rPh>
    <rPh sb="3" eb="4">
      <t>メイ</t>
    </rPh>
    <rPh sb="5" eb="6">
      <t>セイ</t>
    </rPh>
    <phoneticPr fontId="2"/>
  </si>
  <si>
    <t>生年/月/日</t>
    <rPh sb="0" eb="2">
      <t>セイネン</t>
    </rPh>
    <rPh sb="3" eb="4">
      <t>ガツ</t>
    </rPh>
    <rPh sb="5" eb="6">
      <t>ニチ</t>
    </rPh>
    <phoneticPr fontId="2"/>
  </si>
  <si>
    <t>略称フリガナ</t>
    <rPh sb="0" eb="2">
      <t>リャクショウ</t>
    </rPh>
    <phoneticPr fontId="2"/>
  </si>
  <si>
    <t>例</t>
    <rPh sb="0" eb="1">
      <t>レイ</t>
    </rPh>
    <phoneticPr fontId="2"/>
  </si>
  <si>
    <t>123</t>
    <phoneticPr fontId="2"/>
  </si>
  <si>
    <t>岐阜　陸男</t>
    <rPh sb="0" eb="2">
      <t>ギフ</t>
    </rPh>
    <rPh sb="3" eb="5">
      <t>リクオ</t>
    </rPh>
    <phoneticPr fontId="2"/>
  </si>
  <si>
    <t>ｷﾞﾌ ﾘｸｵ</t>
    <phoneticPr fontId="2"/>
  </si>
  <si>
    <t>GIFU Rikuo</t>
    <phoneticPr fontId="2"/>
  </si>
  <si>
    <t>選択入力</t>
    <phoneticPr fontId="2"/>
  </si>
  <si>
    <t>数字のみ</t>
    <rPh sb="0" eb="2">
      <t>スウジ</t>
    </rPh>
    <phoneticPr fontId="2"/>
  </si>
  <si>
    <t>中女</t>
    <rPh sb="0" eb="1">
      <t>チュウ</t>
    </rPh>
    <rPh sb="1" eb="2">
      <t>ジョ</t>
    </rPh>
    <phoneticPr fontId="2"/>
  </si>
  <si>
    <t>中男</t>
    <rPh sb="0" eb="1">
      <t>チュウ</t>
    </rPh>
    <rPh sb="1" eb="2">
      <t>ダン</t>
    </rPh>
    <phoneticPr fontId="2"/>
  </si>
  <si>
    <t>小女</t>
    <rPh sb="0" eb="1">
      <t>ショウ</t>
    </rPh>
    <rPh sb="1" eb="2">
      <t>ジョ</t>
    </rPh>
    <phoneticPr fontId="2"/>
  </si>
  <si>
    <t>小男</t>
    <rPh sb="0" eb="1">
      <t>ショウ</t>
    </rPh>
    <rPh sb="1" eb="2">
      <t>ダン</t>
    </rPh>
    <phoneticPr fontId="2"/>
  </si>
  <si>
    <t>個別に種別変更</t>
    <rPh sb="0" eb="2">
      <t>コベツ</t>
    </rPh>
    <rPh sb="3" eb="5">
      <t>シュベツ</t>
    </rPh>
    <rPh sb="5" eb="7">
      <t>ヘンコウ</t>
    </rPh>
    <phoneticPr fontId="2"/>
  </si>
  <si>
    <t>団体名(登録の団体名)：</t>
    <rPh sb="0" eb="3">
      <t>ダンタイメイ</t>
    </rPh>
    <rPh sb="4" eb="6">
      <t>トウロク</t>
    </rPh>
    <rPh sb="7" eb="10">
      <t>ダンタイメイ</t>
    </rPh>
    <phoneticPr fontId="2"/>
  </si>
  <si>
    <t>登録の団体名略称：</t>
    <rPh sb="0" eb="2">
      <t>トウロク</t>
    </rPh>
    <rPh sb="3" eb="6">
      <t>ダンタイメイ</t>
    </rPh>
    <rPh sb="6" eb="8">
      <t>リャクショウ</t>
    </rPh>
    <phoneticPr fontId="2"/>
  </si>
  <si>
    <t>400R</t>
  </si>
  <si>
    <t>1600R</t>
  </si>
  <si>
    <t>記録</t>
    <rPh sb="0" eb="2">
      <t>キロク</t>
    </rPh>
    <phoneticPr fontId="2"/>
  </si>
  <si>
    <t>種目</t>
    <rPh sb="0" eb="2">
      <t>シュモク</t>
    </rPh>
    <phoneticPr fontId="2"/>
  </si>
  <si>
    <t>人数</t>
    <rPh sb="0" eb="2">
      <t>ニンズウ</t>
    </rPh>
    <phoneticPr fontId="2"/>
  </si>
  <si>
    <t>個人種目数</t>
    <rPh sb="0" eb="5">
      <t>コジンシュモクスウ</t>
    </rPh>
    <phoneticPr fontId="2"/>
  </si>
  <si>
    <t>種目別申込数</t>
    <rPh sb="0" eb="3">
      <t>シュモクベツ</t>
    </rPh>
    <rPh sb="3" eb="5">
      <t>モウシコミ</t>
    </rPh>
    <rPh sb="5" eb="6">
      <t>スウ</t>
    </rPh>
    <phoneticPr fontId="2"/>
  </si>
  <si>
    <t>男子種目数</t>
    <rPh sb="0" eb="2">
      <t>ダンシ</t>
    </rPh>
    <rPh sb="2" eb="4">
      <t>シュモク</t>
    </rPh>
    <rPh sb="4" eb="5">
      <t>スウ</t>
    </rPh>
    <phoneticPr fontId="2"/>
  </si>
  <si>
    <t>女子種目数</t>
    <rPh sb="0" eb="2">
      <t>ジョシ</t>
    </rPh>
    <rPh sb="2" eb="5">
      <t>シュモクスウ</t>
    </rPh>
    <phoneticPr fontId="2"/>
  </si>
  <si>
    <t>一大</t>
    <rPh sb="0" eb="2">
      <t>イチダイ</t>
    </rPh>
    <phoneticPr fontId="2"/>
  </si>
  <si>
    <t>参加料合計</t>
    <rPh sb="0" eb="3">
      <t>サンカリョウ</t>
    </rPh>
    <rPh sb="3" eb="5">
      <t>ゴウケイ</t>
    </rPh>
    <phoneticPr fontId="2"/>
  </si>
  <si>
    <t>円</t>
    <rPh sb="0" eb="1">
      <t>エン</t>
    </rPh>
    <phoneticPr fontId="2"/>
  </si>
  <si>
    <t>計</t>
    <rPh sb="0" eb="1">
      <t>ケイ</t>
    </rPh>
    <phoneticPr fontId="2"/>
  </si>
  <si>
    <t>←</t>
    <phoneticPr fontId="2"/>
  </si>
  <si>
    <t>印刷範囲設定されています</t>
    <rPh sb="0" eb="6">
      <t>インサツハンイセッテイ</t>
    </rPh>
    <phoneticPr fontId="2"/>
  </si>
  <si>
    <t>無理に変更しないでください。</t>
    <rPh sb="0" eb="2">
      <t>ムリ</t>
    </rPh>
    <rPh sb="3" eb="5">
      <t>ヘンコウ</t>
    </rPh>
    <phoneticPr fontId="2"/>
  </si>
  <si>
    <t>100m</t>
  </si>
  <si>
    <t>リレー</t>
    <phoneticPr fontId="2"/>
  </si>
  <si>
    <t>り</t>
    <phoneticPr fontId="2"/>
  </si>
  <si>
    <t xml:space="preserve">リレー計 </t>
    <rPh sb="3" eb="4">
      <t>ケイ</t>
    </rPh>
    <phoneticPr fontId="2"/>
  </si>
  <si>
    <t>参加料r</t>
    <rPh sb="0" eb="3">
      <t>サンカリョウ</t>
    </rPh>
    <phoneticPr fontId="2"/>
  </si>
  <si>
    <t>400mR</t>
    <phoneticPr fontId="2"/>
  </si>
  <si>
    <t>走幅跳</t>
    <rPh sb="0" eb="1">
      <t>ハシ</t>
    </rPh>
    <rPh sb="1" eb="3">
      <t>ハバト</t>
    </rPh>
    <phoneticPr fontId="3"/>
  </si>
  <si>
    <t>砲丸投</t>
    <rPh sb="0" eb="3">
      <t>ホウガンナゲ</t>
    </rPh>
    <phoneticPr fontId="3"/>
  </si>
  <si>
    <t>200m</t>
  </si>
  <si>
    <t>400m</t>
  </si>
  <si>
    <t>800m</t>
  </si>
  <si>
    <t>3000m</t>
  </si>
  <si>
    <t>110mH</t>
  </si>
  <si>
    <t>走高跳</t>
    <rPh sb="0" eb="1">
      <t>ハシ</t>
    </rPh>
    <rPh sb="1" eb="3">
      <t>タカト</t>
    </rPh>
    <phoneticPr fontId="3"/>
  </si>
  <si>
    <t>棒高跳</t>
    <rPh sb="0" eb="3">
      <t>ボウタカト</t>
    </rPh>
    <phoneticPr fontId="3"/>
  </si>
  <si>
    <t>100mH</t>
  </si>
  <si>
    <t>100m</t>
    <phoneticPr fontId="2"/>
  </si>
  <si>
    <t>1女</t>
    <rPh sb="1" eb="2">
      <t>ジョ</t>
    </rPh>
    <phoneticPr fontId="2"/>
  </si>
  <si>
    <t>１男</t>
    <rPh sb="1" eb="2">
      <t>ダン</t>
    </rPh>
    <phoneticPr fontId="2"/>
  </si>
  <si>
    <t>1年100m</t>
    <rPh sb="1" eb="2">
      <t>ネン</t>
    </rPh>
    <phoneticPr fontId="2"/>
  </si>
  <si>
    <t>1年走幅跳</t>
    <rPh sb="1" eb="2">
      <t>ネン</t>
    </rPh>
    <rPh sb="2" eb="3">
      <t>ハシ</t>
    </rPh>
    <rPh sb="3" eb="5">
      <t>ハバト</t>
    </rPh>
    <phoneticPr fontId="3"/>
  </si>
  <si>
    <t>1年砲丸投</t>
    <rPh sb="1" eb="2">
      <t>ネン</t>
    </rPh>
    <rPh sb="2" eb="5">
      <t>ホウガンナゲ</t>
    </rPh>
    <phoneticPr fontId="3"/>
  </si>
  <si>
    <t>申込
種別</t>
    <rPh sb="0" eb="2">
      <t>モウシコミ</t>
    </rPh>
    <rPh sb="3" eb="5">
      <t>シュベツ</t>
    </rPh>
    <phoneticPr fontId="2"/>
  </si>
  <si>
    <t>所属長名：</t>
    <rPh sb="0" eb="3">
      <t>ショゾクチョウ</t>
    </rPh>
    <rPh sb="3" eb="4">
      <t>メイ</t>
    </rPh>
    <phoneticPr fontId="2"/>
  </si>
  <si>
    <t>2年100m</t>
    <rPh sb="1" eb="2">
      <t>ネン</t>
    </rPh>
    <phoneticPr fontId="2"/>
  </si>
  <si>
    <t>2年1500m</t>
    <rPh sb="1" eb="2">
      <t>ネン</t>
    </rPh>
    <phoneticPr fontId="2"/>
  </si>
  <si>
    <t>3年100m</t>
    <rPh sb="1" eb="2">
      <t>ネン</t>
    </rPh>
    <phoneticPr fontId="2"/>
  </si>
  <si>
    <t>3年1500m</t>
    <rPh sb="1" eb="2">
      <t>ネン</t>
    </rPh>
    <phoneticPr fontId="2"/>
  </si>
  <si>
    <t>砲丸投(5.000kg)</t>
    <rPh sb="0" eb="3">
      <t>ホウガンナゲ</t>
    </rPh>
    <phoneticPr fontId="3"/>
  </si>
  <si>
    <t>砲丸投(2.721kg)</t>
    <rPh sb="0" eb="3">
      <t>ホウガンナゲ</t>
    </rPh>
    <phoneticPr fontId="3"/>
  </si>
  <si>
    <r>
      <rPr>
        <b/>
        <sz val="11"/>
        <rFont val="ＭＳ Ｐゴシック"/>
        <family val="3"/>
        <charset val="128"/>
      </rPr>
      <t>リレー</t>
    </r>
    <r>
      <rPr>
        <b/>
        <u/>
        <sz val="11"/>
        <color rgb="FFFF0000"/>
        <rFont val="ＭＳ Ｐゴシック"/>
        <family val="3"/>
        <charset val="128"/>
      </rPr>
      <t>男女別</t>
    </r>
    <r>
      <rPr>
        <sz val="11"/>
        <color rgb="FFFF0000"/>
        <rFont val="ＭＳ Ｐゴシック"/>
        <family val="3"/>
        <charset val="128"/>
      </rPr>
      <t>に〇</t>
    </r>
    <rPh sb="3" eb="6">
      <t>ダンジョベツ</t>
    </rPh>
    <phoneticPr fontId="2"/>
  </si>
  <si>
    <t>1500m</t>
    <phoneticPr fontId="2"/>
  </si>
  <si>
    <t>四種</t>
    <rPh sb="0" eb="2">
      <t>ヨンシュ</t>
    </rPh>
    <phoneticPr fontId="2"/>
  </si>
  <si>
    <t>円盤投(1.500kg)</t>
    <rPh sb="0" eb="3">
      <t>エンバンナゲ</t>
    </rPh>
    <phoneticPr fontId="3"/>
  </si>
  <si>
    <t>100mH</t>
    <phoneticPr fontId="2"/>
  </si>
  <si>
    <t>円盤投(1.000kg)</t>
    <rPh sb="0" eb="3">
      <t>エンバンナゲ</t>
    </rPh>
    <phoneticPr fontId="3"/>
  </si>
  <si>
    <t>*</t>
    <phoneticPr fontId="2"/>
  </si>
  <si>
    <t>標準記録(＊)突破者</t>
    <rPh sb="0" eb="4">
      <t>ヒョウジュンキロク</t>
    </rPh>
    <rPh sb="7" eb="9">
      <t>トッパ</t>
    </rPh>
    <rPh sb="9" eb="10">
      <t>シャ</t>
    </rPh>
    <phoneticPr fontId="2"/>
  </si>
  <si>
    <t>第71回全国中学校通信陸上競技岐阜県大会</t>
    <rPh sb="0" eb="1">
      <t>ダイ</t>
    </rPh>
    <rPh sb="3" eb="4">
      <t>カイ</t>
    </rPh>
    <rPh sb="4" eb="6">
      <t>ゼンコク</t>
    </rPh>
    <rPh sb="6" eb="9">
      <t>チュウガッコウ</t>
    </rPh>
    <rPh sb="9" eb="11">
      <t>ツウシン</t>
    </rPh>
    <rPh sb="11" eb="13">
      <t>リクジョウ</t>
    </rPh>
    <rPh sb="13" eb="15">
      <t>キョウギ</t>
    </rPh>
    <rPh sb="15" eb="17">
      <t>ギフ</t>
    </rPh>
    <rPh sb="17" eb="18">
      <t>ケン</t>
    </rPh>
    <rPh sb="18" eb="20">
      <t>タイカイ</t>
    </rPh>
    <phoneticPr fontId="2"/>
  </si>
  <si>
    <t>　氏　　名</t>
    <rPh sb="1" eb="2">
      <t>シ</t>
    </rPh>
    <rPh sb="4" eb="5">
      <t>メイ</t>
    </rPh>
    <phoneticPr fontId="2"/>
  </si>
  <si>
    <r>
      <t>標準突破</t>
    </r>
    <r>
      <rPr>
        <b/>
        <sz val="16"/>
        <color rgb="FFFF0000"/>
        <rFont val="ＭＳ Ｐゴシック"/>
        <family val="3"/>
        <charset val="128"/>
      </rPr>
      <t>＊</t>
    </r>
    <rPh sb="0" eb="2">
      <t>ヒョウジュン</t>
    </rPh>
    <rPh sb="2" eb="4">
      <t>トッパ</t>
    </rPh>
    <phoneticPr fontId="2"/>
  </si>
  <si>
    <t>JPN</t>
    <phoneticPr fontId="2"/>
  </si>
  <si>
    <t>国籍</t>
    <rPh sb="0" eb="2">
      <t>コクセキ</t>
    </rPh>
    <phoneticPr fontId="2"/>
  </si>
  <si>
    <t>日本</t>
  </si>
  <si>
    <t>JPN</t>
  </si>
  <si>
    <t>アイスランド</t>
  </si>
  <si>
    <t>ISL</t>
  </si>
  <si>
    <t>アイルランド</t>
  </si>
  <si>
    <t>IRL</t>
  </si>
  <si>
    <t>アゼルバイジャン</t>
  </si>
  <si>
    <t>AZE</t>
  </si>
  <si>
    <t>アフガニスタン</t>
  </si>
  <si>
    <t>AFG</t>
  </si>
  <si>
    <t>アメリカ</t>
  </si>
  <si>
    <t>USA</t>
  </si>
  <si>
    <t>アラブ首長国連邦</t>
  </si>
  <si>
    <t>UAE</t>
  </si>
  <si>
    <t>アルジェリア</t>
  </si>
  <si>
    <t>ALG</t>
  </si>
  <si>
    <t>アルゼンチン</t>
  </si>
  <si>
    <t>ARG</t>
  </si>
  <si>
    <t>アルバ</t>
  </si>
  <si>
    <t>ARU</t>
  </si>
  <si>
    <t>アルバニア</t>
  </si>
  <si>
    <t>ALB</t>
  </si>
  <si>
    <t>アルメニア</t>
  </si>
  <si>
    <t>ARM</t>
  </si>
  <si>
    <t>アンギラ</t>
  </si>
  <si>
    <t>AIA</t>
  </si>
  <si>
    <t>アンゴラ</t>
  </si>
  <si>
    <t>ANG</t>
  </si>
  <si>
    <t>アンティグア・バーブーダ</t>
  </si>
  <si>
    <t>ANT</t>
  </si>
  <si>
    <t>アンドラ</t>
  </si>
  <si>
    <t>AND</t>
  </si>
  <si>
    <t>イエメン</t>
  </si>
  <si>
    <t>YEM</t>
  </si>
  <si>
    <t>イスラエル</t>
  </si>
  <si>
    <t>ISR</t>
  </si>
  <si>
    <t>イタリア</t>
  </si>
  <si>
    <t>ITA</t>
  </si>
  <si>
    <t>イラク</t>
  </si>
  <si>
    <t>IRQ</t>
  </si>
  <si>
    <t>イラン</t>
  </si>
  <si>
    <t>IRI</t>
  </si>
  <si>
    <t>インド</t>
  </si>
  <si>
    <t>IND</t>
  </si>
  <si>
    <t>インドネシア</t>
  </si>
  <si>
    <t>INA</t>
  </si>
  <si>
    <t>ウガンダ</t>
  </si>
  <si>
    <t>UGA</t>
  </si>
  <si>
    <t>ウクライナ</t>
  </si>
  <si>
    <t>UKR</t>
  </si>
  <si>
    <t>ウズベキスタン</t>
  </si>
  <si>
    <t>UZB</t>
  </si>
  <si>
    <t>ウルグアイ</t>
  </si>
  <si>
    <t>URU</t>
  </si>
  <si>
    <t>英領バージン諸島</t>
  </si>
  <si>
    <t>IVB</t>
  </si>
  <si>
    <t>エクアドル</t>
  </si>
  <si>
    <t>ECU</t>
  </si>
  <si>
    <t>エジプト</t>
  </si>
  <si>
    <t>EGY</t>
  </si>
  <si>
    <t>エストニア</t>
  </si>
  <si>
    <t>EST</t>
  </si>
  <si>
    <t>エチオピア</t>
  </si>
  <si>
    <t>ETH</t>
  </si>
  <si>
    <t>エリトリア</t>
  </si>
  <si>
    <t>ERI</t>
  </si>
  <si>
    <t>エルサルバドル</t>
  </si>
  <si>
    <t>ESA</t>
  </si>
  <si>
    <t>オーストラリア</t>
  </si>
  <si>
    <t>AUS</t>
  </si>
  <si>
    <t>オーストリア</t>
  </si>
  <si>
    <t>AUT</t>
  </si>
  <si>
    <t>オマーン</t>
  </si>
  <si>
    <t>OMA</t>
  </si>
  <si>
    <t>オランダ</t>
  </si>
  <si>
    <t>NED</t>
  </si>
  <si>
    <t>ガーナ</t>
  </si>
  <si>
    <t>GHA</t>
  </si>
  <si>
    <t>カボベルデ</t>
  </si>
  <si>
    <t>CPV</t>
  </si>
  <si>
    <t>ガイアナ</t>
  </si>
  <si>
    <t>GUY</t>
  </si>
  <si>
    <t>カザフスタン</t>
  </si>
  <si>
    <t>KAZ</t>
  </si>
  <si>
    <t>カタール</t>
  </si>
  <si>
    <t>QAT</t>
  </si>
  <si>
    <t>カナダ</t>
  </si>
  <si>
    <t>CAN</t>
  </si>
  <si>
    <t>ガボン</t>
  </si>
  <si>
    <t>GAB</t>
  </si>
  <si>
    <t>カメルーン</t>
  </si>
  <si>
    <t>CMR</t>
  </si>
  <si>
    <t>ガンビア</t>
  </si>
  <si>
    <t>GAM</t>
  </si>
  <si>
    <t>カンボジア</t>
  </si>
  <si>
    <t>CAM</t>
  </si>
  <si>
    <t>朝鮮民主主義人民共和国</t>
  </si>
  <si>
    <t>PRK</t>
  </si>
  <si>
    <t>北マリアナ諸島</t>
  </si>
  <si>
    <t>NMI</t>
  </si>
  <si>
    <t>ギニア</t>
  </si>
  <si>
    <t>GUI</t>
  </si>
  <si>
    <t>ギニアビサウ</t>
  </si>
  <si>
    <t>GBS</t>
  </si>
  <si>
    <t>キプロス</t>
  </si>
  <si>
    <t>CYP</t>
  </si>
  <si>
    <t>キューバ</t>
  </si>
  <si>
    <t>CUB</t>
  </si>
  <si>
    <t>ギリシャ</t>
  </si>
  <si>
    <t>GRE</t>
  </si>
  <si>
    <t>キリバス</t>
  </si>
  <si>
    <t>KIR</t>
  </si>
  <si>
    <t>キルギスタン</t>
  </si>
  <si>
    <t>KGZ</t>
  </si>
  <si>
    <t>グアテマラ</t>
  </si>
  <si>
    <t>GUA</t>
  </si>
  <si>
    <t>グアム</t>
  </si>
  <si>
    <t>GUM</t>
  </si>
  <si>
    <t>クウェート</t>
  </si>
  <si>
    <t>KUW</t>
  </si>
  <si>
    <t>クック諸島</t>
  </si>
  <si>
    <t>COK</t>
  </si>
  <si>
    <t>ジョージア</t>
  </si>
  <si>
    <t>GEO</t>
  </si>
  <si>
    <t>イギリス</t>
  </si>
  <si>
    <t>GBR</t>
  </si>
  <si>
    <t>グレナダ</t>
  </si>
  <si>
    <t>GRN</t>
  </si>
  <si>
    <t>クロアチア</t>
  </si>
  <si>
    <t>CRO</t>
  </si>
  <si>
    <t>ケイマン諸島</t>
  </si>
  <si>
    <t>CAY</t>
  </si>
  <si>
    <t>ニュージーランド</t>
  </si>
  <si>
    <t>NZL</t>
  </si>
  <si>
    <t>ネパール</t>
  </si>
  <si>
    <t>NEP</t>
  </si>
  <si>
    <t>ノーフォーク島</t>
  </si>
  <si>
    <t>NFI</t>
  </si>
  <si>
    <t>ノルウエー</t>
  </si>
  <si>
    <t>NOR</t>
  </si>
  <si>
    <t>バーレーン</t>
  </si>
  <si>
    <t>BRN</t>
  </si>
  <si>
    <t>ハイチ</t>
  </si>
  <si>
    <t>HAI</t>
  </si>
  <si>
    <t>パキスタン</t>
  </si>
  <si>
    <t>PAK</t>
  </si>
  <si>
    <t>バチカン市国</t>
  </si>
  <si>
    <t>VAT</t>
  </si>
  <si>
    <t>パナマ</t>
  </si>
  <si>
    <t>PAN</t>
  </si>
  <si>
    <t>バヌアツ</t>
  </si>
  <si>
    <t>VAN</t>
  </si>
  <si>
    <t>バハマ</t>
  </si>
  <si>
    <t>BAH</t>
  </si>
  <si>
    <t>パプアニューギニア</t>
  </si>
  <si>
    <t>PNG</t>
  </si>
  <si>
    <t>バミューダ</t>
  </si>
  <si>
    <t>BER</t>
  </si>
  <si>
    <t>パラオ</t>
  </si>
  <si>
    <t>PLW</t>
  </si>
  <si>
    <t>パラグアイ</t>
  </si>
  <si>
    <t>PAR</t>
  </si>
  <si>
    <t>バルバドス</t>
  </si>
  <si>
    <t>BAR</t>
  </si>
  <si>
    <t>ハンガリー</t>
  </si>
  <si>
    <t>HUN</t>
  </si>
  <si>
    <t>バングラデシュ</t>
  </si>
  <si>
    <t>BAN</t>
  </si>
  <si>
    <t>東ティモール</t>
  </si>
  <si>
    <t>TLS</t>
  </si>
  <si>
    <t>フィジー</t>
  </si>
  <si>
    <t>FIJ</t>
  </si>
  <si>
    <t>フィリピン</t>
  </si>
  <si>
    <t>PHI</t>
  </si>
  <si>
    <t>フィンランド</t>
  </si>
  <si>
    <t>FIN</t>
  </si>
  <si>
    <t>ブータン</t>
  </si>
  <si>
    <t>BHU</t>
  </si>
  <si>
    <t>プエルトリコ</t>
  </si>
  <si>
    <t>PUR</t>
  </si>
  <si>
    <t>ブラジル</t>
  </si>
  <si>
    <t>BRA</t>
  </si>
  <si>
    <t>フランス</t>
  </si>
  <si>
    <t>FRA</t>
  </si>
  <si>
    <t>仏領ポリネシア</t>
  </si>
  <si>
    <t>PYF</t>
  </si>
  <si>
    <t>ブルガリア</t>
  </si>
  <si>
    <t>BUL</t>
  </si>
  <si>
    <t>ブルキナファソ</t>
  </si>
  <si>
    <t>BUR</t>
  </si>
  <si>
    <t>ブルネイ</t>
  </si>
  <si>
    <t>BRU</t>
  </si>
  <si>
    <t>ブルンジ</t>
  </si>
  <si>
    <t>BDI</t>
  </si>
  <si>
    <t>米領サモア</t>
  </si>
  <si>
    <t>ASA</t>
  </si>
  <si>
    <t>米領バージン諸島</t>
  </si>
  <si>
    <t>ISV</t>
  </si>
  <si>
    <t>ベトナム</t>
  </si>
  <si>
    <t>VIE</t>
  </si>
  <si>
    <t>ベニン</t>
  </si>
  <si>
    <t>BEN</t>
  </si>
  <si>
    <t>ベネズエラ</t>
  </si>
  <si>
    <t>VEN</t>
  </si>
  <si>
    <t>ベラルーシ</t>
  </si>
  <si>
    <t>BLR</t>
  </si>
  <si>
    <t>ベリーズ</t>
  </si>
  <si>
    <t>BIZ</t>
  </si>
  <si>
    <t>ペルー</t>
  </si>
  <si>
    <t>PER</t>
  </si>
  <si>
    <t>ベルギー</t>
  </si>
  <si>
    <t>BEL</t>
  </si>
  <si>
    <t>ポーランド</t>
  </si>
  <si>
    <t>POL</t>
  </si>
  <si>
    <t>ボスニア・ヘルツェゴビナ</t>
  </si>
  <si>
    <t>BIH</t>
  </si>
  <si>
    <t>ボツワナ</t>
  </si>
  <si>
    <t>BOT</t>
  </si>
  <si>
    <t>ケニア</t>
  </si>
  <si>
    <t>KEN</t>
  </si>
  <si>
    <t>コートジボアール</t>
  </si>
  <si>
    <t>CIV</t>
  </si>
  <si>
    <t>コスタリカ</t>
  </si>
  <si>
    <t>CRC</t>
  </si>
  <si>
    <t>コモロ</t>
  </si>
  <si>
    <t>COM</t>
  </si>
  <si>
    <t>コロンビア</t>
  </si>
  <si>
    <t>COL</t>
  </si>
  <si>
    <t>コンゴ</t>
  </si>
  <si>
    <t>CGO</t>
  </si>
  <si>
    <t>コンゴ民主共和国</t>
  </si>
  <si>
    <t>COD</t>
  </si>
  <si>
    <t>サウジアラビア</t>
  </si>
  <si>
    <t>KSA</t>
  </si>
  <si>
    <t>サモア</t>
  </si>
  <si>
    <t>SAM</t>
  </si>
  <si>
    <t>サントメプリンシペ</t>
  </si>
  <si>
    <t>STP</t>
  </si>
  <si>
    <t>ザンビア</t>
  </si>
  <si>
    <t>ZAM</t>
  </si>
  <si>
    <t>サンマリノ</t>
  </si>
  <si>
    <t>SMR</t>
  </si>
  <si>
    <t>シエラレオネ</t>
  </si>
  <si>
    <t>SLE</t>
  </si>
  <si>
    <t>ジブチ</t>
  </si>
  <si>
    <t>DJI</t>
  </si>
  <si>
    <t>ジブラルタル</t>
  </si>
  <si>
    <t>GIB</t>
  </si>
  <si>
    <t>ジャマイカ</t>
  </si>
  <si>
    <t>JAM</t>
  </si>
  <si>
    <t>シリア</t>
  </si>
  <si>
    <t>SYR</t>
  </si>
  <si>
    <t>シンガポール</t>
  </si>
  <si>
    <t>SGP</t>
  </si>
  <si>
    <t>ジンバブエ</t>
  </si>
  <si>
    <t>ZIM</t>
  </si>
  <si>
    <t>スイス</t>
  </si>
  <si>
    <t>SUI</t>
  </si>
  <si>
    <t>スウェーデン</t>
  </si>
  <si>
    <t>SWE</t>
  </si>
  <si>
    <t>スーダン</t>
  </si>
  <si>
    <t>SUD</t>
  </si>
  <si>
    <t>スペイン</t>
  </si>
  <si>
    <t>ESP</t>
  </si>
  <si>
    <t>スリナム</t>
  </si>
  <si>
    <t>SUR</t>
  </si>
  <si>
    <t>スリランカ</t>
  </si>
  <si>
    <t>SRI</t>
  </si>
  <si>
    <t>スロバキア</t>
  </si>
  <si>
    <t>SVK</t>
  </si>
  <si>
    <t>スロベニア</t>
  </si>
  <si>
    <t>SLO</t>
  </si>
  <si>
    <t>スワジランド</t>
  </si>
  <si>
    <t>SWZ</t>
  </si>
  <si>
    <t>パレスチナ</t>
  </si>
  <si>
    <t>PLE</t>
  </si>
  <si>
    <t>セーシェル</t>
  </si>
  <si>
    <t>SEY</t>
  </si>
  <si>
    <t>赤道ギニア</t>
  </si>
  <si>
    <t>GEQ</t>
  </si>
  <si>
    <t>セネガル</t>
  </si>
  <si>
    <t>SEN</t>
  </si>
  <si>
    <t>セルビア</t>
  </si>
  <si>
    <t>SRB</t>
  </si>
  <si>
    <t>セントクリストファーネビス</t>
  </si>
  <si>
    <t>SKN</t>
  </si>
  <si>
    <t>セントビンセント</t>
  </si>
  <si>
    <t>VIN</t>
  </si>
  <si>
    <t>セントルシア</t>
  </si>
  <si>
    <t>LCA</t>
  </si>
  <si>
    <t>ソマリア</t>
  </si>
  <si>
    <t>SOM</t>
  </si>
  <si>
    <t>ソロモン諸島</t>
  </si>
  <si>
    <t>SOL</t>
  </si>
  <si>
    <t>タークス・カイコス諸島</t>
  </si>
  <si>
    <t>TKS</t>
  </si>
  <si>
    <t>タイ</t>
  </si>
  <si>
    <t>THA</t>
  </si>
  <si>
    <t>韓国</t>
  </si>
  <si>
    <t>KOR</t>
  </si>
  <si>
    <t>チャイニーズ</t>
  </si>
  <si>
    <t>タイペイ</t>
  </si>
  <si>
    <t>TPE</t>
  </si>
  <si>
    <t>タジキスタン</t>
  </si>
  <si>
    <t>TJK</t>
  </si>
  <si>
    <t>タンザニア</t>
  </si>
  <si>
    <t>TAN</t>
  </si>
  <si>
    <t>チェコ</t>
  </si>
  <si>
    <t>CZE</t>
  </si>
  <si>
    <t>チャド</t>
  </si>
  <si>
    <t>CHA</t>
  </si>
  <si>
    <t>中央アフリカ</t>
  </si>
  <si>
    <t>CAF</t>
  </si>
  <si>
    <t>中国</t>
  </si>
  <si>
    <t>CHN</t>
  </si>
  <si>
    <t>チュニジア</t>
  </si>
  <si>
    <t>TUN</t>
  </si>
  <si>
    <t>チリ</t>
  </si>
  <si>
    <t>CHI</t>
  </si>
  <si>
    <t>ツバル</t>
  </si>
  <si>
    <t>TUV</t>
  </si>
  <si>
    <t>デンマーク</t>
  </si>
  <si>
    <t>DEN</t>
  </si>
  <si>
    <t>ドイツ</t>
  </si>
  <si>
    <t>GER</t>
  </si>
  <si>
    <t>トーゴ</t>
  </si>
  <si>
    <t>TOG</t>
  </si>
  <si>
    <t>ドミニカ共和国</t>
  </si>
  <si>
    <t>DOM</t>
  </si>
  <si>
    <t>ドミニカ</t>
  </si>
  <si>
    <t>DMA</t>
  </si>
  <si>
    <t>トリニダード・トバゴ</t>
  </si>
  <si>
    <t>TTO</t>
  </si>
  <si>
    <t>トルクメニスタン</t>
  </si>
  <si>
    <t>TKM</t>
  </si>
  <si>
    <t>トルコ</t>
  </si>
  <si>
    <t>TUR</t>
  </si>
  <si>
    <t>トンガ</t>
  </si>
  <si>
    <t>TGA</t>
  </si>
  <si>
    <t>ナイジェリア</t>
  </si>
  <si>
    <t>NGR</t>
  </si>
  <si>
    <t>ナウル</t>
  </si>
  <si>
    <t>NRU</t>
  </si>
  <si>
    <t>ナミビア</t>
  </si>
  <si>
    <t>NAM</t>
  </si>
  <si>
    <t>ニウエ</t>
  </si>
  <si>
    <t>NIU</t>
  </si>
  <si>
    <t>ニカラグア</t>
  </si>
  <si>
    <t>NCA</t>
  </si>
  <si>
    <t>ニジェール</t>
  </si>
  <si>
    <t>NIG</t>
  </si>
  <si>
    <t>ヨルダン</t>
  </si>
  <si>
    <t>JOR</t>
  </si>
  <si>
    <t>ラオス</t>
  </si>
  <si>
    <t>LAO</t>
  </si>
  <si>
    <t>ボリビア</t>
  </si>
  <si>
    <t>BOL</t>
  </si>
  <si>
    <t>ポルトガル</t>
  </si>
  <si>
    <t>POR</t>
  </si>
  <si>
    <t>中国・香港</t>
  </si>
  <si>
    <t>HKG</t>
  </si>
  <si>
    <t>ホンジュラス</t>
  </si>
  <si>
    <t>HON</t>
  </si>
  <si>
    <t>マーシャル諸島</t>
  </si>
  <si>
    <t>MHL</t>
  </si>
  <si>
    <t>マカオ</t>
  </si>
  <si>
    <t>MAC</t>
  </si>
  <si>
    <t>マケドニア</t>
  </si>
  <si>
    <t>MKD</t>
  </si>
  <si>
    <t>マダガスカル</t>
  </si>
  <si>
    <t>MAD</t>
  </si>
  <si>
    <t>マラウイ</t>
  </si>
  <si>
    <t>MAW</t>
  </si>
  <si>
    <t>マリ</t>
  </si>
  <si>
    <t>MLI</t>
  </si>
  <si>
    <t>マルタ</t>
  </si>
  <si>
    <t>MLT</t>
  </si>
  <si>
    <t>マレーシア</t>
  </si>
  <si>
    <t>MAS</t>
  </si>
  <si>
    <t>ミクロネシア連邦</t>
  </si>
  <si>
    <t>FSM</t>
  </si>
  <si>
    <t>南アフリカ</t>
  </si>
  <si>
    <t>RSA</t>
  </si>
  <si>
    <t>南スーダン</t>
  </si>
  <si>
    <t>SSD</t>
  </si>
  <si>
    <t>ミャンマー</t>
  </si>
  <si>
    <t>MYA</t>
  </si>
  <si>
    <t>メキシコ</t>
  </si>
  <si>
    <t>MEX</t>
  </si>
  <si>
    <t>モーリシャス</t>
  </si>
  <si>
    <t>MRI</t>
  </si>
  <si>
    <t>モーリタニア</t>
  </si>
  <si>
    <t>MTN</t>
  </si>
  <si>
    <t>モザンビーク</t>
  </si>
  <si>
    <t>MOZ</t>
  </si>
  <si>
    <t>モナコ</t>
  </si>
  <si>
    <t>MON</t>
  </si>
  <si>
    <t>モルディブ</t>
  </si>
  <si>
    <t>MDV</t>
  </si>
  <si>
    <t>モルドバ</t>
  </si>
  <si>
    <t>MDA</t>
  </si>
  <si>
    <t>モロッコ</t>
  </si>
  <si>
    <t>MAR</t>
  </si>
  <si>
    <t>モンゴル</t>
  </si>
  <si>
    <t>MGL</t>
  </si>
  <si>
    <t>モンテネグロ</t>
  </si>
  <si>
    <t>MNE</t>
  </si>
  <si>
    <t>モントセラト</t>
  </si>
  <si>
    <t>MNT</t>
  </si>
  <si>
    <t>ラトビア</t>
  </si>
  <si>
    <t>LAT</t>
  </si>
  <si>
    <t>リトアニア</t>
  </si>
  <si>
    <t>LTU</t>
  </si>
  <si>
    <t>リビア</t>
  </si>
  <si>
    <t>LBA</t>
  </si>
  <si>
    <t>リヒテンシュタイン</t>
  </si>
  <si>
    <t>LIE</t>
  </si>
  <si>
    <t>リベリア</t>
  </si>
  <si>
    <t>LBR</t>
  </si>
  <si>
    <t>ルーマニア</t>
  </si>
  <si>
    <t>ROU</t>
  </si>
  <si>
    <t>ルクセンブルグ</t>
  </si>
  <si>
    <t>LUX</t>
  </si>
  <si>
    <t>ルワンダ</t>
  </si>
  <si>
    <t>RWA</t>
  </si>
  <si>
    <t>レソト</t>
  </si>
  <si>
    <t>LES</t>
  </si>
  <si>
    <t>レバノン</t>
  </si>
  <si>
    <t>LBN</t>
  </si>
  <si>
    <t>ロシア</t>
  </si>
  <si>
    <t>RUS</t>
  </si>
  <si>
    <t>コソボ</t>
  </si>
  <si>
    <t>KOS</t>
  </si>
  <si>
    <t>日本含む二重国籍</t>
  </si>
  <si>
    <t>DUAL1</t>
  </si>
  <si>
    <t>日本含まない二重国籍</t>
  </si>
  <si>
    <t>DUAL2</t>
  </si>
  <si>
    <t>国名</t>
    <rPh sb="0" eb="2">
      <t>コクメイ</t>
    </rPh>
    <phoneticPr fontId="2"/>
  </si>
  <si>
    <t>表記</t>
    <rPh sb="0" eb="2">
      <t>ヒョウキ</t>
    </rPh>
    <phoneticPr fontId="2"/>
  </si>
  <si>
    <t>A</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</si>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</sst>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申込一覧表&quot;"/>
    <numFmt numFmtId="177" formatCode="[&gt;=10000]0\'00\&quot;00;0\.0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1"/>
      <color indexed="8"/>
      <name val="ＭＳ Ｐゴシック"/>
      <family val="3"/>
      <charset val="128"/>
    </font>
    <font>
      <sz val="9"/>
      <color indexed="8"/>
      <name val="ＭＳ Ｐゴシック"/>
      <family val="3"/>
      <charset val="128"/>
    </font>
    <font>
      <sz val="11"/>
      <color theme="1" tint="4.9989318521683403E-2"/>
      <name val="ＭＳ Ｐゴシック"/>
      <family val="3"/>
      <charset val="128"/>
    </font>
    <font>
      <sz val="10"/>
      <color theme="1" tint="4.9989318521683403E-2"/>
      <name val="ＭＳ Ｐゴシック"/>
      <family val="3"/>
      <charset val="128"/>
    </font>
    <font>
      <sz val="9"/>
      <color theme="1" tint="4.9989318521683403E-2"/>
      <name val="ＭＳ Ｐゴシック"/>
      <family val="3"/>
      <charset val="128"/>
    </font>
    <font>
      <b/>
      <sz val="11"/>
      <color rgb="FFFF0000"/>
      <name val="ＭＳ Ｐゴシック"/>
      <family val="3"/>
      <charset val="128"/>
    </font>
    <font>
      <sz val="14"/>
      <color theme="1" tint="4.9989318521683403E-2"/>
      <name val="ＭＳ Ｐゴシック"/>
      <family val="3"/>
      <charset val="128"/>
    </font>
    <font>
      <b/>
      <sz val="11"/>
      <color theme="1" tint="4.9989318521683403E-2"/>
      <name val="ＭＳ Ｐゴシック"/>
      <family val="3"/>
      <charset val="128"/>
    </font>
    <font>
      <b/>
      <sz val="12"/>
      <color theme="1" tint="4.9989318521683403E-2"/>
      <name val="ＭＳ Ｐゴシック"/>
      <family val="3"/>
      <charset val="128"/>
    </font>
    <font>
      <sz val="12"/>
      <color theme="1" tint="4.9989318521683403E-2"/>
      <name val="ＭＳ Ｐゴシック"/>
      <family val="3"/>
      <charset val="128"/>
    </font>
    <font>
      <b/>
      <sz val="14"/>
      <color theme="1" tint="4.9989318521683403E-2"/>
      <name val="ＭＳ Ｐゴシック"/>
      <family val="3"/>
      <charset val="128"/>
    </font>
    <font>
      <b/>
      <sz val="10"/>
      <color rgb="FFFF0000"/>
      <name val="ＭＳ Ｐゴシック"/>
      <family val="3"/>
      <charset val="128"/>
    </font>
    <font>
      <b/>
      <sz val="10"/>
      <name val="ＭＳ Ｐゴシック"/>
      <family val="3"/>
      <charset val="128"/>
    </font>
    <font>
      <b/>
      <sz val="11"/>
      <color theme="3" tint="0.39994506668294322"/>
      <name val="ＭＳ Ｐゴシック"/>
      <family val="3"/>
      <charset val="128"/>
    </font>
    <font>
      <b/>
      <sz val="11"/>
      <color theme="3" tint="0.59999389629810485"/>
      <name val="ＭＳ Ｐゴシック"/>
      <family val="3"/>
      <charset val="128"/>
    </font>
    <font>
      <b/>
      <sz val="11"/>
      <color theme="3" tint="0.39997558519241921"/>
      <name val="ＭＳ Ｐゴシック"/>
      <family val="3"/>
      <charset val="128"/>
    </font>
    <font>
      <sz val="8"/>
      <color theme="1" tint="4.9989318521683403E-2"/>
      <name val="ＭＳ Ｐゴシック"/>
      <family val="3"/>
      <charset val="128"/>
    </font>
    <font>
      <b/>
      <sz val="10"/>
      <color theme="1" tint="4.9989318521683403E-2"/>
      <name val="ＭＳ Ｐゴシック"/>
      <family val="3"/>
      <charset val="128"/>
    </font>
    <font>
      <sz val="11"/>
      <color rgb="FFFF0000"/>
      <name val="ＭＳ Ｐゴシック"/>
      <family val="3"/>
      <charset val="128"/>
    </font>
    <font>
      <b/>
      <sz val="11"/>
      <color theme="4"/>
      <name val="ＭＳ Ｐゴシック"/>
      <family val="3"/>
      <charset val="128"/>
    </font>
    <font>
      <b/>
      <sz val="9"/>
      <color theme="1" tint="4.9989318521683403E-2"/>
      <name val="ＭＳ Ｐゴシック"/>
      <family val="3"/>
      <charset val="128"/>
    </font>
    <font>
      <b/>
      <u/>
      <sz val="11"/>
      <color rgb="FFFF0000"/>
      <name val="ＭＳ Ｐゴシック"/>
      <family val="3"/>
      <charset val="128"/>
    </font>
    <font>
      <b/>
      <sz val="18"/>
      <color theme="1" tint="4.9989318521683403E-2"/>
      <name val="ＭＳ Ｐゴシック"/>
      <family val="3"/>
      <charset val="128"/>
    </font>
    <font>
      <sz val="16"/>
      <color theme="1" tint="4.9989318521683403E-2"/>
      <name val="ＭＳ Ｐゴシック"/>
      <family val="3"/>
      <charset val="128"/>
    </font>
    <font>
      <b/>
      <sz val="16"/>
      <color rgb="FFFF0000"/>
      <name val="ＭＳ Ｐゴシック"/>
      <family val="3"/>
      <charset val="128"/>
    </font>
    <font>
      <b/>
      <sz val="16"/>
      <name val="ＭＳ Ｐゴシック"/>
      <family val="3"/>
      <charset val="128"/>
    </font>
  </fonts>
  <fills count="15">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FFCCFF"/>
        <bgColor indexed="64"/>
      </patternFill>
    </fill>
    <fill>
      <patternFill patternType="solid">
        <fgColor theme="6" tint="0.59996337778862885"/>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FFFCC"/>
        <bgColor indexed="64"/>
      </patternFill>
    </fill>
    <fill>
      <patternFill patternType="solid">
        <fgColor rgb="FFCCECFF"/>
        <bgColor indexed="64"/>
      </patternFill>
    </fill>
    <fill>
      <patternFill patternType="solid">
        <fgColor rgb="FF99CCFF"/>
        <bgColor indexed="64"/>
      </patternFill>
    </fill>
    <fill>
      <patternFill patternType="solid">
        <fgColor rgb="FFDDDDDD"/>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59996337778862885"/>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diagonal/>
    </border>
    <border>
      <left/>
      <right/>
      <top style="hair">
        <color indexed="64"/>
      </top>
      <bottom style="thin">
        <color indexed="64"/>
      </bottom>
      <diagonal/>
    </border>
    <border>
      <left style="hair">
        <color indexed="64"/>
      </left>
      <right style="hair">
        <color indexed="64"/>
      </right>
      <top style="hair">
        <color indexed="64"/>
      </top>
      <bottom style="medium">
        <color indexed="64"/>
      </bottom>
      <diagonal/>
    </border>
    <border>
      <left style="hair">
        <color auto="1"/>
      </left>
      <right style="hair">
        <color indexed="64"/>
      </right>
      <top style="hair">
        <color auto="1"/>
      </top>
      <bottom style="double">
        <color indexed="64"/>
      </bottom>
      <diagonal/>
    </border>
    <border>
      <left style="hair">
        <color auto="1"/>
      </left>
      <right style="hair">
        <color auto="1"/>
      </right>
      <top/>
      <bottom style="double">
        <color indexed="64"/>
      </bottom>
      <diagonal/>
    </border>
    <border>
      <left style="hair">
        <color indexed="64"/>
      </left>
      <right/>
      <top/>
      <bottom style="double">
        <color indexed="64"/>
      </bottom>
      <diagonal/>
    </border>
    <border>
      <left style="thin">
        <color indexed="64"/>
      </left>
      <right style="hair">
        <color indexed="64"/>
      </right>
      <top/>
      <bottom style="double">
        <color indexed="64"/>
      </bottom>
      <diagonal/>
    </border>
    <border>
      <left style="thin">
        <color indexed="64"/>
      </left>
      <right style="hair">
        <color indexed="64"/>
      </right>
      <top style="hair">
        <color indexed="64"/>
      </top>
      <bottom style="double">
        <color indexed="64"/>
      </bottom>
      <diagonal/>
    </border>
    <border>
      <left/>
      <right/>
      <top style="hair">
        <color indexed="64"/>
      </top>
      <bottom style="double">
        <color indexed="64"/>
      </bottom>
      <diagonal/>
    </border>
    <border>
      <left style="hair">
        <color indexed="64"/>
      </left>
      <right/>
      <top style="hair">
        <color auto="1"/>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auto="1"/>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style="hair">
        <color auto="1"/>
      </left>
      <right style="hair">
        <color auto="1"/>
      </right>
      <top style="thin">
        <color auto="1"/>
      </top>
      <bottom/>
      <diagonal/>
    </border>
    <border>
      <left style="hair">
        <color indexed="64"/>
      </left>
      <right style="hair">
        <color indexed="64"/>
      </right>
      <top style="thin">
        <color auto="1"/>
      </top>
      <bottom style="hair">
        <color indexed="64"/>
      </bottom>
      <diagonal/>
    </border>
    <border>
      <left style="hair">
        <color indexed="64"/>
      </left>
      <right/>
      <top style="thin">
        <color auto="1"/>
      </top>
      <bottom/>
      <diagonal/>
    </border>
    <border>
      <left style="thin">
        <color auto="1"/>
      </left>
      <right style="hair">
        <color auto="1"/>
      </right>
      <top style="thin">
        <color auto="1"/>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style="double">
        <color indexed="64"/>
      </top>
      <bottom style="hair">
        <color indexed="64"/>
      </bottom>
      <diagonal/>
    </border>
  </borders>
  <cellStyleXfs count="2">
    <xf numFmtId="0" fontId="0" fillId="0" borderId="0"/>
    <xf numFmtId="0" fontId="1" fillId="0" borderId="0"/>
  </cellStyleXfs>
  <cellXfs count="238">
    <xf numFmtId="0" fontId="0" fillId="0" borderId="0" xfId="0"/>
    <xf numFmtId="49" fontId="0" fillId="0" borderId="0" xfId="0" applyNumberFormat="1"/>
    <xf numFmtId="0" fontId="7" fillId="2" borderId="0" xfId="0" applyFont="1" applyFill="1"/>
    <xf numFmtId="0" fontId="7" fillId="2" borderId="0" xfId="0" applyFont="1" applyFill="1" applyAlignment="1">
      <alignment shrinkToFit="1"/>
    </xf>
    <xf numFmtId="0" fontId="7" fillId="2" borderId="0" xfId="0" applyFont="1" applyFill="1" applyAlignment="1">
      <alignment horizontal="center"/>
    </xf>
    <xf numFmtId="0" fontId="7" fillId="3" borderId="0" xfId="0" applyFont="1" applyFill="1"/>
    <xf numFmtId="0" fontId="0" fillId="3" borderId="0" xfId="0" applyFill="1"/>
    <xf numFmtId="0" fontId="0" fillId="3" borderId="0" xfId="0" applyFill="1" applyAlignment="1">
      <alignment horizontal="center"/>
    </xf>
    <xf numFmtId="0" fontId="0" fillId="3" borderId="0" xfId="0" applyFill="1" applyAlignment="1">
      <alignment vertical="center"/>
    </xf>
    <xf numFmtId="0" fontId="0" fillId="3" borderId="0" xfId="0" applyFill="1" applyAlignment="1">
      <alignment horizontal="center" shrinkToFit="1"/>
    </xf>
    <xf numFmtId="0" fontId="0" fillId="5" borderId="3" xfId="0" applyFill="1" applyBorder="1" applyAlignment="1">
      <alignment vertical="center"/>
    </xf>
    <xf numFmtId="0" fontId="0" fillId="5" borderId="4" xfId="0" applyFill="1" applyBorder="1" applyAlignment="1">
      <alignment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vertical="center"/>
    </xf>
    <xf numFmtId="0" fontId="0" fillId="5" borderId="11" xfId="0" applyFill="1" applyBorder="1" applyAlignment="1">
      <alignment horizontal="center"/>
    </xf>
    <xf numFmtId="0" fontId="0" fillId="5" borderId="12" xfId="0" applyFill="1" applyBorder="1" applyAlignment="1">
      <alignment horizontal="center" vertical="center"/>
    </xf>
    <xf numFmtId="0" fontId="0" fillId="5" borderId="13" xfId="0" applyFill="1" applyBorder="1"/>
    <xf numFmtId="0" fontId="0" fillId="5" borderId="2" xfId="0" applyFill="1" applyBorder="1" applyAlignment="1">
      <alignment horizontal="center"/>
    </xf>
    <xf numFmtId="0" fontId="0" fillId="5" borderId="14" xfId="0" applyFill="1" applyBorder="1" applyAlignment="1">
      <alignment horizontal="center"/>
    </xf>
    <xf numFmtId="0" fontId="0" fillId="5" borderId="15" xfId="0" applyFill="1" applyBorder="1"/>
    <xf numFmtId="49" fontId="0" fillId="5" borderId="16" xfId="0" applyNumberFormat="1" applyFill="1" applyBorder="1"/>
    <xf numFmtId="0" fontId="0" fillId="5" borderId="18" xfId="0" applyFill="1" applyBorder="1" applyAlignment="1">
      <alignment horizontal="center" vertical="center"/>
    </xf>
    <xf numFmtId="0" fontId="3" fillId="5" borderId="19" xfId="0" applyFont="1" applyFill="1" applyBorder="1"/>
    <xf numFmtId="0" fontId="0" fillId="5" borderId="20" xfId="0" applyFill="1" applyBorder="1" applyAlignment="1">
      <alignment horizontal="center"/>
    </xf>
    <xf numFmtId="0" fontId="0" fillId="5" borderId="21" xfId="0" applyFill="1" applyBorder="1" applyAlignment="1">
      <alignment horizontal="center"/>
    </xf>
    <xf numFmtId="0" fontId="3" fillId="5" borderId="5" xfId="0" applyFont="1" applyFill="1" applyBorder="1"/>
    <xf numFmtId="0" fontId="0" fillId="5" borderId="1" xfId="0" applyFill="1" applyBorder="1" applyAlignment="1">
      <alignment horizontal="center"/>
    </xf>
    <xf numFmtId="0" fontId="0" fillId="5" borderId="22" xfId="0" applyFill="1" applyBorder="1" applyAlignment="1">
      <alignment horizontal="center"/>
    </xf>
    <xf numFmtId="0" fontId="0" fillId="5" borderId="10" xfId="0" applyFill="1" applyBorder="1" applyAlignment="1">
      <alignment horizontal="center" vertical="center"/>
    </xf>
    <xf numFmtId="0" fontId="3" fillId="5" borderId="7" xfId="0" applyFont="1" applyFill="1" applyBorder="1"/>
    <xf numFmtId="0" fontId="0" fillId="5" borderId="23" xfId="0" applyFill="1" applyBorder="1" applyAlignment="1">
      <alignment horizontal="center"/>
    </xf>
    <xf numFmtId="0" fontId="0" fillId="5" borderId="24" xfId="0" applyFill="1" applyBorder="1" applyAlignment="1">
      <alignment horizontal="center"/>
    </xf>
    <xf numFmtId="0" fontId="0" fillId="5" borderId="8" xfId="0" applyFill="1" applyBorder="1" applyAlignment="1">
      <alignment horizontal="center"/>
    </xf>
    <xf numFmtId="0" fontId="0" fillId="5" borderId="25" xfId="0" applyFill="1" applyBorder="1" applyAlignment="1">
      <alignment shrinkToFit="1"/>
    </xf>
    <xf numFmtId="0" fontId="0" fillId="5" borderId="26" xfId="0" applyFill="1" applyBorder="1" applyAlignment="1">
      <alignment shrinkToFit="1"/>
    </xf>
    <xf numFmtId="0" fontId="0" fillId="5" borderId="26" xfId="0" applyFill="1" applyBorder="1"/>
    <xf numFmtId="0" fontId="0" fillId="5" borderId="27" xfId="0" applyFill="1" applyBorder="1" applyAlignment="1">
      <alignment shrinkToFit="1"/>
    </xf>
    <xf numFmtId="0" fontId="0" fillId="5" borderId="18" xfId="0" applyFill="1" applyBorder="1" applyAlignment="1">
      <alignment shrinkToFit="1"/>
    </xf>
    <xf numFmtId="0" fontId="0" fillId="5" borderId="18" xfId="0" applyFill="1" applyBorder="1"/>
    <xf numFmtId="0" fontId="0" fillId="5" borderId="10" xfId="0" applyFill="1" applyBorder="1"/>
    <xf numFmtId="0" fontId="0" fillId="5" borderId="1" xfId="0" applyFill="1" applyBorder="1" applyAlignment="1">
      <alignment horizontal="center" shrinkToFit="1"/>
    </xf>
    <xf numFmtId="0" fontId="0" fillId="5" borderId="28" xfId="0" applyFill="1" applyBorder="1"/>
    <xf numFmtId="0" fontId="0" fillId="5" borderId="12" xfId="0" applyFill="1" applyBorder="1" applyAlignment="1">
      <alignment horizontal="center"/>
    </xf>
    <xf numFmtId="0" fontId="0" fillId="5" borderId="18" xfId="0" applyFill="1" applyBorder="1" applyAlignment="1">
      <alignment horizontal="center"/>
    </xf>
    <xf numFmtId="0" fontId="0" fillId="5" borderId="29" xfId="0" applyFill="1" applyBorder="1" applyAlignment="1">
      <alignment horizontal="center"/>
    </xf>
    <xf numFmtId="0" fontId="0" fillId="5" borderId="30" xfId="0" applyFill="1" applyBorder="1" applyAlignment="1">
      <alignment horizontal="center"/>
    </xf>
    <xf numFmtId="0" fontId="7" fillId="3" borderId="0" xfId="0" applyFont="1" applyFill="1" applyAlignment="1">
      <alignment horizontal="center"/>
    </xf>
    <xf numFmtId="0" fontId="0" fillId="5" borderId="31" xfId="0" applyFill="1" applyBorder="1"/>
    <xf numFmtId="0" fontId="0" fillId="5" borderId="30" xfId="0" applyFill="1" applyBorder="1"/>
    <xf numFmtId="0" fontId="0" fillId="5" borderId="29" xfId="0" applyFill="1" applyBorder="1"/>
    <xf numFmtId="0" fontId="7" fillId="3" borderId="0" xfId="0" applyFont="1" applyFill="1" applyAlignment="1">
      <alignment horizontal="right"/>
    </xf>
    <xf numFmtId="0" fontId="7" fillId="2" borderId="0" xfId="0" applyFont="1" applyFill="1" applyAlignment="1">
      <alignment horizontal="right"/>
    </xf>
    <xf numFmtId="0" fontId="7" fillId="0" borderId="0" xfId="0" applyFont="1" applyAlignment="1">
      <alignment horizontal="center"/>
    </xf>
    <xf numFmtId="0" fontId="9" fillId="2" borderId="0" xfId="0" applyFont="1" applyFill="1"/>
    <xf numFmtId="0" fontId="3" fillId="5" borderId="7" xfId="0" applyFont="1" applyFill="1" applyBorder="1" applyAlignment="1">
      <alignment horizontal="center" vertical="center"/>
    </xf>
    <xf numFmtId="0" fontId="3" fillId="5" borderId="7" xfId="0" applyFont="1" applyFill="1" applyBorder="1" applyAlignment="1">
      <alignment horizontal="center"/>
    </xf>
    <xf numFmtId="0" fontId="0" fillId="5" borderId="17" xfId="0" applyFill="1" applyBorder="1" applyAlignment="1">
      <alignment horizontal="center"/>
    </xf>
    <xf numFmtId="0" fontId="7" fillId="3" borderId="34" xfId="0" applyFont="1" applyFill="1" applyBorder="1" applyAlignment="1">
      <alignment horizontal="right"/>
    </xf>
    <xf numFmtId="0" fontId="7" fillId="0" borderId="32" xfId="0" applyFont="1" applyBorder="1" applyAlignment="1" applyProtection="1">
      <alignment horizontal="center" shrinkToFit="1"/>
      <protection locked="0"/>
    </xf>
    <xf numFmtId="0" fontId="4" fillId="0" borderId="0" xfId="0" applyFont="1"/>
    <xf numFmtId="0" fontId="4" fillId="0" borderId="0" xfId="0" applyFont="1" applyAlignment="1">
      <alignment vertical="top"/>
    </xf>
    <xf numFmtId="0" fontId="7" fillId="2" borderId="1" xfId="0" applyFont="1" applyFill="1" applyBorder="1" applyAlignment="1">
      <alignment horizontal="center" vertical="center" shrinkToFit="1"/>
    </xf>
    <xf numFmtId="176" fontId="15" fillId="0" borderId="0" xfId="0" applyNumberFormat="1" applyFont="1" applyAlignment="1">
      <alignment shrinkToFit="1"/>
    </xf>
    <xf numFmtId="0" fontId="13" fillId="2" borderId="0" xfId="0" applyFont="1" applyFill="1" applyAlignment="1" applyProtection="1">
      <alignment shrinkToFit="1"/>
      <protection hidden="1"/>
    </xf>
    <xf numFmtId="0" fontId="7" fillId="2" borderId="0" xfId="0" applyFont="1" applyFill="1" applyAlignment="1">
      <alignment horizontal="center" shrinkToFit="1"/>
    </xf>
    <xf numFmtId="0" fontId="7" fillId="2" borderId="1" xfId="0" applyFont="1" applyFill="1" applyBorder="1" applyAlignment="1">
      <alignment horizontal="center" shrinkToFit="1"/>
    </xf>
    <xf numFmtId="0" fontId="7" fillId="0" borderId="0" xfId="0" applyFont="1" applyAlignment="1">
      <alignment horizontal="center" vertical="top"/>
    </xf>
    <xf numFmtId="0" fontId="7" fillId="2" borderId="0" xfId="0" applyFont="1" applyFill="1" applyAlignment="1">
      <alignment vertical="top"/>
    </xf>
    <xf numFmtId="176" fontId="15" fillId="0" borderId="0" xfId="0" applyNumberFormat="1" applyFont="1" applyAlignment="1">
      <alignment horizontal="center" vertical="top" shrinkToFit="1"/>
    </xf>
    <xf numFmtId="0" fontId="7" fillId="3" borderId="0" xfId="0" applyFont="1" applyFill="1" applyAlignment="1">
      <alignment vertical="top"/>
    </xf>
    <xf numFmtId="176" fontId="15" fillId="0" borderId="0" xfId="0" applyNumberFormat="1" applyFont="1" applyAlignment="1">
      <alignment vertical="top" shrinkToFit="1"/>
    </xf>
    <xf numFmtId="0" fontId="22" fillId="2" borderId="0" xfId="0" applyFont="1" applyFill="1" applyAlignment="1" applyProtection="1">
      <alignment horizontal="center" shrinkToFit="1"/>
      <protection hidden="1"/>
    </xf>
    <xf numFmtId="0" fontId="7" fillId="2" borderId="34" xfId="0" applyFont="1" applyFill="1" applyBorder="1"/>
    <xf numFmtId="0" fontId="7" fillId="9" borderId="32" xfId="0" applyFont="1" applyFill="1" applyBorder="1" applyAlignment="1">
      <alignment horizontal="center" vertical="center" shrinkToFit="1"/>
    </xf>
    <xf numFmtId="0" fontId="7" fillId="9" borderId="32" xfId="0" applyFont="1" applyFill="1" applyBorder="1" applyAlignment="1">
      <alignment horizontal="center"/>
    </xf>
    <xf numFmtId="0" fontId="7" fillId="7" borderId="32" xfId="0" applyFont="1" applyFill="1" applyBorder="1" applyAlignment="1" applyProtection="1">
      <alignment horizontal="center" shrinkToFit="1"/>
      <protection locked="0"/>
    </xf>
    <xf numFmtId="0" fontId="4" fillId="4" borderId="47" xfId="0" applyFont="1" applyFill="1" applyBorder="1" applyAlignment="1">
      <alignment horizontal="center"/>
    </xf>
    <xf numFmtId="0" fontId="0" fillId="4" borderId="32" xfId="0" applyFill="1" applyBorder="1"/>
    <xf numFmtId="0" fontId="4" fillId="10" borderId="47" xfId="0" applyFont="1" applyFill="1" applyBorder="1" applyAlignment="1">
      <alignment horizontal="center"/>
    </xf>
    <xf numFmtId="0" fontId="0" fillId="10" borderId="32" xfId="0" applyFill="1" applyBorder="1"/>
    <xf numFmtId="0" fontId="17" fillId="2" borderId="48" xfId="1" applyFont="1" applyFill="1" applyBorder="1" applyAlignment="1" applyProtection="1">
      <alignment horizontal="center" vertical="center" wrapText="1" shrinkToFit="1"/>
      <protection hidden="1"/>
    </xf>
    <xf numFmtId="0" fontId="22" fillId="2" borderId="48" xfId="1" applyFont="1" applyFill="1" applyBorder="1" applyAlignment="1" applyProtection="1">
      <alignment horizontal="center" vertical="center" wrapText="1"/>
      <protection hidden="1"/>
    </xf>
    <xf numFmtId="49" fontId="8" fillId="2" borderId="51" xfId="1" applyNumberFormat="1" applyFont="1" applyFill="1" applyBorder="1" applyAlignment="1" applyProtection="1">
      <alignment horizontal="center" vertical="center" wrapText="1" shrinkToFit="1"/>
      <protection hidden="1"/>
    </xf>
    <xf numFmtId="49" fontId="8" fillId="2" borderId="50" xfId="1" applyNumberFormat="1" applyFont="1" applyFill="1" applyBorder="1" applyAlignment="1" applyProtection="1">
      <alignment horizontal="center" vertical="center" wrapText="1" shrinkToFit="1"/>
      <protection hidden="1"/>
    </xf>
    <xf numFmtId="0" fontId="7" fillId="2" borderId="52" xfId="0" applyFont="1" applyFill="1" applyBorder="1" applyAlignment="1">
      <alignment horizontal="center" vertical="center" shrinkToFit="1"/>
    </xf>
    <xf numFmtId="0" fontId="7" fillId="2" borderId="53" xfId="0" applyFont="1" applyFill="1" applyBorder="1" applyAlignment="1">
      <alignment horizontal="center" vertical="center"/>
    </xf>
    <xf numFmtId="49" fontId="21" fillId="2" borderId="48" xfId="1" applyNumberFormat="1" applyFont="1" applyFill="1" applyBorder="1" applyAlignment="1" applyProtection="1">
      <alignment horizontal="center" vertical="center" shrinkToFit="1"/>
      <protection hidden="1"/>
    </xf>
    <xf numFmtId="0" fontId="7" fillId="7" borderId="36" xfId="0" applyFont="1" applyFill="1" applyBorder="1" applyAlignment="1" applyProtection="1">
      <alignment horizontal="center" shrinkToFit="1"/>
      <protection locked="0"/>
    </xf>
    <xf numFmtId="0" fontId="0" fillId="0" borderId="0" xfId="0" applyAlignment="1">
      <alignment horizontal="center"/>
    </xf>
    <xf numFmtId="0" fontId="7" fillId="2" borderId="55" xfId="0" applyFont="1" applyFill="1" applyBorder="1" applyAlignment="1">
      <alignment horizontal="center" vertical="center"/>
    </xf>
    <xf numFmtId="0" fontId="7" fillId="11" borderId="0" xfId="0" applyFont="1" applyFill="1"/>
    <xf numFmtId="0" fontId="24" fillId="8" borderId="0" xfId="0" applyFont="1" applyFill="1" applyAlignment="1">
      <alignment horizontal="center" shrinkToFit="1"/>
    </xf>
    <xf numFmtId="0" fontId="7" fillId="8" borderId="58" xfId="0" applyFont="1" applyFill="1" applyBorder="1" applyAlignment="1">
      <alignment horizontal="center" shrinkToFit="1"/>
    </xf>
    <xf numFmtId="0" fontId="24" fillId="6" borderId="58" xfId="0" applyFont="1" applyFill="1" applyBorder="1" applyAlignment="1">
      <alignment horizontal="center"/>
    </xf>
    <xf numFmtId="0" fontId="24" fillId="8" borderId="59" xfId="0" applyFont="1" applyFill="1" applyBorder="1" applyAlignment="1">
      <alignment horizontal="center" shrinkToFit="1"/>
    </xf>
    <xf numFmtId="49" fontId="24" fillId="8" borderId="58" xfId="0" applyNumberFormat="1" applyFont="1" applyFill="1" applyBorder="1" applyAlignment="1">
      <alignment horizontal="center" shrinkToFit="1"/>
    </xf>
    <xf numFmtId="0" fontId="24" fillId="8" borderId="58" xfId="0" applyFont="1" applyFill="1" applyBorder="1" applyAlignment="1">
      <alignment horizontal="left" shrinkToFit="1"/>
    </xf>
    <xf numFmtId="0" fontId="0" fillId="6" borderId="60" xfId="0" applyFill="1" applyBorder="1" applyAlignment="1">
      <alignment horizontal="center" shrinkToFit="1"/>
    </xf>
    <xf numFmtId="177" fontId="7" fillId="8" borderId="61" xfId="0" applyNumberFormat="1" applyFont="1" applyFill="1" applyBorder="1" applyAlignment="1">
      <alignment horizontal="center" shrinkToFit="1"/>
    </xf>
    <xf numFmtId="0" fontId="7" fillId="8" borderId="40" xfId="0" applyFont="1" applyFill="1" applyBorder="1" applyAlignment="1">
      <alignment horizontal="center" shrinkToFit="1"/>
    </xf>
    <xf numFmtId="177" fontId="24" fillId="6" borderId="39" xfId="0" applyNumberFormat="1" applyFont="1" applyFill="1" applyBorder="1" applyAlignment="1">
      <alignment horizontal="center" shrinkToFit="1"/>
    </xf>
    <xf numFmtId="177" fontId="24" fillId="8" borderId="44" xfId="0" applyNumberFormat="1" applyFont="1" applyFill="1" applyBorder="1" applyAlignment="1">
      <alignment horizontal="center" shrinkToFit="1"/>
    </xf>
    <xf numFmtId="177" fontId="24" fillId="6" borderId="44" xfId="0" applyNumberFormat="1" applyFont="1" applyFill="1" applyBorder="1" applyAlignment="1">
      <alignment horizontal="center" shrinkToFit="1"/>
    </xf>
    <xf numFmtId="177" fontId="24" fillId="8" borderId="70" xfId="0" applyNumberFormat="1" applyFont="1" applyFill="1" applyBorder="1" applyAlignment="1">
      <alignment horizontal="center" shrinkToFit="1"/>
    </xf>
    <xf numFmtId="0" fontId="7" fillId="8" borderId="48" xfId="0" applyFont="1" applyFill="1" applyBorder="1" applyAlignment="1">
      <alignment horizontal="center" shrinkToFit="1"/>
    </xf>
    <xf numFmtId="0" fontId="24" fillId="6" borderId="48" xfId="0" applyFont="1" applyFill="1" applyBorder="1" applyAlignment="1">
      <alignment horizontal="center"/>
    </xf>
    <xf numFmtId="0" fontId="24" fillId="8" borderId="54" xfId="0" applyFont="1" applyFill="1" applyBorder="1" applyAlignment="1">
      <alignment horizontal="center" shrinkToFit="1"/>
    </xf>
    <xf numFmtId="0" fontId="24" fillId="8" borderId="48" xfId="0" applyFont="1" applyFill="1" applyBorder="1" applyAlignment="1">
      <alignment horizontal="left" shrinkToFit="1"/>
    </xf>
    <xf numFmtId="0" fontId="0" fillId="6" borderId="52" xfId="0" applyFill="1" applyBorder="1" applyAlignment="1">
      <alignment horizontal="center" shrinkToFit="1"/>
    </xf>
    <xf numFmtId="177" fontId="7" fillId="8" borderId="55" xfId="0" applyNumberFormat="1" applyFont="1" applyFill="1" applyBorder="1" applyAlignment="1">
      <alignment horizontal="center" shrinkToFit="1"/>
    </xf>
    <xf numFmtId="0" fontId="7" fillId="8" borderId="55" xfId="0" applyFont="1" applyFill="1" applyBorder="1" applyAlignment="1">
      <alignment horizontal="center" shrinkToFit="1"/>
    </xf>
    <xf numFmtId="177" fontId="24" fillId="6" borderId="52" xfId="0" applyNumberFormat="1" applyFont="1" applyFill="1" applyBorder="1" applyAlignment="1">
      <alignment horizontal="center" shrinkToFit="1"/>
    </xf>
    <xf numFmtId="177" fontId="24" fillId="8" borderId="56" xfId="0" applyNumberFormat="1" applyFont="1" applyFill="1" applyBorder="1" applyAlignment="1">
      <alignment horizontal="center" shrinkToFit="1"/>
    </xf>
    <xf numFmtId="177" fontId="24" fillId="6" borderId="56" xfId="0" applyNumberFormat="1" applyFont="1" applyFill="1" applyBorder="1" applyAlignment="1">
      <alignment horizontal="center" shrinkToFit="1"/>
    </xf>
    <xf numFmtId="177" fontId="24" fillId="8" borderId="71" xfId="0" applyNumberFormat="1" applyFont="1" applyFill="1" applyBorder="1" applyAlignment="1">
      <alignment horizontal="center" shrinkToFit="1"/>
    </xf>
    <xf numFmtId="0" fontId="7" fillId="9" borderId="63" xfId="0" applyFont="1" applyFill="1" applyBorder="1"/>
    <xf numFmtId="0" fontId="7" fillId="9" borderId="66" xfId="0" applyFont="1" applyFill="1" applyBorder="1"/>
    <xf numFmtId="0" fontId="7" fillId="9" borderId="57" xfId="0" applyFont="1" applyFill="1" applyBorder="1" applyAlignment="1">
      <alignment horizontal="center" shrinkToFit="1"/>
    </xf>
    <xf numFmtId="0" fontId="7" fillId="9" borderId="52" xfId="0" applyFont="1" applyFill="1" applyBorder="1" applyAlignment="1">
      <alignment horizontal="center" shrinkToFit="1"/>
    </xf>
    <xf numFmtId="0" fontId="7" fillId="9" borderId="55" xfId="0" applyFont="1" applyFill="1" applyBorder="1" applyAlignment="1">
      <alignment horizontal="center" shrinkToFit="1"/>
    </xf>
    <xf numFmtId="0" fontId="7" fillId="9" borderId="53" xfId="0" applyFont="1" applyFill="1" applyBorder="1" applyAlignment="1">
      <alignment horizontal="center" shrinkToFit="1"/>
    </xf>
    <xf numFmtId="0" fontId="7" fillId="9" borderId="65" xfId="0" applyFont="1" applyFill="1" applyBorder="1" applyAlignment="1">
      <alignment horizontal="center" shrinkToFit="1"/>
    </xf>
    <xf numFmtId="0" fontId="7" fillId="9" borderId="39" xfId="0" applyFont="1" applyFill="1" applyBorder="1" applyAlignment="1">
      <alignment horizontal="center" shrinkToFit="1"/>
    </xf>
    <xf numFmtId="0" fontId="7" fillId="9" borderId="40" xfId="0" applyFont="1" applyFill="1" applyBorder="1" applyAlignment="1">
      <alignment horizontal="center" shrinkToFit="1"/>
    </xf>
    <xf numFmtId="0" fontId="7" fillId="9" borderId="66" xfId="0" applyFont="1" applyFill="1" applyBorder="1" applyAlignment="1">
      <alignment horizontal="center" shrinkToFit="1"/>
    </xf>
    <xf numFmtId="0" fontId="7" fillId="9" borderId="64" xfId="0" applyFont="1" applyFill="1" applyBorder="1" applyAlignment="1">
      <alignment horizontal="center" shrinkToFit="1"/>
    </xf>
    <xf numFmtId="0" fontId="7" fillId="9" borderId="37" xfId="0" applyFont="1" applyFill="1" applyBorder="1" applyAlignment="1">
      <alignment horizontal="center" shrinkToFit="1"/>
    </xf>
    <xf numFmtId="0" fontId="7" fillId="9" borderId="38" xfId="0" applyFont="1" applyFill="1" applyBorder="1" applyAlignment="1">
      <alignment horizontal="center" shrinkToFit="1"/>
    </xf>
    <xf numFmtId="0" fontId="7" fillId="9" borderId="43" xfId="0" applyFont="1" applyFill="1" applyBorder="1" applyAlignment="1">
      <alignment horizontal="center" shrinkToFit="1"/>
    </xf>
    <xf numFmtId="0" fontId="7" fillId="9" borderId="41" xfId="0" applyFont="1" applyFill="1" applyBorder="1" applyAlignment="1">
      <alignment horizontal="center" shrinkToFit="1"/>
    </xf>
    <xf numFmtId="0" fontId="7" fillId="9" borderId="42" xfId="0" applyFont="1" applyFill="1" applyBorder="1" applyAlignment="1">
      <alignment horizontal="center" shrinkToFit="1"/>
    </xf>
    <xf numFmtId="0" fontId="7" fillId="9" borderId="46" xfId="0" applyFont="1" applyFill="1" applyBorder="1" applyAlignment="1">
      <alignment horizontal="center" shrinkToFit="1"/>
    </xf>
    <xf numFmtId="0" fontId="7" fillId="2" borderId="32" xfId="0" applyFont="1" applyFill="1" applyBorder="1" applyAlignment="1" applyProtection="1">
      <alignment horizontal="center"/>
      <protection locked="0"/>
    </xf>
    <xf numFmtId="0" fontId="9" fillId="2" borderId="0" xfId="0" applyFont="1" applyFill="1" applyAlignment="1">
      <alignment horizontal="right" shrinkToFit="1"/>
    </xf>
    <xf numFmtId="0" fontId="7" fillId="2" borderId="0" xfId="0" applyFont="1" applyFill="1" applyAlignment="1">
      <alignment horizontal="right" shrinkToFit="1"/>
    </xf>
    <xf numFmtId="0" fontId="27" fillId="3" borderId="0" xfId="0" applyFont="1" applyFill="1"/>
    <xf numFmtId="0" fontId="28" fillId="3" borderId="0" xfId="0" applyFont="1" applyFill="1" applyAlignment="1">
      <alignment vertical="top"/>
    </xf>
    <xf numFmtId="0" fontId="28" fillId="3" borderId="0" xfId="0" applyFont="1" applyFill="1"/>
    <xf numFmtId="0" fontId="7" fillId="3" borderId="1" xfId="0" applyFont="1" applyFill="1" applyBorder="1" applyAlignment="1">
      <alignment horizontal="right"/>
    </xf>
    <xf numFmtId="0" fontId="7" fillId="3" borderId="1" xfId="0" applyFont="1" applyFill="1" applyBorder="1" applyAlignment="1">
      <alignment horizontal="center"/>
    </xf>
    <xf numFmtId="0" fontId="7" fillId="2" borderId="0" xfId="0" applyFont="1" applyFill="1" applyAlignment="1">
      <alignment horizontal="center" vertical="center"/>
    </xf>
    <xf numFmtId="1" fontId="7" fillId="2" borderId="0" xfId="0" applyNumberFormat="1" applyFont="1" applyFill="1" applyAlignment="1">
      <alignment horizontal="center" vertical="center"/>
    </xf>
    <xf numFmtId="0" fontId="4" fillId="4" borderId="72" xfId="0" applyFont="1" applyFill="1" applyBorder="1" applyAlignment="1">
      <alignment horizontal="center"/>
    </xf>
    <xf numFmtId="0" fontId="4" fillId="10" borderId="72" xfId="0" applyFont="1" applyFill="1" applyBorder="1" applyAlignment="1">
      <alignment horizontal="center"/>
    </xf>
    <xf numFmtId="0" fontId="7" fillId="0" borderId="32" xfId="0" applyFont="1" applyBorder="1" applyAlignment="1" applyProtection="1">
      <alignment horizontal="center"/>
      <protection locked="0"/>
    </xf>
    <xf numFmtId="177" fontId="7" fillId="0" borderId="61" xfId="0" applyNumberFormat="1" applyFont="1" applyBorder="1" applyAlignment="1" applyProtection="1">
      <alignment horizontal="center" shrinkToFit="1"/>
      <protection locked="0"/>
    </xf>
    <xf numFmtId="177" fontId="7" fillId="0" borderId="38" xfId="0" applyNumberFormat="1" applyFont="1" applyBorder="1" applyAlignment="1" applyProtection="1">
      <alignment horizontal="center" shrinkToFit="1"/>
      <protection locked="0"/>
    </xf>
    <xf numFmtId="177" fontId="7" fillId="0" borderId="59" xfId="0" applyNumberFormat="1" applyFont="1" applyBorder="1" applyAlignment="1" applyProtection="1">
      <alignment horizontal="center" shrinkToFit="1"/>
      <protection locked="0"/>
    </xf>
    <xf numFmtId="177" fontId="7" fillId="0" borderId="73" xfId="0" applyNumberFormat="1" applyFont="1" applyBorder="1" applyAlignment="1" applyProtection="1">
      <alignment horizontal="center" shrinkToFit="1"/>
      <protection locked="0"/>
    </xf>
    <xf numFmtId="177" fontId="7" fillId="0" borderId="58" xfId="0" applyNumberFormat="1" applyFont="1" applyBorder="1" applyAlignment="1">
      <alignment horizontal="center" shrinkToFit="1"/>
    </xf>
    <xf numFmtId="177" fontId="7" fillId="0" borderId="32" xfId="0" applyNumberFormat="1" applyFont="1" applyBorder="1" applyAlignment="1">
      <alignment horizontal="center" shrinkToFit="1"/>
    </xf>
    <xf numFmtId="177" fontId="7" fillId="0" borderId="61" xfId="0" applyNumberFormat="1" applyFont="1" applyBorder="1" applyAlignment="1">
      <alignment horizontal="center" shrinkToFit="1"/>
    </xf>
    <xf numFmtId="177" fontId="7" fillId="0" borderId="38" xfId="0" applyNumberFormat="1" applyFont="1" applyBorder="1" applyAlignment="1">
      <alignment horizontal="center" shrinkToFit="1"/>
    </xf>
    <xf numFmtId="0" fontId="7" fillId="12" borderId="32" xfId="0" applyFont="1" applyFill="1" applyBorder="1" applyAlignment="1">
      <alignment horizontal="center" shrinkToFit="1"/>
    </xf>
    <xf numFmtId="0" fontId="25" fillId="0" borderId="0" xfId="0" applyFont="1" applyAlignment="1">
      <alignment vertical="center"/>
    </xf>
    <xf numFmtId="0" fontId="25" fillId="0" borderId="1" xfId="0" applyFont="1" applyBorder="1" applyAlignment="1">
      <alignment horizontal="center" vertical="center" wrapText="1"/>
    </xf>
    <xf numFmtId="0" fontId="14" fillId="0" borderId="1" xfId="0" applyFont="1" applyBorder="1" applyAlignment="1">
      <alignment horizontal="center" vertical="center"/>
    </xf>
    <xf numFmtId="0" fontId="22" fillId="2" borderId="0" xfId="0" applyFont="1" applyFill="1" applyAlignment="1">
      <alignment vertical="center"/>
    </xf>
    <xf numFmtId="0" fontId="22" fillId="2" borderId="0" xfId="0" applyFont="1" applyFill="1" applyAlignment="1">
      <alignment horizontal="left"/>
    </xf>
    <xf numFmtId="0" fontId="11" fillId="2" borderId="0" xfId="0" applyFont="1" applyFill="1" applyAlignment="1">
      <alignment horizontal="left" vertical="center" shrinkToFit="1"/>
    </xf>
    <xf numFmtId="0" fontId="0" fillId="10" borderId="72" xfId="0" applyFill="1" applyBorder="1"/>
    <xf numFmtId="0" fontId="7" fillId="2" borderId="0" xfId="0" applyFont="1" applyFill="1" applyAlignment="1">
      <alignment horizontal="center" vertical="center" shrinkToFit="1"/>
    </xf>
    <xf numFmtId="0" fontId="7" fillId="2" borderId="0" xfId="0" applyFont="1" applyFill="1" applyAlignment="1" applyProtection="1">
      <alignment horizontal="center"/>
      <protection locked="0"/>
    </xf>
    <xf numFmtId="0" fontId="7" fillId="0" borderId="0" xfId="0" applyFont="1" applyAlignment="1" applyProtection="1">
      <alignment horizontal="center" shrinkToFit="1"/>
      <protection locked="0"/>
    </xf>
    <xf numFmtId="0" fontId="7" fillId="0" borderId="73" xfId="0" applyFont="1" applyBorder="1" applyAlignment="1" applyProtection="1">
      <alignment horizontal="center" shrinkToFit="1"/>
      <protection locked="0"/>
    </xf>
    <xf numFmtId="0" fontId="0" fillId="0" borderId="58" xfId="0" applyBorder="1" applyAlignment="1" applyProtection="1">
      <alignment horizontal="center" shrinkToFit="1"/>
      <protection locked="0"/>
    </xf>
    <xf numFmtId="0" fontId="0" fillId="0" borderId="32" xfId="0" applyBorder="1" applyAlignment="1" applyProtection="1">
      <alignment horizontal="center" shrinkToFit="1"/>
      <protection locked="0"/>
    </xf>
    <xf numFmtId="14" fontId="24" fillId="8" borderId="59" xfId="0" applyNumberFormat="1" applyFont="1" applyFill="1" applyBorder="1" applyAlignment="1">
      <alignment horizontal="left" shrinkToFit="1"/>
    </xf>
    <xf numFmtId="14" fontId="24" fillId="8" borderId="54" xfId="0" applyNumberFormat="1" applyFont="1" applyFill="1" applyBorder="1" applyAlignment="1">
      <alignment horizontal="left" shrinkToFit="1"/>
    </xf>
    <xf numFmtId="0" fontId="16" fillId="2" borderId="77" xfId="0" applyFont="1" applyFill="1" applyBorder="1" applyAlignment="1">
      <alignment horizontal="center" shrinkToFit="1"/>
    </xf>
    <xf numFmtId="0" fontId="16" fillId="2" borderId="76" xfId="0" applyFont="1" applyFill="1" applyBorder="1" applyAlignment="1">
      <alignment horizontal="center" shrinkToFit="1"/>
    </xf>
    <xf numFmtId="0" fontId="30" fillId="0" borderId="60" xfId="0" applyFont="1" applyBorder="1" applyAlignment="1" applyProtection="1">
      <alignment horizontal="center" shrinkToFit="1"/>
      <protection locked="0"/>
    </xf>
    <xf numFmtId="0" fontId="30" fillId="0" borderId="37" xfId="0" applyFont="1" applyBorder="1" applyAlignment="1" applyProtection="1">
      <alignment horizontal="center" shrinkToFit="1"/>
      <protection locked="0"/>
    </xf>
    <xf numFmtId="0" fontId="7" fillId="0" borderId="38" xfId="0" applyFont="1" applyBorder="1" applyAlignment="1" applyProtection="1">
      <alignment horizontal="center" shrinkToFit="1"/>
      <protection locked="0"/>
    </xf>
    <xf numFmtId="14" fontId="24" fillId="8" borderId="61" xfId="0" applyNumberFormat="1" applyFont="1" applyFill="1" applyBorder="1" applyAlignment="1">
      <alignment horizontal="center" shrinkToFit="1"/>
    </xf>
    <xf numFmtId="14" fontId="24" fillId="8" borderId="55" xfId="0" applyNumberFormat="1" applyFont="1" applyFill="1" applyBorder="1" applyAlignment="1">
      <alignment horizontal="center" shrinkToFit="1"/>
    </xf>
    <xf numFmtId="177" fontId="7" fillId="0" borderId="32" xfId="0" applyNumberFormat="1" applyFont="1" applyBorder="1" applyAlignment="1" applyProtection="1">
      <alignment horizontal="center" shrinkToFit="1"/>
      <protection locked="0"/>
    </xf>
    <xf numFmtId="0" fontId="7" fillId="2" borderId="58" xfId="0" applyFont="1" applyFill="1" applyBorder="1" applyAlignment="1" applyProtection="1">
      <alignment horizontal="center"/>
      <protection locked="0"/>
    </xf>
    <xf numFmtId="0" fontId="7" fillId="0" borderId="80" xfId="0" applyFont="1" applyBorder="1" applyAlignment="1">
      <alignment horizontal="center" shrinkToFit="1"/>
    </xf>
    <xf numFmtId="0" fontId="7" fillId="0" borderId="64" xfId="0" applyFont="1" applyBorder="1" applyAlignment="1">
      <alignment horizontal="center" shrinkToFit="1"/>
    </xf>
    <xf numFmtId="0" fontId="7" fillId="2" borderId="61" xfId="0" applyFont="1" applyFill="1" applyBorder="1" applyAlignment="1" applyProtection="1">
      <alignment horizontal="center"/>
      <protection locked="0"/>
    </xf>
    <xf numFmtId="0" fontId="0" fillId="13" borderId="35" xfId="0" applyFill="1" applyBorder="1"/>
    <xf numFmtId="0" fontId="0" fillId="0" borderId="2" xfId="0" applyBorder="1"/>
    <xf numFmtId="0" fontId="0" fillId="13" borderId="2" xfId="0" applyFill="1" applyBorder="1"/>
    <xf numFmtId="0" fontId="0" fillId="0" borderId="20" xfId="0" applyBorder="1"/>
    <xf numFmtId="0" fontId="0" fillId="14" borderId="1" xfId="0" applyFill="1" applyBorder="1" applyAlignment="1">
      <alignment vertical="center"/>
    </xf>
    <xf numFmtId="0" fontId="0" fillId="14" borderId="1" xfId="0" applyFill="1" applyBorder="1" applyAlignment="1">
      <alignment horizontal="center" vertical="center"/>
    </xf>
    <xf numFmtId="0" fontId="0" fillId="13" borderId="35" xfId="0" applyFill="1" applyBorder="1" applyAlignment="1">
      <alignment horizontal="center"/>
    </xf>
    <xf numFmtId="0" fontId="0" fillId="0" borderId="2" xfId="0" applyBorder="1" applyAlignment="1">
      <alignment horizontal="center"/>
    </xf>
    <xf numFmtId="0" fontId="0" fillId="13" borderId="2" xfId="0" applyFill="1" applyBorder="1" applyAlignment="1">
      <alignment horizontal="center"/>
    </xf>
    <xf numFmtId="0" fontId="0" fillId="0" borderId="20" xfId="0" applyBorder="1" applyAlignment="1">
      <alignment horizontal="center"/>
    </xf>
    <xf numFmtId="0" fontId="7" fillId="2" borderId="36" xfId="0" applyFont="1" applyFill="1" applyBorder="1" applyAlignment="1" applyProtection="1">
      <alignment horizontal="center"/>
      <protection locked="0"/>
    </xf>
    <xf numFmtId="49" fontId="24" fillId="8" borderId="48" xfId="0" applyNumberFormat="1" applyFont="1" applyFill="1" applyBorder="1" applyAlignment="1">
      <alignment horizontal="center" shrinkToFit="1"/>
    </xf>
    <xf numFmtId="31" fontId="11" fillId="2" borderId="0" xfId="0" applyNumberFormat="1" applyFont="1" applyFill="1" applyAlignment="1">
      <alignment horizontal="center" vertical="top"/>
    </xf>
    <xf numFmtId="0" fontId="22" fillId="2" borderId="0" xfId="0" applyFont="1" applyFill="1" applyAlignment="1">
      <alignment horizontal="center" shrinkToFit="1"/>
    </xf>
    <xf numFmtId="0" fontId="22" fillId="0" borderId="0" xfId="0" applyFont="1" applyAlignment="1">
      <alignment horizontal="left"/>
    </xf>
    <xf numFmtId="176" fontId="15" fillId="0" borderId="0" xfId="0" applyNumberFormat="1" applyFont="1" applyAlignment="1">
      <alignment horizontal="center" vertical="top" shrinkToFit="1"/>
    </xf>
    <xf numFmtId="0" fontId="12" fillId="0" borderId="25" xfId="0" applyFont="1" applyBorder="1" applyAlignment="1" applyProtection="1">
      <alignment horizontal="center" shrinkToFit="1"/>
      <protection locked="0"/>
    </xf>
    <xf numFmtId="0" fontId="7" fillId="0" borderId="0" xfId="0" applyFont="1" applyAlignment="1">
      <alignment horizontal="center"/>
    </xf>
    <xf numFmtId="0" fontId="11" fillId="2" borderId="25" xfId="0" applyFont="1" applyFill="1" applyBorder="1" applyAlignment="1" applyProtection="1">
      <alignment horizontal="center" shrinkToFit="1"/>
      <protection locked="0"/>
    </xf>
    <xf numFmtId="0" fontId="11" fillId="2" borderId="26" xfId="0" applyFont="1" applyFill="1" applyBorder="1" applyAlignment="1" applyProtection="1">
      <alignment horizontal="center" shrinkToFit="1"/>
      <protection locked="0"/>
    </xf>
    <xf numFmtId="0" fontId="12" fillId="2" borderId="25" xfId="0" applyFont="1" applyFill="1" applyBorder="1" applyAlignment="1" applyProtection="1">
      <alignment horizontal="center"/>
      <protection locked="0"/>
    </xf>
    <xf numFmtId="0" fontId="22" fillId="2" borderId="25" xfId="0" applyFont="1" applyFill="1" applyBorder="1" applyAlignment="1" applyProtection="1">
      <alignment horizontal="center" vertical="center"/>
      <protection locked="0"/>
    </xf>
    <xf numFmtId="0" fontId="7" fillId="9" borderId="67" xfId="0" applyFont="1" applyFill="1" applyBorder="1" applyAlignment="1">
      <alignment horizontal="center"/>
    </xf>
    <xf numFmtId="0" fontId="7" fillId="9" borderId="68" xfId="0" applyFont="1" applyFill="1" applyBorder="1" applyAlignment="1">
      <alignment horizontal="center"/>
    </xf>
    <xf numFmtId="0" fontId="7" fillId="9" borderId="0" xfId="0" applyFont="1" applyFill="1" applyAlignment="1">
      <alignment horizontal="center"/>
    </xf>
    <xf numFmtId="0" fontId="12" fillId="2" borderId="74" xfId="0" applyFont="1" applyFill="1" applyBorder="1" applyAlignment="1">
      <alignment horizontal="center" vertical="center" textRotation="255"/>
    </xf>
    <xf numFmtId="0" fontId="12" fillId="2" borderId="49" xfId="0" applyFont="1" applyFill="1" applyBorder="1" applyAlignment="1">
      <alignment horizontal="center" vertical="center" textRotation="255"/>
    </xf>
    <xf numFmtId="0" fontId="7" fillId="0" borderId="45" xfId="0" applyFont="1" applyBorder="1" applyAlignment="1">
      <alignment horizontal="center" vertical="center" textRotation="255"/>
    </xf>
    <xf numFmtId="0" fontId="7" fillId="0" borderId="49" xfId="0" applyFont="1" applyBorder="1" applyAlignment="1">
      <alignment horizontal="center" vertical="center" textRotation="255"/>
    </xf>
    <xf numFmtId="0" fontId="10" fillId="7" borderId="33" xfId="0" applyFont="1" applyFill="1" applyBorder="1" applyAlignment="1">
      <alignment horizontal="center" vertical="center" wrapText="1" shrinkToFit="1"/>
    </xf>
    <xf numFmtId="0" fontId="10" fillId="7" borderId="56" xfId="0" applyFont="1" applyFill="1" applyBorder="1" applyAlignment="1">
      <alignment horizontal="center" vertical="center" wrapText="1" shrinkToFit="1"/>
    </xf>
    <xf numFmtId="0" fontId="23" fillId="2" borderId="67" xfId="0" applyFont="1" applyFill="1" applyBorder="1" applyAlignment="1">
      <alignment horizontal="center" shrinkToFit="1"/>
    </xf>
    <xf numFmtId="0" fontId="23" fillId="2" borderId="69" xfId="0" applyFont="1" applyFill="1" applyBorder="1" applyAlignment="1">
      <alignment horizontal="center" shrinkToFit="1"/>
    </xf>
    <xf numFmtId="0" fontId="23" fillId="2" borderId="68" xfId="0" applyFont="1" applyFill="1" applyBorder="1" applyAlignment="1">
      <alignment horizontal="center" shrinkToFit="1"/>
    </xf>
    <xf numFmtId="49" fontId="8" fillId="2" borderId="76" xfId="1" applyNumberFormat="1" applyFont="1" applyFill="1" applyBorder="1" applyAlignment="1" applyProtection="1">
      <alignment horizontal="center" vertical="center" shrinkToFit="1"/>
      <protection hidden="1"/>
    </xf>
    <xf numFmtId="49" fontId="8" fillId="2" borderId="50" xfId="1" applyNumberFormat="1" applyFont="1" applyFill="1" applyBorder="1" applyAlignment="1" applyProtection="1">
      <alignment horizontal="center" vertical="center" shrinkToFit="1"/>
      <protection hidden="1"/>
    </xf>
    <xf numFmtId="0" fontId="12" fillId="2" borderId="75" xfId="0" applyFont="1" applyFill="1" applyBorder="1" applyAlignment="1">
      <alignment horizontal="center"/>
    </xf>
    <xf numFmtId="0" fontId="17" fillId="2" borderId="74" xfId="1" applyFont="1" applyFill="1" applyBorder="1" applyAlignment="1" applyProtection="1">
      <alignment horizontal="center" vertical="center" wrapText="1" shrinkToFit="1"/>
      <protection hidden="1"/>
    </xf>
    <xf numFmtId="0" fontId="17" fillId="2" borderId="49" xfId="1" applyFont="1" applyFill="1" applyBorder="1" applyAlignment="1" applyProtection="1">
      <alignment horizontal="center" vertical="center" wrapText="1" shrinkToFit="1"/>
      <protection hidden="1"/>
    </xf>
    <xf numFmtId="0" fontId="22" fillId="2" borderId="74" xfId="1" applyFont="1" applyFill="1" applyBorder="1" applyAlignment="1" applyProtection="1">
      <alignment horizontal="center" vertical="center" textRotation="255"/>
      <protection hidden="1"/>
    </xf>
    <xf numFmtId="0" fontId="22" fillId="2" borderId="49" xfId="1" applyFont="1" applyFill="1" applyBorder="1" applyAlignment="1" applyProtection="1">
      <alignment horizontal="center" vertical="center" textRotation="255"/>
      <protection hidden="1"/>
    </xf>
    <xf numFmtId="49" fontId="8" fillId="2" borderId="35" xfId="1" applyNumberFormat="1" applyFont="1" applyFill="1" applyBorder="1" applyAlignment="1" applyProtection="1">
      <alignment horizontal="center" vertical="center" wrapText="1" shrinkToFit="1"/>
      <protection hidden="1"/>
    </xf>
    <xf numFmtId="49" fontId="8" fillId="2" borderId="62" xfId="1" applyNumberFormat="1" applyFont="1" applyFill="1" applyBorder="1" applyAlignment="1" applyProtection="1">
      <alignment horizontal="center" vertical="center" wrapText="1" shrinkToFit="1"/>
      <protection hidden="1"/>
    </xf>
    <xf numFmtId="0" fontId="7" fillId="2" borderId="35" xfId="0" applyFont="1" applyFill="1" applyBorder="1" applyAlignment="1">
      <alignment horizontal="center" vertical="center" shrinkToFit="1"/>
    </xf>
    <xf numFmtId="0" fontId="7" fillId="2" borderId="20" xfId="0" applyFont="1" applyFill="1" applyBorder="1" applyAlignment="1">
      <alignment horizontal="center" vertical="center" shrinkToFit="1"/>
    </xf>
    <xf numFmtId="49" fontId="8" fillId="2" borderId="35" xfId="1" applyNumberFormat="1" applyFont="1" applyFill="1" applyBorder="1" applyAlignment="1" applyProtection="1">
      <alignment horizontal="center" vertical="center" textRotation="255" shrinkToFit="1"/>
      <protection hidden="1"/>
    </xf>
    <xf numFmtId="49" fontId="8" fillId="2" borderId="2" xfId="1" applyNumberFormat="1" applyFont="1" applyFill="1" applyBorder="1" applyAlignment="1" applyProtection="1">
      <alignment horizontal="center" vertical="center" textRotation="255" shrinkToFit="1"/>
      <protection hidden="1"/>
    </xf>
    <xf numFmtId="49" fontId="8" fillId="2" borderId="62" xfId="1" applyNumberFormat="1" applyFont="1" applyFill="1" applyBorder="1" applyAlignment="1" applyProtection="1">
      <alignment horizontal="center" vertical="center" textRotation="255" shrinkToFit="1"/>
      <protection hidden="1"/>
    </xf>
    <xf numFmtId="0" fontId="7" fillId="2" borderId="25" xfId="0" applyFont="1" applyFill="1" applyBorder="1" applyAlignment="1">
      <alignment horizontal="center"/>
    </xf>
    <xf numFmtId="49" fontId="8" fillId="2" borderId="78" xfId="1" applyNumberFormat="1" applyFont="1" applyFill="1" applyBorder="1" applyAlignment="1" applyProtection="1">
      <alignment horizontal="center" vertical="center" shrinkToFit="1"/>
      <protection hidden="1"/>
    </xf>
    <xf numFmtId="49" fontId="8" fillId="2" borderId="79" xfId="1" applyNumberFormat="1" applyFont="1" applyFill="1" applyBorder="1" applyAlignment="1" applyProtection="1">
      <alignment horizontal="center" vertical="center" shrinkToFit="1"/>
      <protection hidden="1"/>
    </xf>
    <xf numFmtId="14" fontId="7" fillId="2" borderId="58" xfId="0" applyNumberFormat="1" applyFont="1" applyFill="1" applyBorder="1" applyAlignment="1" applyProtection="1">
      <alignment horizontal="center"/>
      <protection locked="0"/>
    </xf>
    <xf numFmtId="14" fontId="7" fillId="0" borderId="73" xfId="0" applyNumberFormat="1" applyFont="1" applyBorder="1" applyAlignment="1" applyProtection="1">
      <alignment horizontal="center" shrinkToFit="1"/>
      <protection locked="0"/>
    </xf>
  </cellXfs>
  <cellStyles count="2">
    <cellStyle name="標準" xfId="0" builtinId="0"/>
    <cellStyle name="標準_競技者" xfId="1" xr:uid="{00000000-0005-0000-0000-00000100000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ont>
        <color rgb="FFFF0000"/>
      </font>
    </dxf>
    <dxf>
      <fill>
        <patternFill>
          <bgColor theme="6" tint="0.79998168889431442"/>
        </patternFill>
      </fill>
    </dxf>
    <dxf>
      <font>
        <color rgb="FFFF0000"/>
      </font>
    </dxf>
    <dxf>
      <fill>
        <patternFill>
          <bgColor rgb="FFFFC7CE"/>
        </patternFill>
      </fill>
    </dxf>
    <dxf>
      <fill>
        <patternFill>
          <bgColor rgb="FFFFC7CE"/>
        </patternFill>
      </fill>
    </dxf>
    <dxf>
      <fill>
        <patternFill>
          <bgColor theme="9" tint="0.79998168889431442"/>
        </patternFill>
      </fill>
    </dxf>
    <dxf>
      <font>
        <color rgb="FFFF0000"/>
      </font>
    </dxf>
    <dxf>
      <fill>
        <patternFill>
          <bgColor theme="9" tint="0.79998168889431442"/>
        </patternFill>
      </fill>
    </dxf>
    <dxf>
      <font>
        <color rgb="FFFF0000"/>
      </font>
    </dxf>
    <dxf>
      <font>
        <color rgb="FFFF0000"/>
      </font>
    </dxf>
    <dxf>
      <font>
        <color rgb="FF9C0006"/>
      </font>
      <fill>
        <patternFill>
          <bgColor theme="9" tint="0.79998168889431442"/>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9" tint="0.79998168889431442"/>
        </patternFill>
      </fill>
    </dxf>
    <dxf>
      <font>
        <color rgb="FF9C0006"/>
      </font>
      <fill>
        <patternFill>
          <bgColor theme="6" tint="0.79998168889431442"/>
        </patternFill>
      </fill>
    </dxf>
    <dxf>
      <fill>
        <patternFill>
          <bgColor theme="9" tint="0.79998168889431442"/>
        </patternFill>
      </fill>
    </dxf>
    <dxf>
      <font>
        <color rgb="FF9C0006"/>
      </font>
      <fill>
        <patternFill>
          <bgColor theme="6" tint="0.79998168889431442"/>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9" tint="0.79998168889431442"/>
        </patternFill>
      </fill>
    </dxf>
  </dxfs>
  <tableStyles count="0" defaultTableStyle="TableStyleMedium9" defaultPivotStyle="PivotStyleLight16"/>
  <colors>
    <mruColors>
      <color rgb="FFDDDDDD"/>
      <color rgb="FFCCECFF"/>
      <color rgb="FFFFCCCC"/>
      <color rgb="FFCCCCFF"/>
      <color rgb="FFFFFFFF"/>
      <color rgb="FFCCFFCC"/>
      <color rgb="FFFFCFCF"/>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23/09/relationships/Python" Target="pyth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gifuriku2025\20250628&#30476;&#36984;\02&#12540;&#65297;.xlsx" TargetMode="External"/><Relationship Id="rId1" Type="http://schemas.openxmlformats.org/officeDocument/2006/relationships/externalLinkPath" Target="/gifuriku2025/20250628&#30476;&#36984;/02&#12540;&#6529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込一覧表"/>
      <sheetName val="国籍国名表記"/>
      <sheetName val="Sheet2"/>
      <sheetName val="Sheet1"/>
      <sheetName val="大会情報"/>
    </sheetNames>
    <sheetDataSet>
      <sheetData sheetId="0" refreshError="1"/>
      <sheetData sheetId="1" refreshError="1"/>
      <sheetData sheetId="2">
        <row r="2">
          <cell r="B2" t="str">
            <v>一大女</v>
          </cell>
          <cell r="C2" t="str">
            <v>一大男</v>
          </cell>
          <cell r="D2" t="str">
            <v>高女</v>
          </cell>
          <cell r="E2" t="str">
            <v>高男</v>
          </cell>
          <cell r="F2" t="str">
            <v>中女</v>
          </cell>
          <cell r="G2" t="str">
            <v>中男</v>
          </cell>
          <cell r="H2" t="str">
            <v>小女</v>
          </cell>
          <cell r="I2" t="str">
            <v>小男</v>
          </cell>
        </row>
        <row r="3">
          <cell r="A3">
            <v>1</v>
          </cell>
          <cell r="B3" t="str">
            <v>100m</v>
          </cell>
          <cell r="C3" t="str">
            <v>100m</v>
          </cell>
          <cell r="D3" t="str">
            <v>100m</v>
          </cell>
          <cell r="E3" t="str">
            <v>100m</v>
          </cell>
          <cell r="F3" t="str">
            <v>100m</v>
          </cell>
          <cell r="G3" t="str">
            <v>100m</v>
          </cell>
        </row>
        <row r="4">
          <cell r="A4">
            <v>2</v>
          </cell>
          <cell r="B4" t="str">
            <v>200m</v>
          </cell>
          <cell r="C4" t="str">
            <v>200m</v>
          </cell>
          <cell r="D4" t="str">
            <v>200m</v>
          </cell>
          <cell r="E4" t="str">
            <v>200m</v>
          </cell>
          <cell r="F4" t="str">
            <v>200m</v>
          </cell>
          <cell r="G4" t="str">
            <v>200m</v>
          </cell>
        </row>
        <row r="5">
          <cell r="A5">
            <v>3</v>
          </cell>
          <cell r="B5" t="str">
            <v>400m</v>
          </cell>
          <cell r="C5" t="str">
            <v>400m</v>
          </cell>
          <cell r="D5" t="str">
            <v>400m</v>
          </cell>
          <cell r="E5" t="str">
            <v>400m</v>
          </cell>
          <cell r="F5" t="str">
            <v>400m</v>
          </cell>
          <cell r="G5" t="str">
            <v>400m</v>
          </cell>
        </row>
        <row r="6">
          <cell r="A6">
            <v>4</v>
          </cell>
          <cell r="B6" t="str">
            <v>800m</v>
          </cell>
          <cell r="C6" t="str">
            <v>800m</v>
          </cell>
          <cell r="D6" t="str">
            <v>800m</v>
          </cell>
          <cell r="E6" t="str">
            <v>800m</v>
          </cell>
          <cell r="F6" t="str">
            <v>800m</v>
          </cell>
          <cell r="G6" t="str">
            <v>800m</v>
          </cell>
        </row>
        <row r="7">
          <cell r="A7">
            <v>5</v>
          </cell>
          <cell r="B7" t="str">
            <v>1500m</v>
          </cell>
          <cell r="C7" t="str">
            <v>1500m</v>
          </cell>
          <cell r="D7" t="str">
            <v>1500m</v>
          </cell>
          <cell r="E7" t="str">
            <v>1500m</v>
          </cell>
          <cell r="F7" t="str">
            <v>1500m</v>
          </cell>
          <cell r="G7" t="str">
            <v>1500m</v>
          </cell>
        </row>
        <row r="8">
          <cell r="A8">
            <v>6</v>
          </cell>
          <cell r="B8" t="str">
            <v>5000m</v>
          </cell>
          <cell r="C8" t="str">
            <v>5000m</v>
          </cell>
          <cell r="D8" t="str">
            <v>5000m</v>
          </cell>
          <cell r="E8" t="str">
            <v>5000m</v>
          </cell>
          <cell r="F8" t="str">
            <v>100mH(0.84/8.5)</v>
          </cell>
          <cell r="G8" t="str">
            <v>110mH(1.067/9.14)</v>
          </cell>
        </row>
        <row r="9">
          <cell r="A9">
            <v>7</v>
          </cell>
          <cell r="B9" t="str">
            <v>100mH(0.84/8.5)</v>
          </cell>
          <cell r="C9" t="str">
            <v>110mH(1.067/9.14)</v>
          </cell>
          <cell r="D9" t="str">
            <v>100mH(0.84/8.5)</v>
          </cell>
          <cell r="E9" t="str">
            <v>110mH(1.067/9.14)</v>
          </cell>
          <cell r="F9" t="str">
            <v>400mH(0.762)</v>
          </cell>
          <cell r="G9" t="str">
            <v>400mH(0.914)</v>
          </cell>
        </row>
        <row r="10">
          <cell r="A10">
            <v>8</v>
          </cell>
          <cell r="B10" t="str">
            <v>400mH(0.762)</v>
          </cell>
          <cell r="C10" t="str">
            <v>400mH(0.914)</v>
          </cell>
          <cell r="D10" t="str">
            <v>400mH(0.762)</v>
          </cell>
          <cell r="E10" t="str">
            <v>400mH(0.914)</v>
          </cell>
          <cell r="F10" t="str">
            <v>3000mSC(0.726)</v>
          </cell>
          <cell r="G10" t="str">
            <v>3000mSC(0.914)</v>
          </cell>
        </row>
        <row r="11">
          <cell r="A11">
            <v>9</v>
          </cell>
          <cell r="B11" t="str">
            <v>3000mSC(0.726)</v>
          </cell>
          <cell r="C11" t="str">
            <v>3000mSC(0.914)</v>
          </cell>
          <cell r="D11" t="str">
            <v>3000mSC(0.726)</v>
          </cell>
          <cell r="E11" t="str">
            <v>3000mSC(0.914)</v>
          </cell>
          <cell r="F11" t="str">
            <v>走高跳</v>
          </cell>
          <cell r="G11" t="str">
            <v>走高跳</v>
          </cell>
        </row>
        <row r="12">
          <cell r="A12">
            <v>10</v>
          </cell>
          <cell r="B12" t="str">
            <v>5000mW</v>
          </cell>
          <cell r="C12" t="str">
            <v>5000mW</v>
          </cell>
          <cell r="D12" t="str">
            <v>5000mW</v>
          </cell>
          <cell r="E12" t="str">
            <v>5000mW</v>
          </cell>
          <cell r="F12" t="str">
            <v>棒高跳</v>
          </cell>
          <cell r="G12" t="str">
            <v>棒高跳</v>
          </cell>
        </row>
        <row r="13">
          <cell r="A13">
            <v>11</v>
          </cell>
          <cell r="B13" t="str">
            <v>走高跳</v>
          </cell>
          <cell r="C13" t="str">
            <v>走高跳</v>
          </cell>
          <cell r="D13" t="str">
            <v>走高跳</v>
          </cell>
          <cell r="E13" t="str">
            <v>走高跳</v>
          </cell>
          <cell r="F13" t="str">
            <v>走幅跳</v>
          </cell>
          <cell r="G13" t="str">
            <v>走幅跳</v>
          </cell>
        </row>
        <row r="14">
          <cell r="A14">
            <v>12</v>
          </cell>
          <cell r="B14" t="str">
            <v>棒高跳</v>
          </cell>
          <cell r="C14" t="str">
            <v>棒高跳</v>
          </cell>
          <cell r="D14" t="str">
            <v>棒高跳</v>
          </cell>
          <cell r="E14" t="str">
            <v>棒高跳</v>
          </cell>
          <cell r="F14" t="str">
            <v>三段跳</v>
          </cell>
          <cell r="G14" t="str">
            <v>三段跳</v>
          </cell>
        </row>
        <row r="15">
          <cell r="A15">
            <v>13</v>
          </cell>
          <cell r="B15" t="str">
            <v>走幅跳</v>
          </cell>
          <cell r="C15" t="str">
            <v>走幅跳</v>
          </cell>
          <cell r="D15" t="str">
            <v>走幅跳</v>
          </cell>
          <cell r="E15" t="str">
            <v>走幅跳</v>
          </cell>
          <cell r="F15" t="str">
            <v>砲丸投（4.0k)</v>
          </cell>
          <cell r="G15" t="str">
            <v>砲丸投（7.26)</v>
          </cell>
        </row>
        <row r="16">
          <cell r="A16">
            <v>14</v>
          </cell>
          <cell r="B16" t="str">
            <v>三段跳</v>
          </cell>
          <cell r="C16" t="str">
            <v>三段跳</v>
          </cell>
          <cell r="D16" t="str">
            <v>三段跳</v>
          </cell>
          <cell r="E16" t="str">
            <v>三段跳</v>
          </cell>
          <cell r="F16" t="str">
            <v>円盤投(1.00)</v>
          </cell>
          <cell r="G16" t="str">
            <v>円盤投(2.00)</v>
          </cell>
        </row>
        <row r="17">
          <cell r="A17">
            <v>15</v>
          </cell>
          <cell r="B17" t="str">
            <v>砲丸投（4.00)</v>
          </cell>
          <cell r="C17" t="str">
            <v>砲丸投（7.26)</v>
          </cell>
          <cell r="D17" t="str">
            <v>砲丸投（4.00)</v>
          </cell>
          <cell r="E17" t="str">
            <v>砲丸投（7.26)</v>
          </cell>
          <cell r="F17" t="str">
            <v>ﾊﾝﾏｰ投（4.00)</v>
          </cell>
          <cell r="G17" t="str">
            <v>ﾊﾝﾏｰ投（7.26)</v>
          </cell>
        </row>
        <row r="18">
          <cell r="A18">
            <v>16</v>
          </cell>
          <cell r="B18" t="str">
            <v>円盤投(1.00)</v>
          </cell>
          <cell r="C18" t="str">
            <v>円盤投(2.00)</v>
          </cell>
          <cell r="D18" t="str">
            <v>円盤投(1.00)</v>
          </cell>
          <cell r="E18" t="str">
            <v>円盤投(2.00)</v>
          </cell>
          <cell r="F18" t="str">
            <v>やり投(0.6)</v>
          </cell>
          <cell r="G18" t="str">
            <v>やり投(0.8)</v>
          </cell>
        </row>
        <row r="19">
          <cell r="A19">
            <v>17</v>
          </cell>
          <cell r="B19" t="str">
            <v>ﾊﾝﾏｰ投（4.00)</v>
          </cell>
          <cell r="C19" t="str">
            <v>ﾊﾝﾏｰ投（7.26)</v>
          </cell>
          <cell r="D19" t="str">
            <v>ﾊﾝﾏｰ投（4.00)</v>
          </cell>
          <cell r="E19" t="str">
            <v>ﾊﾝﾏｰ投（7.26)</v>
          </cell>
          <cell r="F19" t="str">
            <v>七種競技</v>
          </cell>
          <cell r="G19" t="str">
            <v>十種競技</v>
          </cell>
        </row>
        <row r="20">
          <cell r="A20">
            <v>18</v>
          </cell>
          <cell r="B20" t="str">
            <v>やり投(0.6)</v>
          </cell>
          <cell r="C20" t="str">
            <v>やり投(0.8)</v>
          </cell>
          <cell r="D20" t="str">
            <v>やり投(0.6)</v>
          </cell>
          <cell r="E20" t="str">
            <v>やり投(0.8)</v>
          </cell>
        </row>
        <row r="21">
          <cell r="A21">
            <v>19</v>
          </cell>
          <cell r="B21" t="str">
            <v>七種競技</v>
          </cell>
          <cell r="C21" t="str">
            <v>十種競技</v>
          </cell>
          <cell r="D21" t="str">
            <v>七種競技</v>
          </cell>
          <cell r="E21" t="str">
            <v>十種競技</v>
          </cell>
        </row>
        <row r="22">
          <cell r="A22">
            <v>20</v>
          </cell>
        </row>
        <row r="23">
          <cell r="A23">
            <v>21</v>
          </cell>
        </row>
        <row r="24">
          <cell r="A24">
            <v>22</v>
          </cell>
        </row>
        <row r="25">
          <cell r="A25">
            <v>23</v>
          </cell>
        </row>
        <row r="26">
          <cell r="A26">
            <v>24</v>
          </cell>
        </row>
        <row r="27">
          <cell r="A27">
            <v>25</v>
          </cell>
        </row>
        <row r="28">
          <cell r="A28">
            <v>26</v>
          </cell>
        </row>
        <row r="29">
          <cell r="A29">
            <v>27</v>
          </cell>
        </row>
        <row r="30">
          <cell r="A30">
            <v>28</v>
          </cell>
        </row>
        <row r="31">
          <cell r="A31">
            <v>29</v>
          </cell>
        </row>
        <row r="32">
          <cell r="A32">
            <v>30</v>
          </cell>
        </row>
        <row r="33">
          <cell r="A33">
            <v>31</v>
          </cell>
        </row>
        <row r="34">
          <cell r="A34">
            <v>32</v>
          </cell>
        </row>
        <row r="35">
          <cell r="A35">
            <v>33</v>
          </cell>
        </row>
        <row r="36">
          <cell r="A36">
            <v>34</v>
          </cell>
        </row>
        <row r="37">
          <cell r="A37">
            <v>35</v>
          </cell>
        </row>
        <row r="38">
          <cell r="A38">
            <v>36</v>
          </cell>
        </row>
        <row r="39">
          <cell r="A39">
            <v>37</v>
          </cell>
        </row>
        <row r="40">
          <cell r="A40">
            <v>38</v>
          </cell>
        </row>
      </sheetData>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B1:IF239"/>
  <sheetViews>
    <sheetView showZeros="0" tabSelected="1" zoomScale="115" zoomScaleNormal="82" zoomScaleSheetLayoutView="80" workbookViewId="0">
      <selection activeCell="T4" sqref="T4:W4"/>
    </sheetView>
  </sheetViews>
  <sheetFormatPr defaultColWidth="8.875" defaultRowHeight="13.5" x14ac:dyDescent="0.15"/>
  <cols>
    <col min="1" max="1" width="8.875" style="2"/>
    <col min="2" max="2" width="0" style="2" hidden="1" customWidth="1"/>
    <col min="3" max="3" width="5.625" style="2" hidden="1" customWidth="1"/>
    <col min="4" max="4" width="7.125" style="2" hidden="1" customWidth="1"/>
    <col min="5" max="5" width="7.25" style="3" hidden="1" customWidth="1"/>
    <col min="6" max="6" width="11.5" style="2" hidden="1" customWidth="1"/>
    <col min="7" max="7" width="3.5" style="2" customWidth="1"/>
    <col min="8" max="8" width="5.375" style="2" hidden="1" customWidth="1"/>
    <col min="9" max="10" width="3" style="2" customWidth="1"/>
    <col min="11" max="11" width="5.625" style="2" customWidth="1"/>
    <col min="12" max="14" width="11.75" style="2" customWidth="1"/>
    <col min="15" max="15" width="10.625" customWidth="1"/>
    <col min="16" max="16" width="6.375" customWidth="1"/>
    <col min="17" max="17" width="4.625" customWidth="1"/>
    <col min="18" max="19" width="11.125" style="2" customWidth="1"/>
    <col min="20" max="20" width="7" style="2" customWidth="1"/>
    <col min="21" max="21" width="6.625" style="2" customWidth="1"/>
    <col min="22" max="22" width="8.875" style="2" customWidth="1"/>
    <col min="23" max="23" width="6.625" style="4" customWidth="1"/>
    <col min="24" max="24" width="8.75" style="2" customWidth="1"/>
    <col min="25" max="27" width="9.25" style="55" hidden="1" customWidth="1"/>
    <col min="28" max="30" width="9.75" style="57" hidden="1" customWidth="1"/>
    <col min="31" max="31" width="1.875" style="57" customWidth="1"/>
    <col min="32" max="32" width="3.875" style="2" customWidth="1"/>
    <col min="33" max="33" width="13.125" style="2" customWidth="1"/>
    <col min="34" max="34" width="4.625" style="2" customWidth="1"/>
    <col min="35" max="35" width="10.75" style="57" hidden="1" customWidth="1"/>
    <col min="36" max="36" width="14.125" style="57" customWidth="1"/>
    <col min="37" max="37" width="4.625" style="2" customWidth="1"/>
    <col min="38" max="38" width="4.25" style="2" customWidth="1"/>
    <col min="39" max="39" width="4.25" style="2" hidden="1" customWidth="1"/>
    <col min="40" max="40" width="9.25" style="55" hidden="1" customWidth="1"/>
    <col min="41" max="41" width="10" style="2" hidden="1" customWidth="1"/>
    <col min="42" max="42" width="3.75" style="2" hidden="1" customWidth="1"/>
    <col min="43" max="43" width="4.625" style="5" hidden="1" customWidth="1"/>
    <col min="44" max="46" width="8.625" style="2" hidden="1" customWidth="1"/>
    <col min="47" max="49" width="8.625" style="5" hidden="1" customWidth="1"/>
    <col min="50" max="50" width="8.625" style="54" hidden="1" customWidth="1"/>
    <col min="51" max="51" width="8.625" style="50" customWidth="1"/>
    <col min="52" max="53" width="8.625" style="5" customWidth="1"/>
    <col min="54" max="54" width="7.5" style="5" customWidth="1"/>
    <col min="55" max="55" width="10.125" style="5" customWidth="1"/>
    <col min="56" max="56" width="5.375" style="5" customWidth="1"/>
    <col min="57" max="57" width="5.5" style="5" customWidth="1"/>
    <col min="58" max="58" width="7.375" style="5" customWidth="1"/>
    <col min="59" max="98" width="8.875" style="5"/>
    <col min="99" max="16384" width="8.875" style="2"/>
  </cols>
  <sheetData>
    <row r="1" spans="2:98" ht="25.5" customHeight="1" x14ac:dyDescent="0.15">
      <c r="H1" s="159" t="s">
        <v>220</v>
      </c>
      <c r="I1" s="158"/>
      <c r="O1" s="2"/>
      <c r="P1" s="2"/>
      <c r="Q1" s="2"/>
      <c r="V1" s="197">
        <f ca="1">TODAY()</f>
        <v>45797</v>
      </c>
      <c r="W1" s="197"/>
      <c r="X1" s="197"/>
      <c r="Y1" s="2"/>
      <c r="Z1" s="2"/>
      <c r="AA1" s="2"/>
      <c r="AC1" s="57">
        <f>VLOOKUP(H2,大会情報!$E$4:$F$8,2,FALSE)</f>
        <v>1200</v>
      </c>
      <c r="AF1" s="5"/>
      <c r="AG1" s="5"/>
      <c r="AH1" s="5"/>
      <c r="AI1" s="5"/>
      <c r="AJ1" s="5"/>
      <c r="AK1" s="5"/>
      <c r="AL1" s="5"/>
      <c r="AM1" s="5"/>
      <c r="AN1" s="5"/>
      <c r="AO1" s="5"/>
      <c r="AP1" s="5"/>
      <c r="AR1" s="5"/>
      <c r="AS1" s="5"/>
      <c r="AT1" s="5"/>
    </row>
    <row r="2" spans="2:98" s="71" customFormat="1" ht="21" customHeight="1" x14ac:dyDescent="0.15">
      <c r="C2" s="2"/>
      <c r="D2" s="2"/>
      <c r="E2" s="3">
        <f>VLOOKUP(H2,大会情報!$E$4:$I$8,5,FALSE)</f>
        <v>7</v>
      </c>
      <c r="F2" s="3">
        <f>VLOOKUP(H2,大会情報!$E$4:$I$8,4,FALSE)</f>
        <v>6</v>
      </c>
      <c r="H2" s="160" t="s">
        <v>53</v>
      </c>
      <c r="I2" s="158"/>
      <c r="J2" s="200" t="s">
        <v>236</v>
      </c>
      <c r="K2" s="200"/>
      <c r="L2" s="200"/>
      <c r="M2" s="200"/>
      <c r="N2" s="200"/>
      <c r="O2" s="200"/>
      <c r="P2" s="200"/>
      <c r="Q2" s="200"/>
      <c r="R2" s="200"/>
      <c r="S2" s="200"/>
      <c r="T2" s="200"/>
      <c r="U2" s="200"/>
      <c r="V2" s="200"/>
      <c r="W2" s="200"/>
      <c r="X2" s="74"/>
      <c r="AF2" s="5"/>
      <c r="AG2" s="5"/>
      <c r="AH2" s="5"/>
      <c r="AI2" s="5"/>
      <c r="AJ2" s="5"/>
      <c r="AK2" s="5"/>
      <c r="AL2" s="5"/>
      <c r="AM2" s="5"/>
      <c r="AN2" s="5"/>
      <c r="AO2" s="5"/>
      <c r="AP2" s="5"/>
      <c r="AQ2" s="5"/>
      <c r="AR2" s="5"/>
      <c r="AS2" s="5"/>
      <c r="AT2" s="5"/>
      <c r="AU2" s="5"/>
      <c r="AV2" s="5"/>
      <c r="AW2" s="5"/>
      <c r="AX2" s="54"/>
      <c r="AY2" s="50"/>
      <c r="AZ2" s="5"/>
      <c r="BA2" s="5"/>
      <c r="BB2" s="5"/>
      <c r="BC2" s="5"/>
      <c r="BD2" s="5"/>
      <c r="BE2" s="5"/>
      <c r="BF2" s="5"/>
      <c r="BG2" s="5"/>
      <c r="BH2" s="5"/>
      <c r="BI2" s="5"/>
      <c r="BJ2" s="5"/>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row>
    <row r="3" spans="2:98" s="71" customFormat="1" ht="15" customHeight="1" x14ac:dyDescent="0.15">
      <c r="C3" s="2"/>
      <c r="D3" s="2"/>
      <c r="E3" s="3"/>
      <c r="F3" s="2"/>
      <c r="G3" s="70"/>
      <c r="J3" s="72"/>
      <c r="L3" s="72"/>
      <c r="M3" s="72"/>
      <c r="N3" s="72"/>
      <c r="O3" s="72"/>
      <c r="P3" s="72"/>
      <c r="Q3" s="72"/>
      <c r="R3" s="72"/>
      <c r="S3" s="72"/>
      <c r="T3" s="72"/>
      <c r="U3" s="72"/>
      <c r="V3" s="72"/>
      <c r="W3" s="72"/>
      <c r="X3" s="74"/>
      <c r="AB3" s="72"/>
      <c r="AC3" s="72"/>
      <c r="AD3" s="72"/>
      <c r="AE3" s="72"/>
      <c r="AF3" s="5"/>
      <c r="AG3" s="5"/>
      <c r="AH3" s="5"/>
      <c r="AI3" s="5"/>
      <c r="AJ3" s="5"/>
      <c r="AK3" s="5"/>
      <c r="AL3" s="5"/>
      <c r="AM3" s="5"/>
      <c r="AN3" s="5"/>
      <c r="AO3" s="5"/>
      <c r="AP3" s="5"/>
      <c r="AQ3" s="5"/>
      <c r="AR3" s="5"/>
      <c r="AS3" s="5"/>
      <c r="AT3" s="5"/>
      <c r="AU3" s="5"/>
      <c r="AV3" s="5"/>
      <c r="AW3" s="5"/>
      <c r="AX3" s="54"/>
      <c r="AY3" s="50"/>
      <c r="AZ3" s="5"/>
      <c r="BA3" s="5"/>
      <c r="BB3" s="5"/>
      <c r="BC3" s="5"/>
      <c r="BD3" s="5"/>
      <c r="BE3" s="5"/>
      <c r="BF3" s="5"/>
      <c r="BG3" s="5"/>
      <c r="BH3" s="5"/>
      <c r="BI3" s="5"/>
      <c r="BJ3" s="5"/>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row>
    <row r="4" spans="2:98" ht="18.75" customHeight="1" x14ac:dyDescent="0.15">
      <c r="I4" s="162" t="s">
        <v>180</v>
      </c>
      <c r="M4" s="205"/>
      <c r="N4" s="205"/>
      <c r="O4" s="205"/>
      <c r="P4" s="166"/>
      <c r="Q4" s="166"/>
      <c r="S4" s="161" t="s">
        <v>221</v>
      </c>
      <c r="T4" s="206"/>
      <c r="U4" s="206"/>
      <c r="V4" s="206"/>
      <c r="W4" s="206"/>
      <c r="Y4" s="2"/>
      <c r="Z4" s="2"/>
      <c r="AA4" s="2"/>
      <c r="AF4" s="5"/>
      <c r="AG4" s="5"/>
      <c r="AH4" s="5"/>
      <c r="AI4" s="5"/>
      <c r="AJ4" s="5"/>
      <c r="AK4" s="5"/>
      <c r="AL4" s="5"/>
      <c r="AM4" s="5"/>
      <c r="AN4" s="5"/>
      <c r="AO4" s="5"/>
      <c r="AP4" s="5"/>
      <c r="AR4" s="94"/>
      <c r="AU4" s="3"/>
      <c r="AV4" s="2"/>
      <c r="AW4" s="56"/>
    </row>
    <row r="5" spans="2:98" ht="15.75" customHeight="1" x14ac:dyDescent="0.15">
      <c r="S5" s="198" t="s">
        <v>105</v>
      </c>
      <c r="T5" s="198"/>
      <c r="U5" s="198"/>
      <c r="V5" s="75"/>
      <c r="W5" s="67"/>
      <c r="Y5" s="2"/>
      <c r="Z5" s="2"/>
      <c r="AA5" s="2"/>
      <c r="AC5" s="57" t="s">
        <v>1</v>
      </c>
      <c r="AD5" s="57">
        <f>SUM(AH12:AH35)</f>
        <v>0</v>
      </c>
      <c r="AF5" s="5"/>
      <c r="AG5" s="5"/>
      <c r="AH5" s="5"/>
      <c r="AI5" s="5"/>
      <c r="AJ5" s="5"/>
      <c r="AK5" s="5"/>
      <c r="AL5" s="5"/>
      <c r="AM5" s="5"/>
      <c r="AN5" s="5"/>
      <c r="AO5" s="5"/>
      <c r="AP5" s="5"/>
      <c r="AR5" s="94"/>
      <c r="AU5" s="3"/>
      <c r="AV5" s="2"/>
      <c r="AW5" s="56"/>
    </row>
    <row r="6" spans="2:98" ht="19.5" customHeight="1" x14ac:dyDescent="0.2">
      <c r="I6" s="199" t="s">
        <v>181</v>
      </c>
      <c r="J6" s="199"/>
      <c r="K6" s="199"/>
      <c r="L6" s="199"/>
      <c r="M6" s="201"/>
      <c r="N6" s="201"/>
      <c r="O6" s="201"/>
      <c r="P6" s="167"/>
      <c r="Q6" s="167"/>
      <c r="S6" s="56"/>
      <c r="T6" s="163" t="s">
        <v>237</v>
      </c>
      <c r="U6" s="203"/>
      <c r="V6" s="203"/>
      <c r="W6" s="203"/>
      <c r="X6" s="57"/>
      <c r="Y6" s="2"/>
      <c r="Z6" s="2"/>
      <c r="AA6" s="2"/>
      <c r="AC6" s="57" t="s">
        <v>2</v>
      </c>
      <c r="AD6" s="57">
        <f>SUM(AK12:AK35)</f>
        <v>0</v>
      </c>
      <c r="AF6" s="139" t="s">
        <v>195</v>
      </c>
      <c r="AG6" s="140" t="s">
        <v>196</v>
      </c>
      <c r="AH6" s="141"/>
      <c r="AI6" s="141"/>
      <c r="AJ6" s="141"/>
      <c r="AK6" s="5"/>
      <c r="AL6" s="5"/>
      <c r="AM6" s="5"/>
      <c r="AN6" s="5"/>
      <c r="AO6" s="5"/>
      <c r="AP6" s="5"/>
      <c r="AR6" s="5"/>
      <c r="AS6" s="5"/>
      <c r="AT6" s="5"/>
    </row>
    <row r="7" spans="2:98" ht="19.5" customHeight="1" x14ac:dyDescent="0.2">
      <c r="I7" s="202" t="s">
        <v>167</v>
      </c>
      <c r="J7" s="202"/>
      <c r="K7" s="202"/>
      <c r="L7" s="202"/>
      <c r="M7" s="201"/>
      <c r="N7" s="201"/>
      <c r="O7" s="201"/>
      <c r="P7" s="167"/>
      <c r="Q7" s="167"/>
      <c r="T7" s="55" t="s">
        <v>106</v>
      </c>
      <c r="U7" s="204"/>
      <c r="V7" s="204"/>
      <c r="W7" s="204"/>
      <c r="X7" s="66"/>
      <c r="Y7" s="2"/>
      <c r="Z7" s="2"/>
      <c r="AA7" s="2"/>
      <c r="AC7" s="57" t="s">
        <v>194</v>
      </c>
      <c r="AD7" s="57">
        <f>SUM(AD5:AD6)</f>
        <v>0</v>
      </c>
      <c r="AF7" s="5"/>
      <c r="AG7" s="140" t="s">
        <v>197</v>
      </c>
      <c r="AH7" s="141"/>
      <c r="AI7" s="141"/>
      <c r="AJ7" s="141"/>
      <c r="AK7" s="5"/>
      <c r="AL7" s="5"/>
      <c r="AM7" s="5"/>
      <c r="AN7" s="5"/>
      <c r="AO7" s="5"/>
      <c r="AP7" s="5"/>
      <c r="AR7" s="5"/>
      <c r="AS7" s="5"/>
      <c r="AT7" s="5"/>
    </row>
    <row r="8" spans="2:98" ht="17.25" customHeight="1" x14ac:dyDescent="0.15">
      <c r="H8" s="56"/>
      <c r="I8" s="56"/>
      <c r="J8" s="56"/>
      <c r="M8" s="76"/>
      <c r="N8" s="76"/>
      <c r="R8" s="137" t="s">
        <v>189</v>
      </c>
      <c r="S8" s="68">
        <f>SUM(AH12:AH36)</f>
        <v>0</v>
      </c>
      <c r="T8" s="138" t="s">
        <v>190</v>
      </c>
      <c r="U8" s="68">
        <f>SUM(AK12:AK35)</f>
        <v>0</v>
      </c>
      <c r="V8" s="3" t="s">
        <v>192</v>
      </c>
      <c r="W8" s="4" t="str">
        <f>IF(S8+U8+S9+W9=0,"",AC1*(AD7+W9)+AV16)</f>
        <v/>
      </c>
      <c r="X8" s="2" t="s">
        <v>193</v>
      </c>
      <c r="Y8" s="2"/>
      <c r="Z8" s="2"/>
      <c r="AA8" s="2"/>
      <c r="AE8" s="2"/>
      <c r="AF8" s="5"/>
      <c r="AG8" s="5"/>
      <c r="AH8" s="5"/>
      <c r="AI8" s="5"/>
      <c r="AJ8" s="5"/>
      <c r="AK8" s="5"/>
      <c r="AL8" s="5"/>
      <c r="AM8" s="5"/>
      <c r="AN8" s="5"/>
      <c r="AO8" s="5"/>
      <c r="AP8" s="5"/>
      <c r="AR8" s="5"/>
      <c r="AS8" s="5"/>
      <c r="AT8" s="5"/>
    </row>
    <row r="9" spans="2:98" ht="17.25" customHeight="1" x14ac:dyDescent="0.15">
      <c r="H9" s="56"/>
      <c r="I9" s="56"/>
      <c r="J9" s="56"/>
      <c r="R9" s="144" t="s">
        <v>199</v>
      </c>
      <c r="S9" s="145">
        <f>IF(AV18="","",TRUNC(AV18))</f>
        <v>0</v>
      </c>
      <c r="T9" s="3"/>
      <c r="U9" s="233" t="s">
        <v>235</v>
      </c>
      <c r="V9" s="233"/>
      <c r="W9" s="4">
        <f>COUNTIF($Q$14:$Q$133,$AC$11)</f>
        <v>0</v>
      </c>
      <c r="Y9" s="2"/>
      <c r="Z9" s="2"/>
      <c r="AA9" s="2"/>
      <c r="AB9" s="2"/>
      <c r="AC9" s="2"/>
      <c r="AD9" s="2"/>
      <c r="AE9" s="2"/>
      <c r="AF9" s="209" t="s">
        <v>188</v>
      </c>
      <c r="AG9" s="209"/>
      <c r="AH9" s="209"/>
      <c r="AI9" s="209"/>
      <c r="AJ9" s="209"/>
      <c r="AK9" s="209"/>
      <c r="AL9" s="5"/>
      <c r="AM9" s="5"/>
      <c r="AN9" s="5"/>
      <c r="AO9" s="5"/>
      <c r="AP9" s="5"/>
      <c r="AR9" s="5"/>
      <c r="AS9" s="5"/>
      <c r="AT9" s="5"/>
      <c r="AU9" s="54"/>
      <c r="AV9" s="50"/>
      <c r="AX9" s="5"/>
      <c r="AY9" s="5"/>
      <c r="CR9" s="2"/>
      <c r="CS9" s="2"/>
      <c r="CT9" s="2"/>
    </row>
    <row r="10" spans="2:98" ht="15.75" customHeight="1" x14ac:dyDescent="0.15">
      <c r="H10" s="212" t="s">
        <v>157</v>
      </c>
      <c r="I10" s="210" t="s">
        <v>41</v>
      </c>
      <c r="J10" s="224" t="s">
        <v>0</v>
      </c>
      <c r="K10" s="222" t="s">
        <v>3</v>
      </c>
      <c r="L10" s="221" t="s">
        <v>165</v>
      </c>
      <c r="M10" s="221"/>
      <c r="N10" s="221"/>
      <c r="O10" s="219" t="s">
        <v>166</v>
      </c>
      <c r="P10" s="234" t="s">
        <v>240</v>
      </c>
      <c r="Q10" s="230" t="s">
        <v>238</v>
      </c>
      <c r="R10" s="173" t="s">
        <v>173</v>
      </c>
      <c r="S10" s="174" t="s">
        <v>174</v>
      </c>
      <c r="T10" s="226" t="s">
        <v>187</v>
      </c>
      <c r="U10" s="216" t="s">
        <v>228</v>
      </c>
      <c r="V10" s="217"/>
      <c r="W10" s="217"/>
      <c r="X10" s="218"/>
      <c r="Y10" s="228" t="s">
        <v>110</v>
      </c>
      <c r="Z10" s="165"/>
      <c r="AA10" s="165"/>
      <c r="AB10" s="214" t="s">
        <v>58</v>
      </c>
      <c r="AC10" s="2"/>
      <c r="AD10" s="2"/>
      <c r="AE10" s="2"/>
      <c r="AF10" s="119"/>
      <c r="AG10" s="207" t="s">
        <v>134</v>
      </c>
      <c r="AH10" s="208"/>
      <c r="AI10" s="120"/>
      <c r="AJ10" s="207" t="s">
        <v>135</v>
      </c>
      <c r="AK10" s="208"/>
      <c r="AL10" s="5"/>
      <c r="AM10" s="5"/>
      <c r="AN10" s="5"/>
      <c r="AO10" s="5"/>
      <c r="AP10" s="5"/>
      <c r="AR10" s="5"/>
      <c r="AS10" s="5"/>
      <c r="AT10" s="5"/>
      <c r="AU10" s="54"/>
      <c r="AV10" s="50"/>
      <c r="AX10" s="5"/>
      <c r="AY10" s="5"/>
      <c r="CR10" s="2"/>
      <c r="CS10" s="2"/>
      <c r="CT10" s="2"/>
    </row>
    <row r="11" spans="2:98" ht="15.75" customHeight="1" thickBot="1" x14ac:dyDescent="0.2">
      <c r="F11" s="77" t="s">
        <v>179</v>
      </c>
      <c r="H11" s="213"/>
      <c r="I11" s="211"/>
      <c r="J11" s="225"/>
      <c r="K11" s="223"/>
      <c r="L11" s="84" t="s">
        <v>162</v>
      </c>
      <c r="M11" s="85" t="s">
        <v>163</v>
      </c>
      <c r="N11" s="85" t="s">
        <v>164</v>
      </c>
      <c r="O11" s="220"/>
      <c r="P11" s="235"/>
      <c r="Q11" s="231"/>
      <c r="R11" s="86" t="s">
        <v>185</v>
      </c>
      <c r="S11" s="87" t="s">
        <v>184</v>
      </c>
      <c r="T11" s="227"/>
      <c r="U11" s="88" t="s">
        <v>182</v>
      </c>
      <c r="V11" s="89" t="s">
        <v>184</v>
      </c>
      <c r="W11" s="90" t="s">
        <v>183</v>
      </c>
      <c r="X11" s="93" t="s">
        <v>184</v>
      </c>
      <c r="Y11" s="229"/>
      <c r="Z11" s="165"/>
      <c r="AA11" s="165"/>
      <c r="AB11" s="215"/>
      <c r="AC11" s="2" t="s">
        <v>234</v>
      </c>
      <c r="AD11" s="2"/>
      <c r="AE11" s="2"/>
      <c r="AF11" s="121"/>
      <c r="AG11" s="122" t="s">
        <v>185</v>
      </c>
      <c r="AH11" s="123" t="s">
        <v>186</v>
      </c>
      <c r="AI11" s="124"/>
      <c r="AJ11" s="122" t="s">
        <v>185</v>
      </c>
      <c r="AK11" s="123" t="s">
        <v>186</v>
      </c>
      <c r="AL11" s="5"/>
      <c r="AM11" s="5"/>
      <c r="AN11" s="5"/>
      <c r="AO11" s="5"/>
      <c r="AP11" s="5"/>
      <c r="AR11" s="5"/>
      <c r="AS11" s="5"/>
      <c r="AT11" s="5"/>
      <c r="AU11" s="54"/>
      <c r="AV11" s="50"/>
      <c r="AX11" s="5"/>
      <c r="AY11" s="5"/>
      <c r="CR11" s="2"/>
      <c r="CS11" s="2"/>
      <c r="CT11" s="2"/>
    </row>
    <row r="12" spans="2:98" ht="15.75" customHeight="1" thickTop="1" x14ac:dyDescent="0.15">
      <c r="E12" s="3" t="str">
        <f t="shared" ref="E12:E13" si="0">H12&amp;I12</f>
        <v>一大男</v>
      </c>
      <c r="F12" s="78"/>
      <c r="G12" s="95" t="s">
        <v>168</v>
      </c>
      <c r="H12" s="96" t="s">
        <v>154</v>
      </c>
      <c r="I12" s="97" t="s">
        <v>1</v>
      </c>
      <c r="J12" s="98">
        <v>2</v>
      </c>
      <c r="K12" s="99" t="s">
        <v>169</v>
      </c>
      <c r="L12" s="100" t="s">
        <v>170</v>
      </c>
      <c r="M12" s="100" t="s">
        <v>171</v>
      </c>
      <c r="N12" s="100" t="s">
        <v>172</v>
      </c>
      <c r="O12" s="171">
        <v>36809</v>
      </c>
      <c r="P12" s="178" t="s">
        <v>239</v>
      </c>
      <c r="Q12" s="231"/>
      <c r="R12" s="101" t="s">
        <v>133</v>
      </c>
      <c r="S12" s="102">
        <v>54000</v>
      </c>
      <c r="T12" s="103">
        <v>2</v>
      </c>
      <c r="U12" s="104"/>
      <c r="V12" s="105"/>
      <c r="W12" s="106"/>
      <c r="X12" s="107"/>
      <c r="Y12" s="65"/>
      <c r="Z12" s="165"/>
      <c r="AA12" s="165"/>
      <c r="AB12" s="79"/>
      <c r="AC12" s="2"/>
      <c r="AD12" s="2" t="str">
        <f>"男"&amp;AG12</f>
        <v>男1年100m</v>
      </c>
      <c r="AE12" s="2"/>
      <c r="AF12" s="125">
        <v>1</v>
      </c>
      <c r="AG12" s="126" t="str">
        <f>IF(H2="","",(VLOOKUP(AF12,種目２,$E$2,FALSE)))</f>
        <v>1年100m</v>
      </c>
      <c r="AH12" s="127">
        <f t="shared" ref="AH12:AH26" si="1">COUNTIF($AC$14:$AC$133,AD12)</f>
        <v>0</v>
      </c>
      <c r="AI12" s="128" t="str">
        <f>"女"&amp;AJ12</f>
        <v>女1年100m</v>
      </c>
      <c r="AJ12" s="126" t="str">
        <f t="shared" ref="AJ12:AJ26" si="2">IF($H$2="","",(VLOOKUP(AF12,種目２,$F$2,FALSE)))</f>
        <v>1年100m</v>
      </c>
      <c r="AK12" s="127">
        <f t="shared" ref="AK12:AK26" si="3">COUNTIF($AC$14:$AC$133,AI12)</f>
        <v>0</v>
      </c>
      <c r="AL12" s="5"/>
      <c r="AM12" s="5"/>
      <c r="AN12" s="5"/>
      <c r="AO12" s="5"/>
      <c r="AP12" s="5"/>
      <c r="AR12" s="5"/>
      <c r="AS12" s="5"/>
      <c r="AT12" s="5"/>
      <c r="AU12" s="54"/>
      <c r="AV12" s="50"/>
      <c r="AX12" s="5"/>
      <c r="AY12" s="5"/>
      <c r="CR12" s="2"/>
      <c r="CS12" s="2"/>
      <c r="CT12" s="2"/>
    </row>
    <row r="13" spans="2:98" ht="15.75" customHeight="1" thickBot="1" x14ac:dyDescent="0.2">
      <c r="E13" s="3" t="str">
        <f t="shared" si="0"/>
        <v>一大男</v>
      </c>
      <c r="F13" s="78"/>
      <c r="G13" s="95" t="s">
        <v>168</v>
      </c>
      <c r="H13" s="108" t="s">
        <v>191</v>
      </c>
      <c r="I13" s="109" t="s">
        <v>1</v>
      </c>
      <c r="J13" s="110">
        <v>2</v>
      </c>
      <c r="K13" s="196" t="s">
        <v>169</v>
      </c>
      <c r="L13" s="111" t="s">
        <v>170</v>
      </c>
      <c r="M13" s="111" t="s">
        <v>171</v>
      </c>
      <c r="N13" s="111" t="s">
        <v>172</v>
      </c>
      <c r="O13" s="172">
        <v>36809</v>
      </c>
      <c r="P13" s="179" t="s">
        <v>239</v>
      </c>
      <c r="Q13" s="232"/>
      <c r="R13" s="112" t="s">
        <v>155</v>
      </c>
      <c r="S13" s="113">
        <v>1633</v>
      </c>
      <c r="T13" s="114">
        <v>2</v>
      </c>
      <c r="U13" s="115"/>
      <c r="V13" s="116"/>
      <c r="W13" s="117"/>
      <c r="X13" s="118"/>
      <c r="Y13" s="65"/>
      <c r="Z13" s="165"/>
      <c r="AA13" s="165"/>
      <c r="AB13" s="79"/>
      <c r="AC13" s="2"/>
      <c r="AD13" s="2" t="str">
        <f t="shared" ref="AD13:AD35" si="4">"男"&amp;AG13</f>
        <v>男2年100m</v>
      </c>
      <c r="AE13" s="2"/>
      <c r="AF13" s="129">
        <v>2</v>
      </c>
      <c r="AG13" s="130" t="str">
        <f t="shared" ref="AG13:AG26" si="5">IF($H$2="","",(VLOOKUP(AF13,種目２,$E$2,FALSE)))</f>
        <v>2年100m</v>
      </c>
      <c r="AH13" s="131">
        <f t="shared" si="1"/>
        <v>0</v>
      </c>
      <c r="AI13" s="132" t="str">
        <f t="shared" ref="AI13:AI35" si="6">"女"&amp;AJ13</f>
        <v>女2年100m</v>
      </c>
      <c r="AJ13" s="130" t="str">
        <f t="shared" si="2"/>
        <v>2年100m</v>
      </c>
      <c r="AK13" s="131">
        <f t="shared" si="3"/>
        <v>0</v>
      </c>
      <c r="AL13" s="5"/>
      <c r="AM13" s="5"/>
      <c r="AN13" s="5"/>
      <c r="AO13" s="5"/>
      <c r="AP13" s="5"/>
      <c r="AR13" s="5"/>
      <c r="AS13" s="5"/>
      <c r="AT13" s="5"/>
      <c r="AU13" s="54"/>
      <c r="AV13" s="50"/>
      <c r="AX13" s="5"/>
      <c r="AY13" s="5"/>
      <c r="CR13" s="2"/>
      <c r="CS13" s="2"/>
      <c r="CT13" s="2"/>
    </row>
    <row r="14" spans="2:98" ht="17.25" customHeight="1" thickTop="1" x14ac:dyDescent="0.2">
      <c r="B14" s="2" t="str">
        <f>I14&amp;J14&amp;K14&amp;L14</f>
        <v/>
      </c>
      <c r="C14" s="2" t="str">
        <f t="shared" ref="C14:C21" si="7">D14</f>
        <v/>
      </c>
      <c r="D14" s="2" t="str">
        <f>I14&amp;K14</f>
        <v/>
      </c>
      <c r="E14" s="3" t="str">
        <f>IF(COUNTBLANK(J14:P14)&gt;0,"",(I14&amp;J14))</f>
        <v/>
      </c>
      <c r="F14" s="78"/>
      <c r="G14" s="68" t="str">
        <f>IF(I14="","",COUNTA($I$14:I14))</f>
        <v/>
      </c>
      <c r="H14" s="157" t="str">
        <f t="shared" ref="H14:H16" si="8">IF(I14="","",$H$2)</f>
        <v/>
      </c>
      <c r="I14" s="148"/>
      <c r="J14" s="181"/>
      <c r="K14" s="195"/>
      <c r="L14" s="181"/>
      <c r="M14" s="181"/>
      <c r="N14" s="181"/>
      <c r="O14" s="236"/>
      <c r="P14" s="184"/>
      <c r="Q14" s="175"/>
      <c r="R14" s="169"/>
      <c r="S14" s="149"/>
      <c r="T14" s="182" t="str">
        <f>IF(R14="","",(COUNTIF($C$14:$C$133,D14)))</f>
        <v/>
      </c>
      <c r="U14" s="180"/>
      <c r="V14" s="151"/>
      <c r="W14" s="153"/>
      <c r="X14" s="155"/>
      <c r="Y14" s="69" t="str">
        <f>IF($I14="","",$M$6)</f>
        <v/>
      </c>
      <c r="Z14" s="69" t="str">
        <f>IF($I14="","",$M$7)</f>
        <v/>
      </c>
      <c r="AA14" s="69" t="str">
        <f>IF($I14="","",$M$4)</f>
        <v/>
      </c>
      <c r="AB14" s="91"/>
      <c r="AC14" s="2" t="str">
        <f>Q14&amp;I14&amp;R14</f>
        <v/>
      </c>
      <c r="AD14" s="2" t="str">
        <f t="shared" si="4"/>
        <v>男3年100m</v>
      </c>
      <c r="AE14" s="2"/>
      <c r="AF14" s="129">
        <v>3</v>
      </c>
      <c r="AG14" s="130" t="str">
        <f t="shared" si="5"/>
        <v>3年100m</v>
      </c>
      <c r="AH14" s="131">
        <f t="shared" si="1"/>
        <v>0</v>
      </c>
      <c r="AI14" s="132" t="str">
        <f t="shared" si="6"/>
        <v>女3年100m</v>
      </c>
      <c r="AJ14" s="130" t="str">
        <f t="shared" si="2"/>
        <v>3年100m</v>
      </c>
      <c r="AK14" s="131">
        <f t="shared" si="3"/>
        <v>0</v>
      </c>
      <c r="AL14" s="5"/>
      <c r="AM14" s="5"/>
      <c r="AN14" s="5"/>
      <c r="AO14" s="5"/>
      <c r="AP14" s="5"/>
      <c r="AR14" s="5"/>
      <c r="AS14" s="5"/>
      <c r="AT14" s="5"/>
      <c r="AU14" s="54"/>
      <c r="AV14" s="50"/>
      <c r="AX14" s="5"/>
      <c r="AY14" s="5"/>
      <c r="CR14" s="2"/>
      <c r="CS14" s="2"/>
      <c r="CT14" s="2"/>
    </row>
    <row r="15" spans="2:98" ht="17.25" customHeight="1" x14ac:dyDescent="0.2">
      <c r="B15" s="2" t="str">
        <f t="shared" ref="B15:B78" si="9">I15&amp;J15&amp;K15&amp;L15</f>
        <v/>
      </c>
      <c r="C15" s="2" t="str">
        <f t="shared" si="7"/>
        <v/>
      </c>
      <c r="D15" s="2" t="str">
        <f t="shared" ref="D15:D21" si="10">I15&amp;K15</f>
        <v/>
      </c>
      <c r="E15" s="3" t="str">
        <f>IF(COUNTBLANK(K15:P15)&gt;0,"",(I15&amp;J15))</f>
        <v/>
      </c>
      <c r="F15" s="78"/>
      <c r="G15" s="68" t="str">
        <f>IF(I15="","",COUNTA($I$14:I15))</f>
        <v/>
      </c>
      <c r="H15" s="157" t="str">
        <f t="shared" si="8"/>
        <v/>
      </c>
      <c r="I15" s="148"/>
      <c r="J15" s="136"/>
      <c r="K15" s="136"/>
      <c r="L15" s="136"/>
      <c r="M15" s="136"/>
      <c r="N15" s="136"/>
      <c r="O15" s="136"/>
      <c r="P15" s="136"/>
      <c r="Q15" s="176"/>
      <c r="R15" s="170"/>
      <c r="S15" s="150"/>
      <c r="T15" s="183" t="str">
        <f t="shared" ref="T15:T78" si="11">IF(R15="","",(COUNTIF($C$14:$C$133,D15)))</f>
        <v/>
      </c>
      <c r="U15" s="180"/>
      <c r="V15" s="152"/>
      <c r="W15" s="154"/>
      <c r="X15" s="156"/>
      <c r="Y15" s="69" t="str">
        <f t="shared" ref="Y15:Y45" si="12">IF(K15="","",$M$6)</f>
        <v/>
      </c>
      <c r="Z15" s="69" t="str">
        <f t="shared" ref="Z15:Z78" si="13">IF($I15="","",$M$7)</f>
        <v/>
      </c>
      <c r="AA15" s="69" t="str">
        <f t="shared" ref="AA15:AA78" si="14">IF($I15="","",$M$4)</f>
        <v/>
      </c>
      <c r="AB15" s="79"/>
      <c r="AC15" s="2" t="str">
        <f t="shared" ref="AC15:AC78" si="15">Q15&amp;I15&amp;R15</f>
        <v/>
      </c>
      <c r="AD15" s="2" t="str">
        <f t="shared" si="4"/>
        <v>男200m</v>
      </c>
      <c r="AE15" s="2"/>
      <c r="AF15" s="129">
        <v>4</v>
      </c>
      <c r="AG15" s="130" t="str">
        <f t="shared" si="5"/>
        <v>200m</v>
      </c>
      <c r="AH15" s="131">
        <f t="shared" si="1"/>
        <v>0</v>
      </c>
      <c r="AI15" s="132" t="str">
        <f t="shared" si="6"/>
        <v>女200m</v>
      </c>
      <c r="AJ15" s="130" t="str">
        <f t="shared" si="2"/>
        <v>200m</v>
      </c>
      <c r="AK15" s="131">
        <f t="shared" si="3"/>
        <v>0</v>
      </c>
      <c r="AL15" s="5"/>
      <c r="AM15" s="5"/>
      <c r="AN15" s="5"/>
      <c r="AO15" s="5"/>
      <c r="AP15" s="5"/>
      <c r="AR15" s="5"/>
      <c r="AS15" s="5"/>
      <c r="AT15" s="5"/>
      <c r="AU15" s="54"/>
      <c r="AV15" s="50"/>
      <c r="AX15" s="5"/>
      <c r="AY15" s="5"/>
      <c r="CR15" s="2"/>
      <c r="CS15" s="2"/>
      <c r="CT15" s="2"/>
    </row>
    <row r="16" spans="2:98" ht="17.25" customHeight="1" x14ac:dyDescent="0.2">
      <c r="B16" s="2" t="str">
        <f t="shared" si="9"/>
        <v/>
      </c>
      <c r="C16" s="2" t="str">
        <f t="shared" si="7"/>
        <v/>
      </c>
      <c r="D16" s="2" t="str">
        <f t="shared" si="10"/>
        <v/>
      </c>
      <c r="E16" s="3" t="str">
        <f t="shared" ref="E16:E79" si="16">IF(COUNTBLANK(K16:P16)&gt;0,"",(I16&amp;J16))</f>
        <v/>
      </c>
      <c r="F16" s="78"/>
      <c r="G16" s="68" t="str">
        <f>IF(I16="","",COUNTA($I$14:I16))</f>
        <v/>
      </c>
      <c r="H16" s="157" t="str">
        <f t="shared" si="8"/>
        <v/>
      </c>
      <c r="I16" s="148"/>
      <c r="J16" s="136"/>
      <c r="K16" s="136"/>
      <c r="L16" s="62"/>
      <c r="M16" s="62"/>
      <c r="N16" s="62"/>
      <c r="O16" s="168"/>
      <c r="P16" s="177"/>
      <c r="Q16" s="176"/>
      <c r="R16" s="170"/>
      <c r="S16" s="150"/>
      <c r="T16" s="183" t="str">
        <f t="shared" si="11"/>
        <v/>
      </c>
      <c r="U16" s="180"/>
      <c r="V16" s="152"/>
      <c r="W16" s="154"/>
      <c r="X16" s="156"/>
      <c r="Y16" s="69" t="str">
        <f t="shared" si="12"/>
        <v/>
      </c>
      <c r="Z16" s="69" t="str">
        <f t="shared" si="13"/>
        <v/>
      </c>
      <c r="AA16" s="69" t="str">
        <f t="shared" si="14"/>
        <v/>
      </c>
      <c r="AB16" s="79"/>
      <c r="AC16" s="2" t="str">
        <f t="shared" si="15"/>
        <v/>
      </c>
      <c r="AD16" s="2" t="str">
        <f t="shared" si="4"/>
        <v>男400m</v>
      </c>
      <c r="AE16" s="2"/>
      <c r="AF16" s="129">
        <v>5</v>
      </c>
      <c r="AG16" s="130" t="str">
        <f t="shared" si="5"/>
        <v>400m</v>
      </c>
      <c r="AH16" s="131">
        <f t="shared" si="1"/>
        <v>0</v>
      </c>
      <c r="AI16" s="132" t="str">
        <f t="shared" si="6"/>
        <v>女800m</v>
      </c>
      <c r="AJ16" s="130" t="str">
        <f t="shared" si="2"/>
        <v>800m</v>
      </c>
      <c r="AK16" s="131">
        <f t="shared" si="3"/>
        <v>0</v>
      </c>
      <c r="AL16" s="5"/>
      <c r="AM16" s="5"/>
      <c r="AN16" s="5"/>
      <c r="AO16" s="5"/>
      <c r="AP16" s="5"/>
      <c r="AR16" s="5"/>
      <c r="AS16" s="5"/>
      <c r="AT16" s="5"/>
      <c r="AU16" s="54"/>
      <c r="AV16" s="50">
        <f>AV17*AV18</f>
        <v>0</v>
      </c>
      <c r="AX16" s="5"/>
      <c r="AY16" s="5"/>
      <c r="CR16" s="2"/>
      <c r="CS16" s="2"/>
      <c r="CT16" s="2"/>
    </row>
    <row r="17" spans="2:98" ht="17.25" customHeight="1" x14ac:dyDescent="0.2">
      <c r="B17" s="2" t="str">
        <f t="shared" si="9"/>
        <v/>
      </c>
      <c r="C17" s="2" t="str">
        <f t="shared" si="7"/>
        <v/>
      </c>
      <c r="D17" s="2" t="str">
        <f t="shared" si="10"/>
        <v/>
      </c>
      <c r="E17" s="3" t="str">
        <f t="shared" si="16"/>
        <v/>
      </c>
      <c r="F17" s="78"/>
      <c r="G17" s="68"/>
      <c r="H17" s="157" t="str">
        <f>IF(I17="","",$H$2)</f>
        <v/>
      </c>
      <c r="I17" s="148"/>
      <c r="J17" s="136"/>
      <c r="K17" s="136"/>
      <c r="L17" s="62"/>
      <c r="M17" s="62"/>
      <c r="N17" s="62"/>
      <c r="O17" s="168"/>
      <c r="P17" s="177"/>
      <c r="Q17" s="176"/>
      <c r="R17" s="170"/>
      <c r="S17" s="150"/>
      <c r="T17" s="183" t="str">
        <f t="shared" si="11"/>
        <v/>
      </c>
      <c r="U17" s="180"/>
      <c r="V17" s="152"/>
      <c r="W17" s="154"/>
      <c r="X17" s="156"/>
      <c r="Y17" s="69" t="str">
        <f t="shared" si="12"/>
        <v/>
      </c>
      <c r="Z17" s="69" t="str">
        <f t="shared" si="13"/>
        <v/>
      </c>
      <c r="AA17" s="69" t="str">
        <f t="shared" si="14"/>
        <v/>
      </c>
      <c r="AB17" s="79"/>
      <c r="AC17" s="2" t="str">
        <f t="shared" si="15"/>
        <v/>
      </c>
      <c r="AD17" s="2" t="str">
        <f t="shared" si="4"/>
        <v>男800m</v>
      </c>
      <c r="AE17" s="2"/>
      <c r="AF17" s="129">
        <v>6</v>
      </c>
      <c r="AG17" s="130" t="str">
        <f t="shared" si="5"/>
        <v>800m</v>
      </c>
      <c r="AH17" s="131">
        <f t="shared" si="1"/>
        <v>0</v>
      </c>
      <c r="AI17" s="132" t="str">
        <f t="shared" si="6"/>
        <v>女1500m</v>
      </c>
      <c r="AJ17" s="130" t="str">
        <f t="shared" si="2"/>
        <v>1500m</v>
      </c>
      <c r="AK17" s="131">
        <f t="shared" si="3"/>
        <v>0</v>
      </c>
      <c r="AL17" s="5"/>
      <c r="AM17" s="5"/>
      <c r="AN17" s="5"/>
      <c r="AO17" s="5"/>
      <c r="AP17" s="5"/>
      <c r="AR17" s="5"/>
      <c r="AS17" s="5"/>
      <c r="AT17" s="5"/>
      <c r="AU17" s="54" t="s">
        <v>202</v>
      </c>
      <c r="AV17" s="50">
        <f>VLOOKUP(H2,大会情報!E4:I8,3,FALSE)</f>
        <v>2000</v>
      </c>
      <c r="AX17" s="5"/>
      <c r="AY17" s="5"/>
      <c r="CR17" s="2"/>
      <c r="CS17" s="2"/>
      <c r="CT17" s="2"/>
    </row>
    <row r="18" spans="2:98" ht="17.25" customHeight="1" x14ac:dyDescent="0.2">
      <c r="B18" s="2" t="str">
        <f t="shared" si="9"/>
        <v/>
      </c>
      <c r="C18" s="2" t="str">
        <f t="shared" si="7"/>
        <v/>
      </c>
      <c r="D18" s="2" t="str">
        <f t="shared" si="10"/>
        <v/>
      </c>
      <c r="E18" s="3" t="str">
        <f t="shared" si="16"/>
        <v/>
      </c>
      <c r="F18" s="78"/>
      <c r="G18" s="68" t="str">
        <f>IF(I18="","",COUNTA($I$14:I18))</f>
        <v/>
      </c>
      <c r="H18" s="157" t="str">
        <f t="shared" ref="H18:H78" si="17">IF(I18="","",$H$2)</f>
        <v/>
      </c>
      <c r="I18" s="148"/>
      <c r="J18" s="136"/>
      <c r="K18" s="136"/>
      <c r="L18" s="62"/>
      <c r="M18" s="62"/>
      <c r="N18" s="62"/>
      <c r="O18" s="168"/>
      <c r="P18" s="177"/>
      <c r="Q18" s="176"/>
      <c r="R18" s="170"/>
      <c r="S18" s="150"/>
      <c r="T18" s="183" t="str">
        <f t="shared" si="11"/>
        <v/>
      </c>
      <c r="U18" s="180"/>
      <c r="V18" s="152"/>
      <c r="W18" s="154"/>
      <c r="X18" s="156"/>
      <c r="Y18" s="69" t="str">
        <f t="shared" si="12"/>
        <v/>
      </c>
      <c r="Z18" s="69" t="str">
        <f t="shared" si="13"/>
        <v/>
      </c>
      <c r="AA18" s="69" t="str">
        <f t="shared" si="14"/>
        <v/>
      </c>
      <c r="AB18" s="79"/>
      <c r="AC18" s="2" t="str">
        <f t="shared" si="15"/>
        <v/>
      </c>
      <c r="AD18" s="2" t="str">
        <f t="shared" si="4"/>
        <v>男1500m</v>
      </c>
      <c r="AE18" s="2"/>
      <c r="AF18" s="129">
        <v>7</v>
      </c>
      <c r="AG18" s="130" t="str">
        <f t="shared" si="5"/>
        <v>1500m</v>
      </c>
      <c r="AH18" s="131">
        <f t="shared" si="1"/>
        <v>0</v>
      </c>
      <c r="AI18" s="132" t="str">
        <f t="shared" si="6"/>
        <v>女3000m</v>
      </c>
      <c r="AJ18" s="130" t="str">
        <f t="shared" si="2"/>
        <v>3000m</v>
      </c>
      <c r="AK18" s="131">
        <f t="shared" si="3"/>
        <v>0</v>
      </c>
      <c r="AL18" s="5"/>
      <c r="AM18" s="5"/>
      <c r="AN18" s="5"/>
      <c r="AO18" s="5"/>
      <c r="AP18" s="5"/>
      <c r="AR18" s="5"/>
      <c r="AS18" s="5"/>
      <c r="AT18" s="5"/>
      <c r="AU18" s="54" t="s">
        <v>201</v>
      </c>
      <c r="AV18" s="5">
        <f>IF(H2="小",(SUM(AV19:AW19)/2),SUM(AV19:AW19))</f>
        <v>0</v>
      </c>
      <c r="AW18" s="50"/>
      <c r="AX18" s="5"/>
      <c r="AY18" s="5"/>
      <c r="CR18" s="2"/>
      <c r="CS18" s="2"/>
      <c r="CT18" s="2"/>
    </row>
    <row r="19" spans="2:98" ht="17.25" customHeight="1" x14ac:dyDescent="0.2">
      <c r="B19" s="2" t="str">
        <f t="shared" si="9"/>
        <v/>
      </c>
      <c r="C19" s="2" t="str">
        <f t="shared" si="7"/>
        <v/>
      </c>
      <c r="D19" s="2" t="str">
        <f t="shared" si="10"/>
        <v/>
      </c>
      <c r="E19" s="3" t="str">
        <f t="shared" si="16"/>
        <v/>
      </c>
      <c r="F19" s="78"/>
      <c r="G19" s="68" t="str">
        <f>IF(I19="","",COUNTA($I$14:I19))</f>
        <v/>
      </c>
      <c r="H19" s="157" t="str">
        <f t="shared" si="17"/>
        <v/>
      </c>
      <c r="I19" s="148"/>
      <c r="J19" s="136"/>
      <c r="K19" s="136"/>
      <c r="L19" s="62"/>
      <c r="M19" s="62"/>
      <c r="N19" s="62"/>
      <c r="O19" s="168"/>
      <c r="P19" s="177"/>
      <c r="Q19" s="176"/>
      <c r="R19" s="170"/>
      <c r="S19" s="150"/>
      <c r="T19" s="183" t="str">
        <f t="shared" si="11"/>
        <v/>
      </c>
      <c r="U19" s="180"/>
      <c r="V19" s="152"/>
      <c r="W19" s="154"/>
      <c r="X19" s="156"/>
      <c r="Y19" s="69" t="str">
        <f t="shared" si="12"/>
        <v/>
      </c>
      <c r="Z19" s="69" t="str">
        <f t="shared" si="13"/>
        <v/>
      </c>
      <c r="AA19" s="69" t="str">
        <f t="shared" si="14"/>
        <v/>
      </c>
      <c r="AB19" s="79"/>
      <c r="AC19" s="2" t="str">
        <f t="shared" si="15"/>
        <v/>
      </c>
      <c r="AD19" s="2" t="str">
        <f t="shared" si="4"/>
        <v>男3000m</v>
      </c>
      <c r="AE19" s="2"/>
      <c r="AF19" s="129">
        <v>8</v>
      </c>
      <c r="AG19" s="130" t="str">
        <f t="shared" si="5"/>
        <v>3000m</v>
      </c>
      <c r="AH19" s="131">
        <f t="shared" si="1"/>
        <v>0</v>
      </c>
      <c r="AI19" s="132" t="str">
        <f t="shared" si="6"/>
        <v>女100mH</v>
      </c>
      <c r="AJ19" s="130" t="str">
        <f t="shared" si="2"/>
        <v>100mH</v>
      </c>
      <c r="AK19" s="131">
        <f t="shared" si="3"/>
        <v>0</v>
      </c>
      <c r="AL19" s="5"/>
      <c r="AM19" s="5"/>
      <c r="AN19" s="5"/>
      <c r="AO19" s="5"/>
      <c r="AP19" s="5"/>
      <c r="AR19" s="5" t="s">
        <v>200</v>
      </c>
      <c r="AS19" s="5"/>
      <c r="AT19" s="5"/>
      <c r="AU19" s="54" t="s">
        <v>194</v>
      </c>
      <c r="AV19" s="50">
        <f>AV20+AV41</f>
        <v>0</v>
      </c>
      <c r="AW19" s="50">
        <f>AW20+AW41</f>
        <v>0</v>
      </c>
      <c r="AX19" s="5"/>
      <c r="AY19" s="5"/>
      <c r="CR19" s="2"/>
      <c r="CS19" s="2"/>
      <c r="CT19" s="2"/>
    </row>
    <row r="20" spans="2:98" ht="17.25" customHeight="1" x14ac:dyDescent="0.2">
      <c r="B20" s="2" t="str">
        <f t="shared" si="9"/>
        <v/>
      </c>
      <c r="C20" s="2" t="str">
        <f t="shared" si="7"/>
        <v/>
      </c>
      <c r="D20" s="2" t="str">
        <f t="shared" si="10"/>
        <v/>
      </c>
      <c r="E20" s="3" t="str">
        <f t="shared" si="16"/>
        <v/>
      </c>
      <c r="F20" s="78"/>
      <c r="G20" s="68" t="str">
        <f>IF(I20="","",COUNTA($I$14:I20))</f>
        <v/>
      </c>
      <c r="H20" s="157" t="str">
        <f t="shared" si="17"/>
        <v/>
      </c>
      <c r="I20" s="148"/>
      <c r="J20" s="136"/>
      <c r="K20" s="136"/>
      <c r="L20" s="62"/>
      <c r="M20" s="62"/>
      <c r="N20" s="62"/>
      <c r="O20" s="168"/>
      <c r="P20" s="177"/>
      <c r="Q20" s="176"/>
      <c r="R20" s="170"/>
      <c r="S20" s="150"/>
      <c r="T20" s="183" t="str">
        <f t="shared" si="11"/>
        <v/>
      </c>
      <c r="U20" s="180"/>
      <c r="V20" s="152"/>
      <c r="W20" s="154"/>
      <c r="X20" s="156"/>
      <c r="Y20" s="69" t="str">
        <f t="shared" si="12"/>
        <v/>
      </c>
      <c r="Z20" s="69" t="str">
        <f t="shared" si="13"/>
        <v/>
      </c>
      <c r="AA20" s="69" t="str">
        <f t="shared" si="14"/>
        <v/>
      </c>
      <c r="AB20" s="79"/>
      <c r="AC20" s="2" t="str">
        <f t="shared" si="15"/>
        <v/>
      </c>
      <c r="AD20" s="2" t="str">
        <f t="shared" si="4"/>
        <v>男110mH</v>
      </c>
      <c r="AE20" s="2"/>
      <c r="AF20" s="129">
        <v>9</v>
      </c>
      <c r="AG20" s="130" t="str">
        <f t="shared" si="5"/>
        <v>110mH</v>
      </c>
      <c r="AH20" s="131">
        <f t="shared" si="1"/>
        <v>0</v>
      </c>
      <c r="AI20" s="132" t="str">
        <f t="shared" si="6"/>
        <v>女走高跳</v>
      </c>
      <c r="AJ20" s="130" t="str">
        <f t="shared" si="2"/>
        <v>走高跳</v>
      </c>
      <c r="AK20" s="131">
        <f t="shared" si="3"/>
        <v>0</v>
      </c>
      <c r="AL20" s="5"/>
      <c r="AM20" s="5"/>
      <c r="AN20" s="5"/>
      <c r="AO20" s="5"/>
      <c r="AP20" s="5"/>
      <c r="AR20" s="5"/>
      <c r="AS20" s="5"/>
      <c r="AT20" s="5"/>
      <c r="AU20" s="142" t="s">
        <v>1</v>
      </c>
      <c r="AV20" s="143">
        <f>COUNTIFS($AV$22:$AV$30,AX22)</f>
        <v>0</v>
      </c>
      <c r="AW20" s="143">
        <f>COUNTIFS($AW$22:$AW$30,AX22)</f>
        <v>0</v>
      </c>
      <c r="AX20" s="5"/>
      <c r="AY20" s="5"/>
      <c r="CR20" s="2"/>
      <c r="CS20" s="2"/>
      <c r="CT20" s="2"/>
    </row>
    <row r="21" spans="2:98" ht="17.25" customHeight="1" x14ac:dyDescent="0.2">
      <c r="B21" s="2" t="str">
        <f t="shared" si="9"/>
        <v/>
      </c>
      <c r="C21" s="2" t="str">
        <f t="shared" si="7"/>
        <v/>
      </c>
      <c r="D21" s="2" t="str">
        <f t="shared" si="10"/>
        <v/>
      </c>
      <c r="E21" s="3" t="str">
        <f t="shared" si="16"/>
        <v/>
      </c>
      <c r="F21" s="78"/>
      <c r="G21" s="68" t="str">
        <f>IF(I21="","",COUNTA($I$14:I21))</f>
        <v/>
      </c>
      <c r="H21" s="157" t="str">
        <f t="shared" si="17"/>
        <v/>
      </c>
      <c r="I21" s="148"/>
      <c r="J21" s="136"/>
      <c r="K21" s="136"/>
      <c r="L21" s="62"/>
      <c r="M21" s="62"/>
      <c r="N21" s="62"/>
      <c r="O21" s="168"/>
      <c r="P21" s="177"/>
      <c r="Q21" s="176"/>
      <c r="R21" s="170"/>
      <c r="S21" s="150"/>
      <c r="T21" s="183" t="str">
        <f t="shared" si="11"/>
        <v/>
      </c>
      <c r="U21" s="180"/>
      <c r="V21" s="152"/>
      <c r="W21" s="154"/>
      <c r="X21" s="156"/>
      <c r="Y21" s="69" t="str">
        <f t="shared" si="12"/>
        <v/>
      </c>
      <c r="Z21" s="69" t="str">
        <f t="shared" si="13"/>
        <v/>
      </c>
      <c r="AA21" s="69" t="str">
        <f t="shared" si="14"/>
        <v/>
      </c>
      <c r="AB21" s="79"/>
      <c r="AC21" s="2" t="str">
        <f t="shared" si="15"/>
        <v/>
      </c>
      <c r="AD21" s="2" t="str">
        <f t="shared" si="4"/>
        <v>男走高跳</v>
      </c>
      <c r="AE21" s="2"/>
      <c r="AF21" s="129">
        <v>10</v>
      </c>
      <c r="AG21" s="130" t="str">
        <f t="shared" si="5"/>
        <v>走高跳</v>
      </c>
      <c r="AH21" s="131">
        <f t="shared" si="1"/>
        <v>0</v>
      </c>
      <c r="AI21" s="132" t="str">
        <f t="shared" si="6"/>
        <v>女棒高跳</v>
      </c>
      <c r="AJ21" s="130" t="str">
        <f t="shared" si="2"/>
        <v>棒高跳</v>
      </c>
      <c r="AK21" s="131">
        <f t="shared" si="3"/>
        <v>0</v>
      </c>
      <c r="AL21" s="5"/>
      <c r="AM21" s="5"/>
      <c r="AN21" s="5"/>
      <c r="AO21" s="5"/>
      <c r="AP21" s="5"/>
      <c r="AR21" s="5"/>
      <c r="AS21" s="5" t="s">
        <v>129</v>
      </c>
      <c r="AT21" s="5" t="s">
        <v>130</v>
      </c>
      <c r="AU21" s="54"/>
      <c r="AV21" s="50"/>
      <c r="AX21" s="5"/>
      <c r="AY21" s="5"/>
      <c r="CR21" s="2"/>
      <c r="CS21" s="2"/>
      <c r="CT21" s="2"/>
    </row>
    <row r="22" spans="2:98" ht="17.25" customHeight="1" x14ac:dyDescent="0.2">
      <c r="B22" s="2" t="str">
        <f t="shared" si="9"/>
        <v/>
      </c>
      <c r="C22" s="2" t="str">
        <f t="shared" ref="C22:C78" si="18">D22</f>
        <v/>
      </c>
      <c r="D22" s="2" t="str">
        <f>I22&amp;K22</f>
        <v/>
      </c>
      <c r="E22" s="3" t="str">
        <f t="shared" si="16"/>
        <v/>
      </c>
      <c r="F22" s="78"/>
      <c r="G22" s="68" t="str">
        <f>IF(I22="","",COUNTA($I$14:I22))</f>
        <v/>
      </c>
      <c r="H22" s="157" t="str">
        <f t="shared" si="17"/>
        <v/>
      </c>
      <c r="I22" s="148"/>
      <c r="J22" s="136"/>
      <c r="K22" s="136"/>
      <c r="L22" s="62"/>
      <c r="M22" s="62"/>
      <c r="N22" s="62"/>
      <c r="O22" s="237"/>
      <c r="P22" s="177"/>
      <c r="Q22" s="176"/>
      <c r="R22" s="170"/>
      <c r="S22" s="150"/>
      <c r="T22" s="183" t="str">
        <f t="shared" si="11"/>
        <v/>
      </c>
      <c r="U22" s="180"/>
      <c r="V22" s="152"/>
      <c r="W22" s="154"/>
      <c r="X22" s="156"/>
      <c r="Y22" s="69" t="str">
        <f t="shared" si="12"/>
        <v/>
      </c>
      <c r="Z22" s="69" t="str">
        <f t="shared" si="13"/>
        <v/>
      </c>
      <c r="AA22" s="69" t="str">
        <f t="shared" si="14"/>
        <v/>
      </c>
      <c r="AB22" s="79"/>
      <c r="AC22" s="2" t="str">
        <f t="shared" si="15"/>
        <v/>
      </c>
      <c r="AD22" s="2" t="str">
        <f t="shared" si="4"/>
        <v>男棒高跳</v>
      </c>
      <c r="AE22" s="2"/>
      <c r="AF22" s="129">
        <v>11</v>
      </c>
      <c r="AG22" s="130" t="str">
        <f t="shared" si="5"/>
        <v>棒高跳</v>
      </c>
      <c r="AH22" s="131">
        <f t="shared" si="1"/>
        <v>0</v>
      </c>
      <c r="AI22" s="132" t="str">
        <f t="shared" si="6"/>
        <v>女走幅跳</v>
      </c>
      <c r="AJ22" s="130" t="str">
        <f t="shared" si="2"/>
        <v>走幅跳</v>
      </c>
      <c r="AK22" s="131">
        <f t="shared" si="3"/>
        <v>0</v>
      </c>
      <c r="AL22" s="5"/>
      <c r="AM22" s="5"/>
      <c r="AN22" s="5"/>
      <c r="AO22" s="5"/>
      <c r="AP22" s="5"/>
      <c r="AR22" s="5"/>
      <c r="AS22" s="5" t="str">
        <f t="shared" ref="AS22:AS37" si="19">I14&amp;U14</f>
        <v/>
      </c>
      <c r="AT22" s="5" t="str">
        <f t="shared" ref="AT22:AT37" si="20">I14&amp;W14</f>
        <v/>
      </c>
      <c r="AU22" s="54" t="s">
        <v>113</v>
      </c>
      <c r="AV22" s="50">
        <f t="shared" ref="AV22:AV37" si="21">COUNTIF($AS$22:$AS$141,AU22)</f>
        <v>0</v>
      </c>
      <c r="AW22" s="50">
        <f t="shared" ref="AW22:AW37" si="22">COUNTIF($AT$22:$AT$141,AU22)</f>
        <v>0</v>
      </c>
      <c r="AX22" s="5" t="s">
        <v>128</v>
      </c>
      <c r="AY22" s="5"/>
      <c r="CS22" s="2"/>
      <c r="CT22" s="2"/>
    </row>
    <row r="23" spans="2:98" ht="17.25" customHeight="1" x14ac:dyDescent="0.2">
      <c r="B23" s="2" t="str">
        <f t="shared" si="9"/>
        <v/>
      </c>
      <c r="C23" s="2" t="str">
        <f t="shared" si="18"/>
        <v/>
      </c>
      <c r="D23" s="2" t="str">
        <f t="shared" ref="D23:D78" si="23">I23&amp;K23</f>
        <v/>
      </c>
      <c r="E23" s="3" t="str">
        <f t="shared" si="16"/>
        <v/>
      </c>
      <c r="F23" s="78"/>
      <c r="G23" s="68" t="str">
        <f>IF(I23="","",COUNTA($I$14:I23))</f>
        <v/>
      </c>
      <c r="H23" s="157" t="str">
        <f t="shared" si="17"/>
        <v/>
      </c>
      <c r="I23" s="148"/>
      <c r="J23" s="136"/>
      <c r="K23" s="136"/>
      <c r="L23" s="62"/>
      <c r="M23" s="62"/>
      <c r="N23" s="62"/>
      <c r="O23" s="168"/>
      <c r="P23" s="177"/>
      <c r="Q23" s="176"/>
      <c r="R23" s="170"/>
      <c r="S23" s="150"/>
      <c r="T23" s="183" t="str">
        <f t="shared" si="11"/>
        <v/>
      </c>
      <c r="U23" s="180"/>
      <c r="V23" s="152"/>
      <c r="W23" s="154"/>
      <c r="X23" s="156"/>
      <c r="Y23" s="69" t="str">
        <f t="shared" si="12"/>
        <v/>
      </c>
      <c r="Z23" s="69" t="str">
        <f t="shared" si="13"/>
        <v/>
      </c>
      <c r="AA23" s="69" t="str">
        <f t="shared" si="14"/>
        <v/>
      </c>
      <c r="AB23" s="79"/>
      <c r="AC23" s="2" t="str">
        <f t="shared" si="15"/>
        <v/>
      </c>
      <c r="AD23" s="2" t="str">
        <f t="shared" si="4"/>
        <v>男走幅跳</v>
      </c>
      <c r="AE23" s="2"/>
      <c r="AF23" s="129">
        <v>12</v>
      </c>
      <c r="AG23" s="130" t="str">
        <f t="shared" si="5"/>
        <v>走幅跳</v>
      </c>
      <c r="AH23" s="131">
        <f t="shared" si="1"/>
        <v>0</v>
      </c>
      <c r="AI23" s="132" t="str">
        <f t="shared" si="6"/>
        <v>女砲丸投(2.721kg)</v>
      </c>
      <c r="AJ23" s="130" t="str">
        <f t="shared" si="2"/>
        <v>砲丸投(2.721kg)</v>
      </c>
      <c r="AK23" s="131">
        <f t="shared" si="3"/>
        <v>0</v>
      </c>
      <c r="AL23" s="5"/>
      <c r="AM23" s="5"/>
      <c r="AN23" s="5"/>
      <c r="AO23" s="5"/>
      <c r="AP23" s="5"/>
      <c r="AR23" s="5"/>
      <c r="AS23" s="5" t="str">
        <f t="shared" si="19"/>
        <v/>
      </c>
      <c r="AT23" s="5" t="str">
        <f t="shared" si="20"/>
        <v/>
      </c>
      <c r="AU23" s="54" t="s">
        <v>112</v>
      </c>
      <c r="AV23" s="50">
        <f t="shared" si="21"/>
        <v>0</v>
      </c>
      <c r="AW23" s="50">
        <f t="shared" si="22"/>
        <v>0</v>
      </c>
      <c r="AX23" s="5"/>
      <c r="AY23" s="5"/>
      <c r="CS23" s="2"/>
      <c r="CT23" s="2"/>
    </row>
    <row r="24" spans="2:98" ht="17.25" customHeight="1" x14ac:dyDescent="0.2">
      <c r="B24" s="2" t="str">
        <f t="shared" si="9"/>
        <v/>
      </c>
      <c r="C24" s="2" t="str">
        <f t="shared" si="18"/>
        <v/>
      </c>
      <c r="D24" s="2" t="str">
        <f t="shared" si="23"/>
        <v/>
      </c>
      <c r="E24" s="3" t="str">
        <f t="shared" si="16"/>
        <v/>
      </c>
      <c r="F24" s="78"/>
      <c r="G24" s="68" t="str">
        <f>IF(I24="","",COUNTA($I$14:I24))</f>
        <v/>
      </c>
      <c r="H24" s="157" t="str">
        <f t="shared" si="17"/>
        <v/>
      </c>
      <c r="I24" s="148"/>
      <c r="J24" s="136"/>
      <c r="K24" s="136"/>
      <c r="L24" s="62"/>
      <c r="M24" s="62"/>
      <c r="N24" s="62"/>
      <c r="O24" s="168"/>
      <c r="P24" s="177"/>
      <c r="Q24" s="176"/>
      <c r="R24" s="170"/>
      <c r="S24" s="150"/>
      <c r="T24" s="183" t="str">
        <f t="shared" si="11"/>
        <v/>
      </c>
      <c r="U24" s="180"/>
      <c r="V24" s="152"/>
      <c r="W24" s="154"/>
      <c r="X24" s="156"/>
      <c r="Y24" s="69" t="str">
        <f t="shared" si="12"/>
        <v/>
      </c>
      <c r="Z24" s="69" t="str">
        <f t="shared" si="13"/>
        <v/>
      </c>
      <c r="AA24" s="69" t="str">
        <f t="shared" si="14"/>
        <v/>
      </c>
      <c r="AB24" s="79"/>
      <c r="AC24" s="2" t="str">
        <f t="shared" si="15"/>
        <v/>
      </c>
      <c r="AD24" s="2" t="str">
        <f t="shared" si="4"/>
        <v>男砲丸投(5.000kg)</v>
      </c>
      <c r="AE24" s="2"/>
      <c r="AF24" s="129">
        <v>13</v>
      </c>
      <c r="AG24" s="130" t="str">
        <f t="shared" si="5"/>
        <v>砲丸投(5.000kg)</v>
      </c>
      <c r="AH24" s="131">
        <f t="shared" si="1"/>
        <v>0</v>
      </c>
      <c r="AI24" s="132" t="str">
        <f t="shared" si="6"/>
        <v>女円盤投(1.000kg)</v>
      </c>
      <c r="AJ24" s="130" t="str">
        <f t="shared" si="2"/>
        <v>円盤投(1.000kg)</v>
      </c>
      <c r="AK24" s="131">
        <f t="shared" si="3"/>
        <v>0</v>
      </c>
      <c r="AL24" s="5"/>
      <c r="AM24" s="5"/>
      <c r="AN24" s="5"/>
      <c r="AO24" s="5"/>
      <c r="AP24" s="5"/>
      <c r="AR24" s="5"/>
      <c r="AS24" s="5" t="str">
        <f t="shared" si="19"/>
        <v/>
      </c>
      <c r="AT24" s="5" t="str">
        <f t="shared" si="20"/>
        <v/>
      </c>
      <c r="AU24" s="54" t="s">
        <v>114</v>
      </c>
      <c r="AV24" s="50">
        <f t="shared" si="21"/>
        <v>0</v>
      </c>
      <c r="AW24" s="50">
        <f t="shared" si="22"/>
        <v>0</v>
      </c>
      <c r="AX24" s="5"/>
      <c r="AY24" s="5"/>
      <c r="CS24" s="2"/>
      <c r="CT24" s="2"/>
    </row>
    <row r="25" spans="2:98" ht="17.25" customHeight="1" x14ac:dyDescent="0.2">
      <c r="B25" s="2" t="str">
        <f t="shared" si="9"/>
        <v/>
      </c>
      <c r="C25" s="2" t="str">
        <f t="shared" si="18"/>
        <v/>
      </c>
      <c r="D25" s="2" t="str">
        <f t="shared" si="23"/>
        <v/>
      </c>
      <c r="E25" s="3" t="str">
        <f t="shared" si="16"/>
        <v/>
      </c>
      <c r="F25" s="78"/>
      <c r="G25" s="68" t="str">
        <f>IF(I25="","",COUNTA($I$14:I25))</f>
        <v/>
      </c>
      <c r="H25" s="157" t="str">
        <f t="shared" si="17"/>
        <v/>
      </c>
      <c r="I25" s="148"/>
      <c r="J25" s="136"/>
      <c r="K25" s="136"/>
      <c r="L25" s="62"/>
      <c r="M25" s="62"/>
      <c r="N25" s="62"/>
      <c r="O25" s="168"/>
      <c r="P25" s="177"/>
      <c r="Q25" s="176"/>
      <c r="R25" s="170"/>
      <c r="S25" s="150"/>
      <c r="T25" s="183" t="str">
        <f t="shared" si="11"/>
        <v/>
      </c>
      <c r="U25" s="180"/>
      <c r="V25" s="152"/>
      <c r="W25" s="154"/>
      <c r="X25" s="156"/>
      <c r="Y25" s="69" t="str">
        <f t="shared" si="12"/>
        <v/>
      </c>
      <c r="Z25" s="69" t="str">
        <f t="shared" si="13"/>
        <v/>
      </c>
      <c r="AA25" s="69" t="str">
        <f t="shared" si="14"/>
        <v/>
      </c>
      <c r="AB25" s="79"/>
      <c r="AC25" s="2" t="str">
        <f t="shared" si="15"/>
        <v/>
      </c>
      <c r="AD25" s="2" t="str">
        <f t="shared" si="4"/>
        <v>男円盤投(1.500kg)</v>
      </c>
      <c r="AE25" s="2"/>
      <c r="AF25" s="129">
        <v>14</v>
      </c>
      <c r="AG25" s="130" t="str">
        <f t="shared" si="5"/>
        <v>円盤投(1.500kg)</v>
      </c>
      <c r="AH25" s="131">
        <f t="shared" si="1"/>
        <v>0</v>
      </c>
      <c r="AI25" s="132" t="str">
        <f t="shared" si="6"/>
        <v>女四種</v>
      </c>
      <c r="AJ25" s="130" t="str">
        <f t="shared" si="2"/>
        <v>四種</v>
      </c>
      <c r="AK25" s="131">
        <f t="shared" si="3"/>
        <v>0</v>
      </c>
      <c r="AL25" s="5"/>
      <c r="AM25" s="5"/>
      <c r="AN25" s="5"/>
      <c r="AO25" s="5"/>
      <c r="AP25" s="5"/>
      <c r="AR25" s="5"/>
      <c r="AS25" s="5" t="str">
        <f t="shared" si="19"/>
        <v/>
      </c>
      <c r="AT25" s="5" t="str">
        <f t="shared" si="20"/>
        <v/>
      </c>
      <c r="AU25" s="54" t="s">
        <v>115</v>
      </c>
      <c r="AV25" s="50">
        <f t="shared" si="21"/>
        <v>0</v>
      </c>
      <c r="AW25" s="50">
        <f t="shared" si="22"/>
        <v>0</v>
      </c>
      <c r="AX25" s="5"/>
      <c r="AY25" s="5"/>
      <c r="CS25" s="2"/>
      <c r="CT25" s="2"/>
    </row>
    <row r="26" spans="2:98" ht="17.25" customHeight="1" x14ac:dyDescent="0.2">
      <c r="B26" s="2" t="str">
        <f t="shared" si="9"/>
        <v/>
      </c>
      <c r="C26" s="2" t="str">
        <f t="shared" si="18"/>
        <v/>
      </c>
      <c r="D26" s="2" t="str">
        <f t="shared" si="23"/>
        <v/>
      </c>
      <c r="E26" s="3" t="str">
        <f t="shared" si="16"/>
        <v/>
      </c>
      <c r="F26" s="78"/>
      <c r="G26" s="68" t="str">
        <f>IF(I26="","",COUNTA($I$14:I26))</f>
        <v/>
      </c>
      <c r="H26" s="157" t="str">
        <f t="shared" si="17"/>
        <v/>
      </c>
      <c r="I26" s="148"/>
      <c r="J26" s="136"/>
      <c r="K26" s="136"/>
      <c r="L26" s="62"/>
      <c r="M26" s="62"/>
      <c r="N26" s="62"/>
      <c r="O26" s="168"/>
      <c r="P26" s="177"/>
      <c r="Q26" s="176"/>
      <c r="R26" s="170"/>
      <c r="S26" s="150"/>
      <c r="T26" s="183" t="str">
        <f t="shared" si="11"/>
        <v/>
      </c>
      <c r="U26" s="180"/>
      <c r="V26" s="152"/>
      <c r="W26" s="154"/>
      <c r="X26" s="156"/>
      <c r="Y26" s="69" t="str">
        <f t="shared" si="12"/>
        <v/>
      </c>
      <c r="Z26" s="69" t="str">
        <f t="shared" si="13"/>
        <v/>
      </c>
      <c r="AA26" s="69" t="str">
        <f t="shared" si="14"/>
        <v/>
      </c>
      <c r="AB26" s="79"/>
      <c r="AC26" s="2" t="str">
        <f t="shared" si="15"/>
        <v/>
      </c>
      <c r="AD26" s="2" t="str">
        <f t="shared" si="4"/>
        <v>男四種</v>
      </c>
      <c r="AE26" s="2"/>
      <c r="AF26" s="129">
        <v>15</v>
      </c>
      <c r="AG26" s="130" t="str">
        <f t="shared" si="5"/>
        <v>四種</v>
      </c>
      <c r="AH26" s="131">
        <f t="shared" si="1"/>
        <v>0</v>
      </c>
      <c r="AI26" s="132" t="str">
        <f t="shared" si="6"/>
        <v>女0</v>
      </c>
      <c r="AJ26" s="130">
        <f t="shared" si="2"/>
        <v>0</v>
      </c>
      <c r="AK26" s="131">
        <f t="shared" si="3"/>
        <v>0</v>
      </c>
      <c r="AL26" s="5"/>
      <c r="AM26" s="5"/>
      <c r="AN26" s="5"/>
      <c r="AO26" s="5"/>
      <c r="AP26" s="5"/>
      <c r="AR26" s="5"/>
      <c r="AS26" s="5" t="str">
        <f t="shared" si="19"/>
        <v/>
      </c>
      <c r="AT26" s="5" t="str">
        <f t="shared" si="20"/>
        <v/>
      </c>
      <c r="AU26" s="54" t="s">
        <v>116</v>
      </c>
      <c r="AV26" s="50">
        <f t="shared" si="21"/>
        <v>0</v>
      </c>
      <c r="AW26" s="50">
        <f t="shared" si="22"/>
        <v>0</v>
      </c>
      <c r="AX26" s="5"/>
      <c r="AY26" s="5"/>
      <c r="CS26" s="2"/>
      <c r="CT26" s="2"/>
    </row>
    <row r="27" spans="2:98" ht="17.25" customHeight="1" x14ac:dyDescent="0.2">
      <c r="B27" s="2" t="str">
        <f t="shared" si="9"/>
        <v/>
      </c>
      <c r="C27" s="2" t="str">
        <f t="shared" si="18"/>
        <v/>
      </c>
      <c r="D27" s="2" t="str">
        <f t="shared" si="23"/>
        <v/>
      </c>
      <c r="E27" s="3" t="str">
        <f t="shared" si="16"/>
        <v/>
      </c>
      <c r="F27" s="78"/>
      <c r="G27" s="68" t="str">
        <f>IF(I27="","",COUNTA($I$14:I27))</f>
        <v/>
      </c>
      <c r="H27" s="157" t="str">
        <f t="shared" si="17"/>
        <v/>
      </c>
      <c r="I27" s="148"/>
      <c r="J27" s="136"/>
      <c r="K27" s="136"/>
      <c r="L27" s="62"/>
      <c r="M27" s="62"/>
      <c r="N27" s="62"/>
      <c r="O27" s="168"/>
      <c r="P27" s="177"/>
      <c r="Q27" s="176"/>
      <c r="R27" s="170"/>
      <c r="S27" s="150"/>
      <c r="T27" s="183" t="str">
        <f t="shared" si="11"/>
        <v/>
      </c>
      <c r="U27" s="180"/>
      <c r="V27" s="152"/>
      <c r="W27" s="154"/>
      <c r="X27" s="156"/>
      <c r="Y27" s="69" t="str">
        <f t="shared" si="12"/>
        <v/>
      </c>
      <c r="Z27" s="69" t="str">
        <f t="shared" si="13"/>
        <v/>
      </c>
      <c r="AA27" s="69" t="str">
        <f t="shared" si="14"/>
        <v/>
      </c>
      <c r="AB27" s="79"/>
      <c r="AC27" s="2" t="str">
        <f t="shared" si="15"/>
        <v/>
      </c>
      <c r="AD27" s="2" t="str">
        <f t="shared" si="4"/>
        <v>男</v>
      </c>
      <c r="AE27" s="2"/>
      <c r="AF27" s="129">
        <v>16</v>
      </c>
      <c r="AG27" s="130"/>
      <c r="AH27" s="131"/>
      <c r="AI27" s="132" t="str">
        <f t="shared" si="6"/>
        <v>女</v>
      </c>
      <c r="AJ27" s="130"/>
      <c r="AK27" s="131"/>
      <c r="AL27" s="5"/>
      <c r="AM27" s="5"/>
      <c r="AN27" s="5"/>
      <c r="AO27" s="5"/>
      <c r="AP27" s="5"/>
      <c r="AR27" s="5"/>
      <c r="AS27" s="5" t="str">
        <f t="shared" si="19"/>
        <v/>
      </c>
      <c r="AT27" s="5" t="str">
        <f t="shared" si="20"/>
        <v/>
      </c>
      <c r="AU27" s="54" t="s">
        <v>117</v>
      </c>
      <c r="AV27" s="50">
        <f t="shared" si="21"/>
        <v>0</v>
      </c>
      <c r="AW27" s="50">
        <f t="shared" si="22"/>
        <v>0</v>
      </c>
      <c r="AX27" s="5"/>
      <c r="AY27" s="5"/>
      <c r="CS27" s="2"/>
      <c r="CT27" s="2"/>
    </row>
    <row r="28" spans="2:98" ht="17.25" customHeight="1" x14ac:dyDescent="0.2">
      <c r="B28" s="2" t="str">
        <f t="shared" si="9"/>
        <v/>
      </c>
      <c r="C28" s="2" t="str">
        <f t="shared" si="18"/>
        <v/>
      </c>
      <c r="D28" s="2" t="str">
        <f t="shared" si="23"/>
        <v/>
      </c>
      <c r="E28" s="3" t="str">
        <f t="shared" si="16"/>
        <v/>
      </c>
      <c r="F28" s="78"/>
      <c r="G28" s="68" t="str">
        <f>IF(I28="","",COUNTA($I$14:I28))</f>
        <v/>
      </c>
      <c r="H28" s="157" t="str">
        <f t="shared" si="17"/>
        <v/>
      </c>
      <c r="I28" s="148"/>
      <c r="J28" s="136"/>
      <c r="K28" s="136"/>
      <c r="L28" s="62"/>
      <c r="M28" s="62"/>
      <c r="N28" s="62"/>
      <c r="O28" s="168"/>
      <c r="P28" s="177"/>
      <c r="Q28" s="176"/>
      <c r="R28" s="170"/>
      <c r="S28" s="150"/>
      <c r="T28" s="183" t="str">
        <f t="shared" si="11"/>
        <v/>
      </c>
      <c r="U28" s="180"/>
      <c r="V28" s="152"/>
      <c r="W28" s="154"/>
      <c r="X28" s="156"/>
      <c r="Y28" s="69" t="str">
        <f t="shared" si="12"/>
        <v/>
      </c>
      <c r="Z28" s="69" t="str">
        <f t="shared" si="13"/>
        <v/>
      </c>
      <c r="AA28" s="69" t="str">
        <f t="shared" si="14"/>
        <v/>
      </c>
      <c r="AB28" s="79"/>
      <c r="AC28" s="2" t="str">
        <f t="shared" si="15"/>
        <v/>
      </c>
      <c r="AD28" s="2" t="str">
        <f t="shared" si="4"/>
        <v>男</v>
      </c>
      <c r="AE28" s="2"/>
      <c r="AF28" s="129">
        <v>17</v>
      </c>
      <c r="AG28" s="130"/>
      <c r="AH28" s="131"/>
      <c r="AI28" s="132" t="str">
        <f t="shared" si="6"/>
        <v>女</v>
      </c>
      <c r="AJ28" s="130"/>
      <c r="AK28" s="131"/>
      <c r="AL28" s="5"/>
      <c r="AM28" s="5"/>
      <c r="AN28" s="5"/>
      <c r="AO28" s="5"/>
      <c r="AP28" s="5"/>
      <c r="AR28" s="5"/>
      <c r="AS28" s="5" t="str">
        <f t="shared" si="19"/>
        <v/>
      </c>
      <c r="AT28" s="5" t="str">
        <f t="shared" si="20"/>
        <v/>
      </c>
      <c r="AU28" s="54" t="s">
        <v>118</v>
      </c>
      <c r="AV28" s="50">
        <f t="shared" si="21"/>
        <v>0</v>
      </c>
      <c r="AW28" s="50">
        <f t="shared" si="22"/>
        <v>0</v>
      </c>
      <c r="AX28" s="5"/>
      <c r="AY28" s="5"/>
      <c r="CS28" s="2"/>
      <c r="CT28" s="2"/>
    </row>
    <row r="29" spans="2:98" ht="16.5" customHeight="1" x14ac:dyDescent="0.2">
      <c r="B29" s="2" t="str">
        <f t="shared" si="9"/>
        <v/>
      </c>
      <c r="C29" s="2" t="str">
        <f t="shared" si="18"/>
        <v/>
      </c>
      <c r="D29" s="2" t="str">
        <f t="shared" si="23"/>
        <v/>
      </c>
      <c r="E29" s="3" t="str">
        <f t="shared" si="16"/>
        <v/>
      </c>
      <c r="F29" s="78"/>
      <c r="G29" s="68" t="str">
        <f>IF(I29="","",COUNTA($I$14:I29))</f>
        <v/>
      </c>
      <c r="H29" s="157" t="str">
        <f t="shared" si="17"/>
        <v/>
      </c>
      <c r="I29" s="148"/>
      <c r="J29" s="136"/>
      <c r="K29" s="136"/>
      <c r="L29" s="62"/>
      <c r="M29" s="62"/>
      <c r="N29" s="62"/>
      <c r="O29" s="168"/>
      <c r="P29" s="177"/>
      <c r="Q29" s="176"/>
      <c r="R29" s="170"/>
      <c r="S29" s="150"/>
      <c r="T29" s="183" t="str">
        <f t="shared" si="11"/>
        <v/>
      </c>
      <c r="U29" s="180"/>
      <c r="V29" s="152"/>
      <c r="W29" s="154"/>
      <c r="X29" s="156"/>
      <c r="Y29" s="69" t="str">
        <f t="shared" si="12"/>
        <v/>
      </c>
      <c r="Z29" s="69" t="str">
        <f t="shared" si="13"/>
        <v/>
      </c>
      <c r="AA29" s="69" t="str">
        <f t="shared" si="14"/>
        <v/>
      </c>
      <c r="AB29" s="79"/>
      <c r="AC29" s="2" t="str">
        <f t="shared" si="15"/>
        <v/>
      </c>
      <c r="AD29" s="2" t="str">
        <f t="shared" si="4"/>
        <v>男</v>
      </c>
      <c r="AE29" s="2"/>
      <c r="AF29" s="129">
        <v>18</v>
      </c>
      <c r="AG29" s="130"/>
      <c r="AH29" s="131"/>
      <c r="AI29" s="132" t="str">
        <f t="shared" si="6"/>
        <v>女</v>
      </c>
      <c r="AJ29" s="130"/>
      <c r="AK29" s="131"/>
      <c r="AL29" s="5"/>
      <c r="AM29" s="5"/>
      <c r="AN29" s="5"/>
      <c r="AO29" s="5"/>
      <c r="AP29" s="5"/>
      <c r="AR29" s="5"/>
      <c r="AS29" s="5" t="str">
        <f t="shared" si="19"/>
        <v/>
      </c>
      <c r="AT29" s="5" t="str">
        <f t="shared" si="20"/>
        <v/>
      </c>
      <c r="AU29" s="54" t="s">
        <v>119</v>
      </c>
      <c r="AV29" s="50">
        <f t="shared" si="21"/>
        <v>0</v>
      </c>
      <c r="AW29" s="50">
        <f t="shared" si="22"/>
        <v>0</v>
      </c>
      <c r="AX29" s="5"/>
      <c r="AY29" s="5"/>
      <c r="CS29" s="2"/>
      <c r="CT29" s="2"/>
    </row>
    <row r="30" spans="2:98" ht="16.5" customHeight="1" x14ac:dyDescent="0.2">
      <c r="B30" s="2" t="str">
        <f t="shared" si="9"/>
        <v/>
      </c>
      <c r="C30" s="2" t="str">
        <f t="shared" si="18"/>
        <v/>
      </c>
      <c r="D30" s="2" t="str">
        <f t="shared" si="23"/>
        <v/>
      </c>
      <c r="E30" s="3" t="str">
        <f t="shared" si="16"/>
        <v/>
      </c>
      <c r="F30" s="78"/>
      <c r="G30" s="68" t="str">
        <f>IF(I30="","",COUNTA($I$14:I30))</f>
        <v/>
      </c>
      <c r="H30" s="157" t="str">
        <f t="shared" si="17"/>
        <v/>
      </c>
      <c r="I30" s="148"/>
      <c r="J30" s="136"/>
      <c r="K30" s="136"/>
      <c r="L30" s="62"/>
      <c r="M30" s="62"/>
      <c r="N30" s="62"/>
      <c r="O30" s="168"/>
      <c r="P30" s="177"/>
      <c r="Q30" s="176"/>
      <c r="R30" s="170"/>
      <c r="S30" s="150"/>
      <c r="T30" s="183" t="str">
        <f t="shared" si="11"/>
        <v/>
      </c>
      <c r="U30" s="180"/>
      <c r="V30" s="152"/>
      <c r="W30" s="154"/>
      <c r="X30" s="156"/>
      <c r="Y30" s="69" t="str">
        <f t="shared" si="12"/>
        <v/>
      </c>
      <c r="Z30" s="69" t="str">
        <f t="shared" si="13"/>
        <v/>
      </c>
      <c r="AA30" s="69" t="str">
        <f t="shared" si="14"/>
        <v/>
      </c>
      <c r="AB30" s="79"/>
      <c r="AC30" s="2" t="str">
        <f t="shared" si="15"/>
        <v/>
      </c>
      <c r="AD30" s="2" t="str">
        <f t="shared" si="4"/>
        <v>男</v>
      </c>
      <c r="AE30" s="2"/>
      <c r="AF30" s="129">
        <v>19</v>
      </c>
      <c r="AG30" s="130"/>
      <c r="AH30" s="131"/>
      <c r="AI30" s="132" t="str">
        <f t="shared" si="6"/>
        <v>女</v>
      </c>
      <c r="AJ30" s="130"/>
      <c r="AK30" s="131"/>
      <c r="AL30" s="5"/>
      <c r="AM30" s="5"/>
      <c r="AN30" s="5"/>
      <c r="AO30" s="5"/>
      <c r="AP30" s="5"/>
      <c r="AR30" s="5"/>
      <c r="AS30" s="5" t="str">
        <f t="shared" si="19"/>
        <v/>
      </c>
      <c r="AT30" s="5" t="str">
        <f t="shared" si="20"/>
        <v/>
      </c>
      <c r="AU30" s="54" t="s">
        <v>120</v>
      </c>
      <c r="AV30" s="50">
        <f t="shared" si="21"/>
        <v>0</v>
      </c>
      <c r="AW30" s="50">
        <f t="shared" si="22"/>
        <v>0</v>
      </c>
      <c r="AX30" s="5"/>
      <c r="AY30" s="5"/>
      <c r="CS30" s="2"/>
      <c r="CT30" s="2"/>
    </row>
    <row r="31" spans="2:98" ht="16.5" customHeight="1" x14ac:dyDescent="0.2">
      <c r="B31" s="2" t="str">
        <f t="shared" si="9"/>
        <v/>
      </c>
      <c r="C31" s="2" t="str">
        <f t="shared" si="18"/>
        <v/>
      </c>
      <c r="D31" s="2" t="str">
        <f t="shared" si="23"/>
        <v/>
      </c>
      <c r="E31" s="3" t="str">
        <f t="shared" si="16"/>
        <v/>
      </c>
      <c r="F31" s="78"/>
      <c r="G31" s="68" t="str">
        <f>IF(I31="","",COUNTA($I$14:I31))</f>
        <v/>
      </c>
      <c r="H31" s="157" t="str">
        <f t="shared" si="17"/>
        <v/>
      </c>
      <c r="I31" s="148"/>
      <c r="J31" s="136"/>
      <c r="K31" s="136"/>
      <c r="L31" s="62"/>
      <c r="M31" s="62"/>
      <c r="N31" s="62"/>
      <c r="O31" s="168"/>
      <c r="P31" s="177"/>
      <c r="Q31" s="176"/>
      <c r="R31" s="170"/>
      <c r="S31" s="150"/>
      <c r="T31" s="183" t="str">
        <f t="shared" si="11"/>
        <v/>
      </c>
      <c r="U31" s="180"/>
      <c r="V31" s="152"/>
      <c r="W31" s="154"/>
      <c r="X31" s="156"/>
      <c r="Y31" s="69" t="str">
        <f t="shared" si="12"/>
        <v/>
      </c>
      <c r="Z31" s="69" t="str">
        <f t="shared" si="13"/>
        <v/>
      </c>
      <c r="AA31" s="69" t="str">
        <f t="shared" si="14"/>
        <v/>
      </c>
      <c r="AB31" s="79"/>
      <c r="AC31" s="2" t="str">
        <f t="shared" si="15"/>
        <v/>
      </c>
      <c r="AD31" s="2" t="str">
        <f t="shared" si="4"/>
        <v>男</v>
      </c>
      <c r="AE31" s="2"/>
      <c r="AF31" s="129">
        <v>20</v>
      </c>
      <c r="AG31" s="130"/>
      <c r="AH31" s="131"/>
      <c r="AI31" s="132" t="str">
        <f t="shared" si="6"/>
        <v>女</v>
      </c>
      <c r="AJ31" s="130"/>
      <c r="AK31" s="131"/>
      <c r="AL31" s="5"/>
      <c r="AM31" s="5"/>
      <c r="AN31" s="5"/>
      <c r="AO31" s="5"/>
      <c r="AP31" s="5"/>
      <c r="AR31" s="5"/>
      <c r="AS31" s="5" t="str">
        <f t="shared" si="19"/>
        <v/>
      </c>
      <c r="AT31" s="5" t="str">
        <f t="shared" si="20"/>
        <v/>
      </c>
      <c r="AU31" s="54" t="s">
        <v>121</v>
      </c>
      <c r="AV31" s="50">
        <f t="shared" si="21"/>
        <v>0</v>
      </c>
      <c r="AW31" s="50">
        <f t="shared" si="22"/>
        <v>0</v>
      </c>
      <c r="AX31" s="5"/>
      <c r="AY31" s="5"/>
      <c r="CS31" s="2"/>
      <c r="CT31" s="2"/>
    </row>
    <row r="32" spans="2:98" ht="16.5" customHeight="1" x14ac:dyDescent="0.2">
      <c r="B32" s="2" t="str">
        <f t="shared" si="9"/>
        <v/>
      </c>
      <c r="C32" s="2" t="str">
        <f t="shared" si="18"/>
        <v/>
      </c>
      <c r="D32" s="2" t="str">
        <f t="shared" si="23"/>
        <v/>
      </c>
      <c r="E32" s="3" t="str">
        <f t="shared" si="16"/>
        <v/>
      </c>
      <c r="F32" s="78"/>
      <c r="G32" s="68" t="str">
        <f>IF(I32="","",COUNTA($I$14:I32))</f>
        <v/>
      </c>
      <c r="H32" s="157" t="str">
        <f t="shared" si="17"/>
        <v/>
      </c>
      <c r="I32" s="148"/>
      <c r="J32" s="136"/>
      <c r="K32" s="136"/>
      <c r="L32" s="62"/>
      <c r="M32" s="62"/>
      <c r="N32" s="62"/>
      <c r="O32" s="168"/>
      <c r="P32" s="177"/>
      <c r="Q32" s="176"/>
      <c r="R32" s="170"/>
      <c r="S32" s="150"/>
      <c r="T32" s="183" t="str">
        <f t="shared" si="11"/>
        <v/>
      </c>
      <c r="U32" s="180"/>
      <c r="V32" s="152"/>
      <c r="W32" s="154"/>
      <c r="X32" s="156"/>
      <c r="Y32" s="69" t="str">
        <f t="shared" si="12"/>
        <v/>
      </c>
      <c r="Z32" s="69" t="str">
        <f t="shared" si="13"/>
        <v/>
      </c>
      <c r="AA32" s="69" t="str">
        <f t="shared" si="14"/>
        <v/>
      </c>
      <c r="AB32" s="79"/>
      <c r="AC32" s="2" t="str">
        <f t="shared" si="15"/>
        <v/>
      </c>
      <c r="AD32" s="2" t="str">
        <f t="shared" si="4"/>
        <v>男</v>
      </c>
      <c r="AE32" s="2"/>
      <c r="AF32" s="129">
        <v>21</v>
      </c>
      <c r="AG32" s="130"/>
      <c r="AH32" s="131"/>
      <c r="AI32" s="132" t="str">
        <f t="shared" si="6"/>
        <v>女</v>
      </c>
      <c r="AJ32" s="130"/>
      <c r="AK32" s="131"/>
      <c r="AL32" s="5"/>
      <c r="AM32" s="5"/>
      <c r="AN32" s="5"/>
      <c r="AO32" s="5"/>
      <c r="AP32" s="5"/>
      <c r="AR32" s="5"/>
      <c r="AS32" s="5" t="str">
        <f t="shared" si="19"/>
        <v/>
      </c>
      <c r="AT32" s="5" t="str">
        <f t="shared" si="20"/>
        <v/>
      </c>
      <c r="AU32" s="54" t="s">
        <v>111</v>
      </c>
      <c r="AV32" s="50">
        <f t="shared" si="21"/>
        <v>0</v>
      </c>
      <c r="AW32" s="50">
        <f t="shared" si="22"/>
        <v>0</v>
      </c>
      <c r="AX32" s="5"/>
      <c r="AY32" s="5"/>
      <c r="CS32" s="2"/>
      <c r="CT32" s="2"/>
    </row>
    <row r="33" spans="2:98" ht="16.5" customHeight="1" x14ac:dyDescent="0.2">
      <c r="B33" s="2" t="str">
        <f t="shared" si="9"/>
        <v/>
      </c>
      <c r="C33" s="2" t="str">
        <f t="shared" si="18"/>
        <v/>
      </c>
      <c r="D33" s="2" t="str">
        <f t="shared" si="23"/>
        <v/>
      </c>
      <c r="E33" s="3" t="str">
        <f t="shared" si="16"/>
        <v/>
      </c>
      <c r="F33" s="78"/>
      <c r="G33" s="68" t="str">
        <f>IF(I33="","",COUNTA($I$14:I33))</f>
        <v/>
      </c>
      <c r="H33" s="157" t="str">
        <f t="shared" si="17"/>
        <v/>
      </c>
      <c r="I33" s="148"/>
      <c r="J33" s="136"/>
      <c r="K33" s="136"/>
      <c r="L33" s="62"/>
      <c r="M33" s="62"/>
      <c r="N33" s="62"/>
      <c r="O33" s="168"/>
      <c r="P33" s="177"/>
      <c r="Q33" s="176"/>
      <c r="R33" s="170"/>
      <c r="S33" s="150"/>
      <c r="T33" s="183" t="str">
        <f t="shared" si="11"/>
        <v/>
      </c>
      <c r="U33" s="180"/>
      <c r="V33" s="152"/>
      <c r="W33" s="154"/>
      <c r="X33" s="156"/>
      <c r="Y33" s="69" t="str">
        <f t="shared" si="12"/>
        <v/>
      </c>
      <c r="Z33" s="69" t="str">
        <f t="shared" si="13"/>
        <v/>
      </c>
      <c r="AA33" s="69" t="str">
        <f t="shared" si="14"/>
        <v/>
      </c>
      <c r="AB33" s="79"/>
      <c r="AC33" s="2" t="str">
        <f t="shared" si="15"/>
        <v/>
      </c>
      <c r="AD33" s="2" t="str">
        <f t="shared" si="4"/>
        <v>男</v>
      </c>
      <c r="AE33" s="2"/>
      <c r="AF33" s="129">
        <v>22</v>
      </c>
      <c r="AG33" s="130"/>
      <c r="AH33" s="131"/>
      <c r="AI33" s="132" t="str">
        <f t="shared" si="6"/>
        <v>女</v>
      </c>
      <c r="AJ33" s="130"/>
      <c r="AK33" s="131"/>
      <c r="AL33" s="5"/>
      <c r="AM33" s="5"/>
      <c r="AN33" s="5"/>
      <c r="AO33" s="5"/>
      <c r="AP33" s="5"/>
      <c r="AR33" s="5"/>
      <c r="AS33" s="5" t="str">
        <f t="shared" si="19"/>
        <v/>
      </c>
      <c r="AT33" s="5" t="str">
        <f t="shared" si="20"/>
        <v/>
      </c>
      <c r="AU33" s="54" t="s">
        <v>122</v>
      </c>
      <c r="AV33" s="50">
        <f t="shared" si="21"/>
        <v>0</v>
      </c>
      <c r="AW33" s="50">
        <f t="shared" si="22"/>
        <v>0</v>
      </c>
      <c r="AX33" s="5"/>
      <c r="AY33" s="5"/>
      <c r="CR33" s="2"/>
      <c r="CS33" s="2"/>
      <c r="CT33" s="2"/>
    </row>
    <row r="34" spans="2:98" ht="16.5" customHeight="1" x14ac:dyDescent="0.2">
      <c r="B34" s="2" t="str">
        <f t="shared" si="9"/>
        <v/>
      </c>
      <c r="C34" s="2" t="str">
        <f t="shared" si="18"/>
        <v/>
      </c>
      <c r="D34" s="2" t="str">
        <f t="shared" si="23"/>
        <v/>
      </c>
      <c r="E34" s="3" t="str">
        <f t="shared" si="16"/>
        <v/>
      </c>
      <c r="F34" s="78"/>
      <c r="G34" s="68" t="str">
        <f>IF(I34="","",COUNTA($I$14:I34))</f>
        <v/>
      </c>
      <c r="H34" s="157" t="str">
        <f t="shared" si="17"/>
        <v/>
      </c>
      <c r="I34" s="148"/>
      <c r="J34" s="136"/>
      <c r="K34" s="136"/>
      <c r="L34" s="62"/>
      <c r="M34" s="62"/>
      <c r="N34" s="62"/>
      <c r="O34" s="168"/>
      <c r="P34" s="177"/>
      <c r="Q34" s="176"/>
      <c r="R34" s="170"/>
      <c r="S34" s="150"/>
      <c r="T34" s="183" t="str">
        <f t="shared" si="11"/>
        <v/>
      </c>
      <c r="U34" s="180"/>
      <c r="V34" s="152"/>
      <c r="W34" s="154"/>
      <c r="X34" s="156"/>
      <c r="Y34" s="69" t="str">
        <f t="shared" si="12"/>
        <v/>
      </c>
      <c r="Z34" s="69" t="str">
        <f t="shared" si="13"/>
        <v/>
      </c>
      <c r="AA34" s="69" t="str">
        <f t="shared" si="14"/>
        <v/>
      </c>
      <c r="AB34" s="79"/>
      <c r="AC34" s="2" t="str">
        <f t="shared" si="15"/>
        <v/>
      </c>
      <c r="AD34" s="2" t="str">
        <f t="shared" si="4"/>
        <v>男</v>
      </c>
      <c r="AE34" s="2"/>
      <c r="AF34" s="129">
        <v>23</v>
      </c>
      <c r="AG34" s="130"/>
      <c r="AH34" s="131"/>
      <c r="AI34" s="132" t="str">
        <f t="shared" si="6"/>
        <v>女</v>
      </c>
      <c r="AJ34" s="130"/>
      <c r="AK34" s="131"/>
      <c r="AL34" s="5"/>
      <c r="AM34" s="5"/>
      <c r="AN34" s="5"/>
      <c r="AO34" s="5"/>
      <c r="AP34" s="5"/>
      <c r="AR34" s="5"/>
      <c r="AS34" s="5" t="str">
        <f t="shared" si="19"/>
        <v/>
      </c>
      <c r="AT34" s="5" t="str">
        <f t="shared" si="20"/>
        <v/>
      </c>
      <c r="AU34" s="54" t="s">
        <v>123</v>
      </c>
      <c r="AV34" s="50">
        <f t="shared" si="21"/>
        <v>0</v>
      </c>
      <c r="AW34" s="50">
        <f t="shared" si="22"/>
        <v>0</v>
      </c>
      <c r="AX34" s="5"/>
      <c r="AY34" s="5"/>
      <c r="CR34" s="2"/>
      <c r="CS34" s="2"/>
      <c r="CT34" s="2"/>
    </row>
    <row r="35" spans="2:98" ht="16.5" customHeight="1" x14ac:dyDescent="0.2">
      <c r="B35" s="2" t="str">
        <f t="shared" si="9"/>
        <v/>
      </c>
      <c r="C35" s="2" t="str">
        <f t="shared" si="18"/>
        <v/>
      </c>
      <c r="D35" s="2" t="str">
        <f t="shared" si="23"/>
        <v/>
      </c>
      <c r="E35" s="3" t="str">
        <f t="shared" si="16"/>
        <v/>
      </c>
      <c r="F35" s="78"/>
      <c r="G35" s="68" t="str">
        <f>IF(I35="","",COUNTA($I$14:I35))</f>
        <v/>
      </c>
      <c r="H35" s="157" t="str">
        <f t="shared" si="17"/>
        <v/>
      </c>
      <c r="I35" s="148"/>
      <c r="J35" s="136"/>
      <c r="K35" s="136"/>
      <c r="L35" s="62"/>
      <c r="M35" s="62"/>
      <c r="N35" s="62"/>
      <c r="O35" s="168"/>
      <c r="P35" s="177"/>
      <c r="Q35" s="176"/>
      <c r="R35" s="170"/>
      <c r="S35" s="150"/>
      <c r="T35" s="183" t="str">
        <f t="shared" si="11"/>
        <v/>
      </c>
      <c r="U35" s="180"/>
      <c r="V35" s="152"/>
      <c r="W35" s="154"/>
      <c r="X35" s="156"/>
      <c r="Y35" s="69" t="str">
        <f t="shared" si="12"/>
        <v/>
      </c>
      <c r="Z35" s="69" t="str">
        <f t="shared" si="13"/>
        <v/>
      </c>
      <c r="AA35" s="69" t="str">
        <f t="shared" si="14"/>
        <v/>
      </c>
      <c r="AB35" s="79"/>
      <c r="AC35" s="2" t="str">
        <f t="shared" si="15"/>
        <v/>
      </c>
      <c r="AD35" s="2" t="str">
        <f t="shared" si="4"/>
        <v>男</v>
      </c>
      <c r="AE35" s="2"/>
      <c r="AF35" s="129">
        <v>24</v>
      </c>
      <c r="AG35" s="133"/>
      <c r="AH35" s="134"/>
      <c r="AI35" s="135" t="str">
        <f t="shared" si="6"/>
        <v>女</v>
      </c>
      <c r="AJ35" s="133"/>
      <c r="AK35" s="134"/>
      <c r="AL35" s="5"/>
      <c r="AM35" s="5"/>
      <c r="AN35" s="5"/>
      <c r="AO35" s="5"/>
      <c r="AP35" s="5"/>
      <c r="AR35" s="5"/>
      <c r="AS35" s="5" t="str">
        <f t="shared" si="19"/>
        <v/>
      </c>
      <c r="AT35" s="5" t="str">
        <f t="shared" si="20"/>
        <v/>
      </c>
      <c r="AU35" s="54" t="s">
        <v>124</v>
      </c>
      <c r="AV35" s="50">
        <f t="shared" si="21"/>
        <v>0</v>
      </c>
      <c r="AW35" s="50">
        <f t="shared" si="22"/>
        <v>0</v>
      </c>
      <c r="AX35" s="5"/>
      <c r="AY35" s="5"/>
      <c r="CR35" s="2"/>
      <c r="CS35" s="2"/>
      <c r="CT35" s="2"/>
    </row>
    <row r="36" spans="2:98" ht="16.5" customHeight="1" x14ac:dyDescent="0.2">
      <c r="B36" s="2" t="str">
        <f t="shared" si="9"/>
        <v/>
      </c>
      <c r="C36" s="2" t="str">
        <f t="shared" si="18"/>
        <v/>
      </c>
      <c r="D36" s="2" t="str">
        <f t="shared" si="23"/>
        <v/>
      </c>
      <c r="E36" s="3" t="str">
        <f t="shared" si="16"/>
        <v/>
      </c>
      <c r="F36" s="78"/>
      <c r="G36" s="68" t="str">
        <f>IF(I36="","",COUNTA($I$14:I36))</f>
        <v/>
      </c>
      <c r="H36" s="157" t="str">
        <f t="shared" si="17"/>
        <v/>
      </c>
      <c r="I36" s="148"/>
      <c r="J36" s="136"/>
      <c r="K36" s="136"/>
      <c r="L36" s="62"/>
      <c r="M36" s="62"/>
      <c r="N36" s="62"/>
      <c r="O36" s="168"/>
      <c r="P36" s="177"/>
      <c r="Q36" s="176"/>
      <c r="R36" s="170"/>
      <c r="S36" s="150"/>
      <c r="T36" s="183" t="str">
        <f t="shared" si="11"/>
        <v/>
      </c>
      <c r="U36" s="180"/>
      <c r="V36" s="152"/>
      <c r="W36" s="154"/>
      <c r="X36" s="156"/>
      <c r="Y36" s="69" t="str">
        <f t="shared" si="12"/>
        <v/>
      </c>
      <c r="Z36" s="69" t="str">
        <f t="shared" si="13"/>
        <v/>
      </c>
      <c r="AA36" s="69" t="str">
        <f t="shared" si="14"/>
        <v/>
      </c>
      <c r="AB36" s="79"/>
      <c r="AC36" s="2" t="str">
        <f t="shared" si="15"/>
        <v/>
      </c>
      <c r="AD36" s="2"/>
      <c r="AE36" s="2"/>
      <c r="AF36" s="5"/>
      <c r="AG36" s="5"/>
      <c r="AH36" s="50"/>
      <c r="AI36" s="5"/>
      <c r="AJ36" s="5"/>
      <c r="AK36" s="5"/>
      <c r="AL36" s="5"/>
      <c r="AM36" s="5"/>
      <c r="AN36" s="5"/>
      <c r="AO36" s="5"/>
      <c r="AP36" s="5"/>
      <c r="AR36" s="5"/>
      <c r="AS36" s="5" t="str">
        <f t="shared" si="19"/>
        <v/>
      </c>
      <c r="AT36" s="5" t="str">
        <f t="shared" si="20"/>
        <v/>
      </c>
      <c r="AU36" s="54" t="s">
        <v>125</v>
      </c>
      <c r="AV36" s="50">
        <f t="shared" si="21"/>
        <v>0</v>
      </c>
      <c r="AW36" s="50">
        <f t="shared" si="22"/>
        <v>0</v>
      </c>
      <c r="AX36" s="5"/>
      <c r="AY36" s="5"/>
      <c r="CR36" s="2"/>
      <c r="CS36" s="2"/>
      <c r="CT36" s="2"/>
    </row>
    <row r="37" spans="2:98" ht="16.5" customHeight="1" x14ac:dyDescent="0.2">
      <c r="B37" s="2" t="str">
        <f t="shared" si="9"/>
        <v/>
      </c>
      <c r="C37" s="2" t="str">
        <f t="shared" si="18"/>
        <v/>
      </c>
      <c r="D37" s="2" t="str">
        <f t="shared" si="23"/>
        <v/>
      </c>
      <c r="E37" s="3" t="str">
        <f t="shared" si="16"/>
        <v/>
      </c>
      <c r="F37" s="78"/>
      <c r="G37" s="68" t="str">
        <f>IF(I37="","",COUNTA($I$14:I37))</f>
        <v/>
      </c>
      <c r="H37" s="157" t="str">
        <f t="shared" si="17"/>
        <v/>
      </c>
      <c r="I37" s="148"/>
      <c r="J37" s="136"/>
      <c r="K37" s="136"/>
      <c r="L37" s="62"/>
      <c r="M37" s="62"/>
      <c r="N37" s="62"/>
      <c r="O37" s="168"/>
      <c r="P37" s="177"/>
      <c r="Q37" s="176"/>
      <c r="R37" s="170"/>
      <c r="S37" s="150"/>
      <c r="T37" s="183" t="str">
        <f t="shared" si="11"/>
        <v/>
      </c>
      <c r="U37" s="180"/>
      <c r="V37" s="152"/>
      <c r="W37" s="154"/>
      <c r="X37" s="156"/>
      <c r="Y37" s="69" t="str">
        <f t="shared" si="12"/>
        <v/>
      </c>
      <c r="Z37" s="69" t="str">
        <f t="shared" si="13"/>
        <v/>
      </c>
      <c r="AA37" s="69" t="str">
        <f t="shared" si="14"/>
        <v/>
      </c>
      <c r="AB37" s="79"/>
      <c r="AC37" s="2" t="str">
        <f t="shared" si="15"/>
        <v/>
      </c>
      <c r="AD37" s="2"/>
      <c r="AE37" s="2"/>
      <c r="AF37" s="5"/>
      <c r="AG37" s="130" t="s">
        <v>203</v>
      </c>
      <c r="AH37" s="131">
        <f>AV20</f>
        <v>0</v>
      </c>
      <c r="AI37" s="132"/>
      <c r="AJ37" s="130" t="s">
        <v>203</v>
      </c>
      <c r="AK37" s="131">
        <f>IF(H2="小","",AV41)</f>
        <v>0</v>
      </c>
      <c r="AL37" s="5"/>
      <c r="AM37" s="5"/>
      <c r="AN37" s="5"/>
      <c r="AO37" s="5"/>
      <c r="AP37" s="5"/>
      <c r="AR37" s="5"/>
      <c r="AS37" s="5" t="str">
        <f t="shared" si="19"/>
        <v/>
      </c>
      <c r="AT37" s="5" t="str">
        <f t="shared" si="20"/>
        <v/>
      </c>
      <c r="AU37" s="54" t="s">
        <v>126</v>
      </c>
      <c r="AV37" s="50">
        <f t="shared" si="21"/>
        <v>0</v>
      </c>
      <c r="AW37" s="50">
        <f t="shared" si="22"/>
        <v>0</v>
      </c>
      <c r="AX37" s="5"/>
      <c r="AY37" s="5"/>
      <c r="CR37" s="2"/>
      <c r="CS37" s="2"/>
      <c r="CT37" s="2"/>
    </row>
    <row r="38" spans="2:98" ht="16.5" customHeight="1" x14ac:dyDescent="0.2">
      <c r="B38" s="2" t="str">
        <f t="shared" si="9"/>
        <v/>
      </c>
      <c r="C38" s="2" t="str">
        <f t="shared" si="18"/>
        <v/>
      </c>
      <c r="D38" s="2" t="str">
        <f t="shared" si="23"/>
        <v/>
      </c>
      <c r="E38" s="3" t="str">
        <f t="shared" si="16"/>
        <v/>
      </c>
      <c r="F38" s="78"/>
      <c r="G38" s="68" t="str">
        <f>IF(I38="","",COUNTA($I$14:I38))</f>
        <v/>
      </c>
      <c r="H38" s="157" t="str">
        <f t="shared" si="17"/>
        <v/>
      </c>
      <c r="I38" s="148"/>
      <c r="J38" s="136"/>
      <c r="K38" s="136"/>
      <c r="L38" s="62"/>
      <c r="M38" s="62"/>
      <c r="N38" s="62"/>
      <c r="O38" s="168"/>
      <c r="P38" s="177"/>
      <c r="Q38" s="176"/>
      <c r="R38" s="170"/>
      <c r="S38" s="150"/>
      <c r="T38" s="183" t="str">
        <f t="shared" si="11"/>
        <v/>
      </c>
      <c r="U38" s="180"/>
      <c r="V38" s="152"/>
      <c r="W38" s="154"/>
      <c r="X38" s="156"/>
      <c r="Y38" s="69" t="str">
        <f t="shared" si="12"/>
        <v/>
      </c>
      <c r="Z38" s="69" t="str">
        <f t="shared" si="13"/>
        <v/>
      </c>
      <c r="AA38" s="69" t="str">
        <f t="shared" si="14"/>
        <v/>
      </c>
      <c r="AB38" s="79"/>
      <c r="AC38" s="2" t="str">
        <f t="shared" si="15"/>
        <v/>
      </c>
      <c r="AD38" s="2"/>
      <c r="AE38" s="2"/>
      <c r="AF38" s="5"/>
      <c r="AG38" s="5"/>
      <c r="AH38" s="5"/>
      <c r="AI38" s="5"/>
      <c r="AJ38" s="5"/>
      <c r="AK38" s="5"/>
      <c r="AL38" s="5"/>
      <c r="AM38" s="5"/>
      <c r="AN38" s="5"/>
      <c r="AO38" s="5"/>
      <c r="AP38" s="5"/>
      <c r="AR38" s="5"/>
      <c r="AS38" s="5"/>
      <c r="AT38" s="5"/>
      <c r="AX38" s="5"/>
      <c r="AY38" s="5"/>
      <c r="CR38" s="2"/>
      <c r="CS38" s="2"/>
      <c r="CT38" s="2"/>
    </row>
    <row r="39" spans="2:98" ht="16.5" customHeight="1" x14ac:dyDescent="0.2">
      <c r="B39" s="2" t="str">
        <f t="shared" si="9"/>
        <v/>
      </c>
      <c r="C39" s="2" t="str">
        <f t="shared" si="18"/>
        <v/>
      </c>
      <c r="D39" s="2" t="str">
        <f t="shared" si="23"/>
        <v/>
      </c>
      <c r="E39" s="3" t="str">
        <f t="shared" si="16"/>
        <v/>
      </c>
      <c r="F39" s="78"/>
      <c r="G39" s="68" t="str">
        <f>IF(I39="","",COUNTA($I$14:I39))</f>
        <v/>
      </c>
      <c r="H39" s="157" t="str">
        <f t="shared" si="17"/>
        <v/>
      </c>
      <c r="I39" s="148"/>
      <c r="J39" s="136"/>
      <c r="K39" s="136"/>
      <c r="L39" s="62"/>
      <c r="M39" s="62"/>
      <c r="N39" s="62"/>
      <c r="O39" s="168"/>
      <c r="P39" s="177"/>
      <c r="Q39" s="176"/>
      <c r="R39" s="170"/>
      <c r="S39" s="150"/>
      <c r="T39" s="183" t="str">
        <f t="shared" si="11"/>
        <v/>
      </c>
      <c r="U39" s="180"/>
      <c r="V39" s="152"/>
      <c r="W39" s="154"/>
      <c r="X39" s="156"/>
      <c r="Y39" s="69" t="str">
        <f t="shared" si="12"/>
        <v/>
      </c>
      <c r="Z39" s="69" t="str">
        <f t="shared" si="13"/>
        <v/>
      </c>
      <c r="AA39" s="69" t="str">
        <f t="shared" si="14"/>
        <v/>
      </c>
      <c r="AB39" s="79"/>
      <c r="AC39" s="2" t="str">
        <f t="shared" si="15"/>
        <v/>
      </c>
      <c r="AD39" s="2"/>
      <c r="AE39" s="2"/>
      <c r="AF39" s="5"/>
      <c r="AG39" s="5"/>
      <c r="AH39" s="5"/>
      <c r="AI39" s="5"/>
      <c r="AJ39" s="5"/>
      <c r="AK39" s="5"/>
      <c r="AL39" s="5"/>
      <c r="AM39" s="5"/>
      <c r="AN39" s="5"/>
      <c r="AO39" s="5"/>
      <c r="AP39" s="5"/>
      <c r="AR39" s="5"/>
      <c r="AS39" s="5" t="str">
        <f t="shared" ref="AS39:AS86" si="24">I31&amp;U31</f>
        <v/>
      </c>
      <c r="AT39" s="5" t="str">
        <f t="shared" ref="AT39:AT86" si="25">I31&amp;W31</f>
        <v/>
      </c>
      <c r="AU39" s="54" t="s">
        <v>127</v>
      </c>
      <c r="AV39" s="50">
        <f>COUNTIF($AS$22:$AS$141,AU39)</f>
        <v>0</v>
      </c>
      <c r="AW39" s="50">
        <f>COUNTIF($AT$22:$AT$141,AU39)</f>
        <v>0</v>
      </c>
      <c r="AX39" s="5"/>
      <c r="AY39" s="5"/>
      <c r="CR39" s="2"/>
      <c r="CS39" s="2"/>
      <c r="CT39" s="2"/>
    </row>
    <row r="40" spans="2:98" ht="16.5" customHeight="1" x14ac:dyDescent="0.2">
      <c r="B40" s="2" t="str">
        <f t="shared" si="9"/>
        <v/>
      </c>
      <c r="C40" s="2" t="str">
        <f t="shared" si="18"/>
        <v/>
      </c>
      <c r="D40" s="2" t="str">
        <f t="shared" si="23"/>
        <v/>
      </c>
      <c r="E40" s="3" t="str">
        <f t="shared" si="16"/>
        <v/>
      </c>
      <c r="F40" s="78"/>
      <c r="G40" s="68" t="str">
        <f>IF(I40="","",COUNTA($I$14:I40))</f>
        <v/>
      </c>
      <c r="H40" s="157" t="str">
        <f t="shared" si="17"/>
        <v/>
      </c>
      <c r="I40" s="148"/>
      <c r="J40" s="136"/>
      <c r="K40" s="136"/>
      <c r="L40" s="62"/>
      <c r="M40" s="62"/>
      <c r="N40" s="62"/>
      <c r="O40" s="168"/>
      <c r="P40" s="177"/>
      <c r="Q40" s="176"/>
      <c r="R40" s="170"/>
      <c r="S40" s="150"/>
      <c r="T40" s="183" t="str">
        <f t="shared" si="11"/>
        <v/>
      </c>
      <c r="U40" s="180"/>
      <c r="V40" s="152"/>
      <c r="W40" s="154"/>
      <c r="X40" s="156"/>
      <c r="Y40" s="69" t="str">
        <f t="shared" si="12"/>
        <v/>
      </c>
      <c r="Z40" s="69" t="str">
        <f t="shared" si="13"/>
        <v/>
      </c>
      <c r="AA40" s="69" t="str">
        <f t="shared" si="14"/>
        <v/>
      </c>
      <c r="AB40" s="79"/>
      <c r="AC40" s="2" t="str">
        <f t="shared" si="15"/>
        <v/>
      </c>
      <c r="AD40" s="2"/>
      <c r="AE40" s="2"/>
      <c r="AF40" s="5"/>
      <c r="AG40" s="5"/>
      <c r="AH40" s="5"/>
      <c r="AI40" s="5"/>
      <c r="AJ40" s="5"/>
      <c r="AK40" s="5"/>
      <c r="AL40" s="5"/>
      <c r="AM40" s="5"/>
      <c r="AN40" s="5"/>
      <c r="AO40" s="5"/>
      <c r="AP40" s="5"/>
      <c r="AR40" s="5"/>
      <c r="AS40" s="5" t="str">
        <f t="shared" si="24"/>
        <v/>
      </c>
      <c r="AT40" s="5" t="str">
        <f t="shared" si="25"/>
        <v/>
      </c>
      <c r="AU40" s="54"/>
      <c r="AV40" s="50"/>
      <c r="AX40" s="5"/>
      <c r="AY40" s="5"/>
      <c r="CR40" s="2"/>
      <c r="CS40" s="2"/>
      <c r="CT40" s="2"/>
    </row>
    <row r="41" spans="2:98" ht="16.5" customHeight="1" x14ac:dyDescent="0.2">
      <c r="B41" s="2" t="str">
        <f t="shared" si="9"/>
        <v/>
      </c>
      <c r="C41" s="2" t="str">
        <f t="shared" si="18"/>
        <v/>
      </c>
      <c r="D41" s="2" t="str">
        <f t="shared" si="23"/>
        <v/>
      </c>
      <c r="E41" s="3" t="str">
        <f t="shared" si="16"/>
        <v/>
      </c>
      <c r="F41" s="78"/>
      <c r="G41" s="68" t="str">
        <f>IF(I41="","",COUNTA($I$14:I41))</f>
        <v/>
      </c>
      <c r="H41" s="157" t="str">
        <f t="shared" si="17"/>
        <v/>
      </c>
      <c r="I41" s="148"/>
      <c r="J41" s="136"/>
      <c r="K41" s="136"/>
      <c r="L41" s="62"/>
      <c r="M41" s="62"/>
      <c r="N41" s="62"/>
      <c r="O41" s="168"/>
      <c r="P41" s="177"/>
      <c r="Q41" s="176"/>
      <c r="R41" s="170"/>
      <c r="S41" s="150"/>
      <c r="T41" s="183" t="str">
        <f t="shared" si="11"/>
        <v/>
      </c>
      <c r="U41" s="180"/>
      <c r="V41" s="152"/>
      <c r="W41" s="154"/>
      <c r="X41" s="156"/>
      <c r="Y41" s="69" t="str">
        <f t="shared" si="12"/>
        <v/>
      </c>
      <c r="Z41" s="69" t="str">
        <f t="shared" si="13"/>
        <v/>
      </c>
      <c r="AA41" s="69" t="str">
        <f t="shared" si="14"/>
        <v/>
      </c>
      <c r="AB41" s="79"/>
      <c r="AC41" s="2" t="str">
        <f t="shared" si="15"/>
        <v/>
      </c>
      <c r="AD41" s="2"/>
      <c r="AE41" s="2"/>
      <c r="AF41" s="5"/>
      <c r="AG41" s="5"/>
      <c r="AH41" s="5"/>
      <c r="AI41" s="5"/>
      <c r="AJ41" s="5"/>
      <c r="AK41" s="5"/>
      <c r="AL41" s="5"/>
      <c r="AM41" s="5"/>
      <c r="AN41" s="5"/>
      <c r="AO41" s="5"/>
      <c r="AP41" s="5"/>
      <c r="AR41" s="5"/>
      <c r="AS41" s="5" t="str">
        <f t="shared" si="24"/>
        <v/>
      </c>
      <c r="AT41" s="5" t="str">
        <f t="shared" si="25"/>
        <v/>
      </c>
      <c r="AU41" s="142" t="s">
        <v>2</v>
      </c>
      <c r="AV41" s="143">
        <f>COUNTIFS($AV$31:$AV$39,$AX$22)</f>
        <v>0</v>
      </c>
      <c r="AW41" s="143">
        <f>COUNTIFS($AW$31:$AW$39,$AX$22)</f>
        <v>0</v>
      </c>
      <c r="AX41" s="5"/>
      <c r="AY41" s="5"/>
      <c r="CR41" s="2"/>
      <c r="CS41" s="2"/>
      <c r="CT41" s="2"/>
    </row>
    <row r="42" spans="2:98" ht="16.5" customHeight="1" x14ac:dyDescent="0.2">
      <c r="B42" s="2" t="str">
        <f t="shared" si="9"/>
        <v/>
      </c>
      <c r="C42" s="2" t="str">
        <f t="shared" si="18"/>
        <v/>
      </c>
      <c r="D42" s="2" t="str">
        <f t="shared" si="23"/>
        <v/>
      </c>
      <c r="E42" s="3" t="str">
        <f t="shared" si="16"/>
        <v/>
      </c>
      <c r="F42" s="78"/>
      <c r="G42" s="68" t="str">
        <f>IF(I42="","",COUNTA($I$14:I42))</f>
        <v/>
      </c>
      <c r="H42" s="157" t="str">
        <f t="shared" si="17"/>
        <v/>
      </c>
      <c r="I42" s="148"/>
      <c r="J42" s="136"/>
      <c r="K42" s="136"/>
      <c r="L42" s="62"/>
      <c r="M42" s="62"/>
      <c r="N42" s="62"/>
      <c r="O42" s="168"/>
      <c r="P42" s="177"/>
      <c r="Q42" s="176"/>
      <c r="R42" s="170"/>
      <c r="S42" s="150"/>
      <c r="T42" s="183" t="str">
        <f t="shared" si="11"/>
        <v/>
      </c>
      <c r="U42" s="180"/>
      <c r="V42" s="152"/>
      <c r="W42" s="154"/>
      <c r="X42" s="156"/>
      <c r="Y42" s="69" t="str">
        <f t="shared" si="12"/>
        <v/>
      </c>
      <c r="Z42" s="69" t="str">
        <f t="shared" si="13"/>
        <v/>
      </c>
      <c r="AA42" s="69" t="str">
        <f t="shared" si="14"/>
        <v/>
      </c>
      <c r="AB42" s="79"/>
      <c r="AC42" s="2" t="str">
        <f t="shared" si="15"/>
        <v/>
      </c>
      <c r="AD42" s="2"/>
      <c r="AE42" s="2"/>
      <c r="AF42" s="5"/>
      <c r="AG42" s="5"/>
      <c r="AH42" s="5"/>
      <c r="AI42" s="5"/>
      <c r="AJ42" s="5"/>
      <c r="AK42" s="5"/>
      <c r="AL42" s="5"/>
      <c r="AM42" s="5"/>
      <c r="AN42" s="5"/>
      <c r="AO42" s="5"/>
      <c r="AP42" s="5"/>
      <c r="AR42" s="5"/>
      <c r="AS42" s="5" t="str">
        <f t="shared" si="24"/>
        <v/>
      </c>
      <c r="AT42" s="5" t="str">
        <f t="shared" si="25"/>
        <v/>
      </c>
      <c r="AU42" s="54"/>
      <c r="AV42" s="50"/>
      <c r="AX42" s="5"/>
      <c r="AY42" s="5"/>
      <c r="CR42" s="2"/>
      <c r="CS42" s="2"/>
      <c r="CT42" s="2"/>
    </row>
    <row r="43" spans="2:98" ht="16.5" customHeight="1" x14ac:dyDescent="0.2">
      <c r="B43" s="2" t="str">
        <f t="shared" si="9"/>
        <v/>
      </c>
      <c r="C43" s="2" t="str">
        <f t="shared" si="18"/>
        <v/>
      </c>
      <c r="D43" s="2" t="str">
        <f t="shared" si="23"/>
        <v/>
      </c>
      <c r="E43" s="3" t="str">
        <f t="shared" si="16"/>
        <v/>
      </c>
      <c r="F43" s="78"/>
      <c r="G43" s="68" t="str">
        <f>IF(I43="","",COUNTA($I$14:I43))</f>
        <v/>
      </c>
      <c r="H43" s="157" t="str">
        <f t="shared" si="17"/>
        <v/>
      </c>
      <c r="I43" s="148"/>
      <c r="J43" s="136"/>
      <c r="K43" s="136"/>
      <c r="L43" s="62"/>
      <c r="M43" s="62"/>
      <c r="N43" s="62"/>
      <c r="O43" s="168"/>
      <c r="P43" s="177"/>
      <c r="Q43" s="176"/>
      <c r="R43" s="170"/>
      <c r="S43" s="150"/>
      <c r="T43" s="183" t="str">
        <f t="shared" si="11"/>
        <v/>
      </c>
      <c r="U43" s="180"/>
      <c r="V43" s="152"/>
      <c r="W43" s="154"/>
      <c r="X43" s="156"/>
      <c r="Y43" s="69" t="str">
        <f t="shared" si="12"/>
        <v/>
      </c>
      <c r="Z43" s="69" t="str">
        <f t="shared" si="13"/>
        <v/>
      </c>
      <c r="AA43" s="69" t="str">
        <f t="shared" si="14"/>
        <v/>
      </c>
      <c r="AB43" s="79"/>
      <c r="AC43" s="2" t="str">
        <f t="shared" si="15"/>
        <v/>
      </c>
      <c r="AD43" s="2"/>
      <c r="AE43" s="2"/>
      <c r="AF43" s="5"/>
      <c r="AG43" s="5"/>
      <c r="AH43" s="5"/>
      <c r="AI43" s="5"/>
      <c r="AJ43" s="5"/>
      <c r="AK43" s="5"/>
      <c r="AL43" s="5"/>
      <c r="AM43" s="5"/>
      <c r="AN43" s="5"/>
      <c r="AO43" s="5"/>
      <c r="AP43" s="5"/>
      <c r="AR43" s="5"/>
      <c r="AS43" s="5" t="str">
        <f t="shared" si="24"/>
        <v/>
      </c>
      <c r="AT43" s="5" t="str">
        <f t="shared" si="25"/>
        <v/>
      </c>
      <c r="AU43" s="54"/>
      <c r="AV43" s="50"/>
      <c r="AX43" s="5"/>
      <c r="AY43" s="5"/>
      <c r="CR43" s="2"/>
      <c r="CS43" s="2"/>
      <c r="CT43" s="2"/>
    </row>
    <row r="44" spans="2:98" ht="16.5" customHeight="1" x14ac:dyDescent="0.2">
      <c r="B44" s="2" t="str">
        <f t="shared" si="9"/>
        <v/>
      </c>
      <c r="C44" s="2" t="str">
        <f t="shared" si="18"/>
        <v/>
      </c>
      <c r="D44" s="2" t="str">
        <f t="shared" si="23"/>
        <v/>
      </c>
      <c r="E44" s="3" t="str">
        <f t="shared" si="16"/>
        <v/>
      </c>
      <c r="F44" s="78"/>
      <c r="G44" s="68" t="str">
        <f>IF(I44="","",COUNTA($I$14:I44))</f>
        <v/>
      </c>
      <c r="H44" s="157" t="str">
        <f t="shared" si="17"/>
        <v/>
      </c>
      <c r="I44" s="148"/>
      <c r="J44" s="136"/>
      <c r="K44" s="136"/>
      <c r="L44" s="62"/>
      <c r="M44" s="62"/>
      <c r="N44" s="62"/>
      <c r="O44" s="168"/>
      <c r="P44" s="177"/>
      <c r="Q44" s="176"/>
      <c r="R44" s="170"/>
      <c r="S44" s="150"/>
      <c r="T44" s="183" t="str">
        <f t="shared" si="11"/>
        <v/>
      </c>
      <c r="U44" s="180"/>
      <c r="V44" s="152"/>
      <c r="W44" s="154"/>
      <c r="X44" s="156"/>
      <c r="Y44" s="69" t="str">
        <f t="shared" si="12"/>
        <v/>
      </c>
      <c r="Z44" s="69" t="str">
        <f t="shared" si="13"/>
        <v/>
      </c>
      <c r="AA44" s="69" t="str">
        <f t="shared" si="14"/>
        <v/>
      </c>
      <c r="AB44" s="79"/>
      <c r="AC44" s="2" t="str">
        <f t="shared" si="15"/>
        <v/>
      </c>
      <c r="AD44" s="2"/>
      <c r="AE44" s="2"/>
      <c r="AF44" s="5"/>
      <c r="AG44" s="5"/>
      <c r="AH44" s="5"/>
      <c r="AI44" s="5"/>
      <c r="AJ44" s="5"/>
      <c r="AK44" s="5"/>
      <c r="AL44" s="5"/>
      <c r="AM44" s="5"/>
      <c r="AN44" s="5"/>
      <c r="AO44" s="5"/>
      <c r="AP44" s="5"/>
      <c r="AR44" s="5"/>
      <c r="AS44" s="5" t="str">
        <f t="shared" si="24"/>
        <v/>
      </c>
      <c r="AT44" s="5" t="str">
        <f t="shared" si="25"/>
        <v/>
      </c>
      <c r="AU44" s="54"/>
      <c r="AV44" s="50"/>
      <c r="AX44" s="5"/>
      <c r="AY44" s="5"/>
      <c r="CR44" s="2"/>
      <c r="CS44" s="2"/>
      <c r="CT44" s="2"/>
    </row>
    <row r="45" spans="2:98" ht="16.5" customHeight="1" x14ac:dyDescent="0.2">
      <c r="B45" s="2" t="str">
        <f t="shared" si="9"/>
        <v/>
      </c>
      <c r="C45" s="2" t="str">
        <f t="shared" si="18"/>
        <v/>
      </c>
      <c r="D45" s="2" t="str">
        <f t="shared" si="23"/>
        <v/>
      </c>
      <c r="E45" s="3" t="str">
        <f t="shared" si="16"/>
        <v/>
      </c>
      <c r="F45" s="78"/>
      <c r="G45" s="68" t="str">
        <f>IF(I45="","",COUNTA($I$14:I45))</f>
        <v/>
      </c>
      <c r="H45" s="157" t="str">
        <f t="shared" si="17"/>
        <v/>
      </c>
      <c r="I45" s="148"/>
      <c r="J45" s="136"/>
      <c r="K45" s="136"/>
      <c r="L45" s="62"/>
      <c r="M45" s="62"/>
      <c r="N45" s="62"/>
      <c r="O45" s="168"/>
      <c r="P45" s="177"/>
      <c r="Q45" s="176"/>
      <c r="R45" s="170"/>
      <c r="S45" s="150"/>
      <c r="T45" s="183" t="str">
        <f t="shared" si="11"/>
        <v/>
      </c>
      <c r="U45" s="180"/>
      <c r="V45" s="152"/>
      <c r="W45" s="154"/>
      <c r="X45" s="156"/>
      <c r="Y45" s="69" t="str">
        <f t="shared" si="12"/>
        <v/>
      </c>
      <c r="Z45" s="69" t="str">
        <f t="shared" si="13"/>
        <v/>
      </c>
      <c r="AA45" s="69" t="str">
        <f t="shared" si="14"/>
        <v/>
      </c>
      <c r="AB45" s="79"/>
      <c r="AC45" s="2" t="str">
        <f t="shared" si="15"/>
        <v/>
      </c>
      <c r="AD45" s="2"/>
      <c r="AE45" s="2"/>
      <c r="AF45" s="5"/>
      <c r="AG45" s="5"/>
      <c r="AH45" s="5"/>
      <c r="AI45" s="5"/>
      <c r="AJ45" s="5"/>
      <c r="AK45" s="5"/>
      <c r="AL45" s="5"/>
      <c r="AM45" s="5"/>
      <c r="AN45" s="5"/>
      <c r="AO45" s="5"/>
      <c r="AP45" s="5"/>
      <c r="AR45" s="5"/>
      <c r="AS45" s="5" t="str">
        <f t="shared" si="24"/>
        <v/>
      </c>
      <c r="AT45" s="5" t="str">
        <f t="shared" si="25"/>
        <v/>
      </c>
      <c r="AU45" s="54"/>
      <c r="AV45" s="50"/>
      <c r="AX45" s="5"/>
      <c r="AY45" s="5"/>
      <c r="CR45" s="2"/>
      <c r="CS45" s="2"/>
      <c r="CT45" s="2"/>
    </row>
    <row r="46" spans="2:98" ht="16.5" customHeight="1" x14ac:dyDescent="0.2">
      <c r="B46" s="2" t="str">
        <f t="shared" si="9"/>
        <v/>
      </c>
      <c r="C46" s="2" t="str">
        <f t="shared" si="18"/>
        <v/>
      </c>
      <c r="D46" s="2" t="str">
        <f t="shared" si="23"/>
        <v/>
      </c>
      <c r="E46" s="3" t="str">
        <f t="shared" si="16"/>
        <v/>
      </c>
      <c r="F46" s="78"/>
      <c r="G46" s="68" t="str">
        <f>IF(I46="","",COUNTA($I$14:I46))</f>
        <v/>
      </c>
      <c r="H46" s="157" t="str">
        <f t="shared" si="17"/>
        <v/>
      </c>
      <c r="I46" s="148"/>
      <c r="J46" s="136"/>
      <c r="K46" s="136"/>
      <c r="L46" s="62"/>
      <c r="M46" s="62"/>
      <c r="N46" s="62"/>
      <c r="O46" s="168"/>
      <c r="P46" s="177"/>
      <c r="Q46" s="176"/>
      <c r="R46" s="170"/>
      <c r="S46" s="150"/>
      <c r="T46" s="183" t="str">
        <f t="shared" si="11"/>
        <v/>
      </c>
      <c r="U46" s="180"/>
      <c r="V46" s="152"/>
      <c r="W46" s="154"/>
      <c r="X46" s="156"/>
      <c r="Y46" s="69" t="str">
        <f t="shared" ref="Y46:Y77" si="26">IF(K46="","",$M$6)</f>
        <v/>
      </c>
      <c r="Z46" s="69" t="str">
        <f t="shared" si="13"/>
        <v/>
      </c>
      <c r="AA46" s="69" t="str">
        <f t="shared" si="14"/>
        <v/>
      </c>
      <c r="AB46" s="79"/>
      <c r="AC46" s="2" t="str">
        <f t="shared" si="15"/>
        <v/>
      </c>
      <c r="AD46" s="2"/>
      <c r="AE46" s="2"/>
      <c r="AF46" s="5"/>
      <c r="AG46" s="5"/>
      <c r="AH46" s="5"/>
      <c r="AI46" s="5"/>
      <c r="AJ46" s="5"/>
      <c r="AK46" s="5"/>
      <c r="AL46" s="5"/>
      <c r="AM46" s="5"/>
      <c r="AN46" s="5"/>
      <c r="AO46" s="5"/>
      <c r="AP46" s="5"/>
      <c r="AR46" s="5"/>
      <c r="AS46" s="5" t="str">
        <f t="shared" si="24"/>
        <v/>
      </c>
      <c r="AT46" s="5" t="str">
        <f t="shared" si="25"/>
        <v/>
      </c>
      <c r="AU46" s="54"/>
      <c r="AV46" s="50"/>
      <c r="AX46" s="5"/>
      <c r="AY46" s="5"/>
      <c r="CR46" s="2"/>
      <c r="CS46" s="2"/>
      <c r="CT46" s="2"/>
    </row>
    <row r="47" spans="2:98" ht="16.5" customHeight="1" x14ac:dyDescent="0.2">
      <c r="B47" s="2" t="str">
        <f t="shared" si="9"/>
        <v/>
      </c>
      <c r="C47" s="2" t="str">
        <f t="shared" si="18"/>
        <v/>
      </c>
      <c r="D47" s="2" t="str">
        <f t="shared" si="23"/>
        <v/>
      </c>
      <c r="E47" s="3" t="str">
        <f t="shared" si="16"/>
        <v/>
      </c>
      <c r="F47" s="78"/>
      <c r="G47" s="68" t="str">
        <f>IF(I47="","",COUNTA($I$14:I47))</f>
        <v/>
      </c>
      <c r="H47" s="157" t="str">
        <f t="shared" si="17"/>
        <v/>
      </c>
      <c r="I47" s="148"/>
      <c r="J47" s="136"/>
      <c r="K47" s="136"/>
      <c r="L47" s="62"/>
      <c r="M47" s="62"/>
      <c r="N47" s="62"/>
      <c r="O47" s="168"/>
      <c r="P47" s="177"/>
      <c r="Q47" s="176"/>
      <c r="R47" s="170"/>
      <c r="S47" s="150"/>
      <c r="T47" s="183" t="str">
        <f t="shared" si="11"/>
        <v/>
      </c>
      <c r="U47" s="180"/>
      <c r="V47" s="152"/>
      <c r="W47" s="154"/>
      <c r="X47" s="156"/>
      <c r="Y47" s="69" t="str">
        <f t="shared" si="26"/>
        <v/>
      </c>
      <c r="Z47" s="69" t="str">
        <f t="shared" si="13"/>
        <v/>
      </c>
      <c r="AA47" s="69" t="str">
        <f t="shared" si="14"/>
        <v/>
      </c>
      <c r="AB47" s="79"/>
      <c r="AC47" s="2" t="str">
        <f t="shared" si="15"/>
        <v/>
      </c>
      <c r="AD47" s="2"/>
      <c r="AE47" s="2"/>
      <c r="AF47" s="5"/>
      <c r="AG47" s="5"/>
      <c r="AH47" s="5"/>
      <c r="AI47" s="5"/>
      <c r="AJ47" s="5"/>
      <c r="AK47" s="5"/>
      <c r="AL47" s="5"/>
      <c r="AM47" s="5"/>
      <c r="AN47" s="5"/>
      <c r="AO47" s="5"/>
      <c r="AP47" s="5"/>
      <c r="AR47" s="5"/>
      <c r="AS47" s="5" t="str">
        <f t="shared" si="24"/>
        <v/>
      </c>
      <c r="AT47" s="5" t="str">
        <f t="shared" si="25"/>
        <v/>
      </c>
      <c r="AU47" s="54"/>
      <c r="AV47" s="50"/>
      <c r="AX47" s="5"/>
      <c r="AY47" s="5"/>
      <c r="CR47" s="2"/>
      <c r="CS47" s="2"/>
      <c r="CT47" s="2"/>
    </row>
    <row r="48" spans="2:98" ht="16.5" customHeight="1" x14ac:dyDescent="0.2">
      <c r="B48" s="2" t="str">
        <f t="shared" si="9"/>
        <v/>
      </c>
      <c r="C48" s="2" t="str">
        <f t="shared" si="18"/>
        <v/>
      </c>
      <c r="D48" s="2" t="str">
        <f t="shared" si="23"/>
        <v/>
      </c>
      <c r="E48" s="3" t="str">
        <f t="shared" si="16"/>
        <v/>
      </c>
      <c r="F48" s="78"/>
      <c r="G48" s="68" t="str">
        <f>IF(I48="","",COUNTA($I$14:I48))</f>
        <v/>
      </c>
      <c r="H48" s="157" t="str">
        <f t="shared" si="17"/>
        <v/>
      </c>
      <c r="I48" s="148"/>
      <c r="J48" s="136"/>
      <c r="K48" s="136"/>
      <c r="L48" s="62"/>
      <c r="M48" s="62"/>
      <c r="N48" s="62"/>
      <c r="O48" s="168"/>
      <c r="P48" s="177"/>
      <c r="Q48" s="176"/>
      <c r="R48" s="170"/>
      <c r="S48" s="150"/>
      <c r="T48" s="183" t="str">
        <f t="shared" si="11"/>
        <v/>
      </c>
      <c r="U48" s="180"/>
      <c r="V48" s="152"/>
      <c r="W48" s="154"/>
      <c r="X48" s="156"/>
      <c r="Y48" s="69" t="str">
        <f t="shared" si="26"/>
        <v/>
      </c>
      <c r="Z48" s="69" t="str">
        <f t="shared" si="13"/>
        <v/>
      </c>
      <c r="AA48" s="69" t="str">
        <f t="shared" si="14"/>
        <v/>
      </c>
      <c r="AB48" s="79"/>
      <c r="AC48" s="2" t="str">
        <f t="shared" si="15"/>
        <v/>
      </c>
      <c r="AD48" s="2"/>
      <c r="AE48" s="2"/>
      <c r="AF48" s="5"/>
      <c r="AG48" s="5"/>
      <c r="AH48" s="5"/>
      <c r="AI48" s="5"/>
      <c r="AJ48" s="5"/>
      <c r="AK48" s="5"/>
      <c r="AL48" s="5"/>
      <c r="AM48" s="5"/>
      <c r="AN48" s="5"/>
      <c r="AO48" s="5"/>
      <c r="AP48" s="5"/>
      <c r="AR48" s="5"/>
      <c r="AS48" s="5" t="str">
        <f t="shared" si="24"/>
        <v/>
      </c>
      <c r="AT48" s="5" t="str">
        <f t="shared" si="25"/>
        <v/>
      </c>
      <c r="AU48" s="54"/>
      <c r="AV48" s="50"/>
      <c r="AX48" s="5"/>
      <c r="AY48" s="5"/>
      <c r="CR48" s="2"/>
      <c r="CS48" s="2"/>
      <c r="CT48" s="2"/>
    </row>
    <row r="49" spans="2:98" ht="16.5" customHeight="1" x14ac:dyDescent="0.2">
      <c r="B49" s="2" t="str">
        <f t="shared" si="9"/>
        <v/>
      </c>
      <c r="C49" s="2" t="str">
        <f t="shared" si="18"/>
        <v/>
      </c>
      <c r="D49" s="2" t="str">
        <f t="shared" si="23"/>
        <v/>
      </c>
      <c r="E49" s="3" t="str">
        <f t="shared" si="16"/>
        <v/>
      </c>
      <c r="F49" s="78"/>
      <c r="G49" s="68" t="str">
        <f>IF(I49="","",COUNTA($I$14:I49))</f>
        <v/>
      </c>
      <c r="H49" s="157" t="str">
        <f t="shared" si="17"/>
        <v/>
      </c>
      <c r="I49" s="148"/>
      <c r="J49" s="136"/>
      <c r="K49" s="136"/>
      <c r="L49" s="62"/>
      <c r="M49" s="62"/>
      <c r="N49" s="62"/>
      <c r="O49" s="168"/>
      <c r="P49" s="177"/>
      <c r="Q49" s="176"/>
      <c r="R49" s="170"/>
      <c r="S49" s="150"/>
      <c r="T49" s="183" t="str">
        <f t="shared" si="11"/>
        <v/>
      </c>
      <c r="U49" s="180"/>
      <c r="V49" s="152"/>
      <c r="W49" s="154"/>
      <c r="X49" s="156"/>
      <c r="Y49" s="69" t="str">
        <f t="shared" si="26"/>
        <v/>
      </c>
      <c r="Z49" s="69" t="str">
        <f t="shared" si="13"/>
        <v/>
      </c>
      <c r="AA49" s="69" t="str">
        <f t="shared" si="14"/>
        <v/>
      </c>
      <c r="AB49" s="79"/>
      <c r="AC49" s="2" t="str">
        <f t="shared" si="15"/>
        <v/>
      </c>
      <c r="AD49" s="2"/>
      <c r="AE49" s="2"/>
      <c r="AF49" s="5"/>
      <c r="AG49" s="5"/>
      <c r="AH49" s="5"/>
      <c r="AI49" s="5"/>
      <c r="AJ49" s="5"/>
      <c r="AK49" s="5"/>
      <c r="AL49" s="5"/>
      <c r="AM49" s="5"/>
      <c r="AN49" s="5"/>
      <c r="AO49" s="5"/>
      <c r="AP49" s="5"/>
      <c r="AR49" s="5"/>
      <c r="AS49" s="5" t="str">
        <f t="shared" si="24"/>
        <v/>
      </c>
      <c r="AT49" s="5" t="str">
        <f t="shared" si="25"/>
        <v/>
      </c>
      <c r="AU49" s="54"/>
      <c r="AV49" s="50"/>
      <c r="AX49" s="5"/>
      <c r="AY49" s="5"/>
      <c r="CR49" s="2"/>
      <c r="CS49" s="2"/>
      <c r="CT49" s="2"/>
    </row>
    <row r="50" spans="2:98" ht="16.5" customHeight="1" x14ac:dyDescent="0.2">
      <c r="B50" s="2" t="str">
        <f t="shared" si="9"/>
        <v/>
      </c>
      <c r="C50" s="2" t="str">
        <f t="shared" si="18"/>
        <v/>
      </c>
      <c r="D50" s="2" t="str">
        <f t="shared" si="23"/>
        <v/>
      </c>
      <c r="E50" s="3" t="str">
        <f t="shared" si="16"/>
        <v/>
      </c>
      <c r="F50" s="78"/>
      <c r="G50" s="68" t="str">
        <f>IF(I50="","",COUNTA($I$14:I50))</f>
        <v/>
      </c>
      <c r="H50" s="157" t="str">
        <f t="shared" si="17"/>
        <v/>
      </c>
      <c r="I50" s="148"/>
      <c r="J50" s="136"/>
      <c r="K50" s="136"/>
      <c r="L50" s="62"/>
      <c r="M50" s="62"/>
      <c r="N50" s="62"/>
      <c r="O50" s="168"/>
      <c r="P50" s="177"/>
      <c r="Q50" s="176"/>
      <c r="R50" s="170"/>
      <c r="S50" s="150"/>
      <c r="T50" s="183" t="str">
        <f t="shared" si="11"/>
        <v/>
      </c>
      <c r="U50" s="180"/>
      <c r="V50" s="152"/>
      <c r="W50" s="154"/>
      <c r="X50" s="156"/>
      <c r="Y50" s="69" t="str">
        <f t="shared" si="26"/>
        <v/>
      </c>
      <c r="Z50" s="69" t="str">
        <f t="shared" si="13"/>
        <v/>
      </c>
      <c r="AA50" s="69" t="str">
        <f t="shared" si="14"/>
        <v/>
      </c>
      <c r="AB50" s="79"/>
      <c r="AC50" s="2" t="str">
        <f t="shared" si="15"/>
        <v/>
      </c>
      <c r="AD50" s="2"/>
      <c r="AE50" s="2"/>
      <c r="AF50" s="5"/>
      <c r="AG50" s="5"/>
      <c r="AH50" s="5"/>
      <c r="AI50" s="5"/>
      <c r="AJ50" s="5"/>
      <c r="AK50" s="5"/>
      <c r="AL50" s="5"/>
      <c r="AM50" s="5"/>
      <c r="AN50" s="5"/>
      <c r="AO50" s="5"/>
      <c r="AP50" s="5"/>
      <c r="AR50" s="5"/>
      <c r="AS50" s="5" t="str">
        <f t="shared" si="24"/>
        <v/>
      </c>
      <c r="AT50" s="5" t="str">
        <f t="shared" si="25"/>
        <v/>
      </c>
      <c r="AU50" s="54"/>
      <c r="AV50" s="50"/>
      <c r="AX50" s="5"/>
      <c r="AY50" s="5"/>
      <c r="CR50" s="2"/>
      <c r="CS50" s="2"/>
      <c r="CT50" s="2"/>
    </row>
    <row r="51" spans="2:98" ht="16.5" customHeight="1" x14ac:dyDescent="0.2">
      <c r="B51" s="2" t="str">
        <f t="shared" si="9"/>
        <v/>
      </c>
      <c r="C51" s="2" t="str">
        <f t="shared" si="18"/>
        <v/>
      </c>
      <c r="D51" s="2" t="str">
        <f t="shared" si="23"/>
        <v/>
      </c>
      <c r="E51" s="3" t="str">
        <f t="shared" si="16"/>
        <v/>
      </c>
      <c r="F51" s="78"/>
      <c r="G51" s="68" t="str">
        <f>IF(I51="","",COUNTA($I$14:I51))</f>
        <v/>
      </c>
      <c r="H51" s="157" t="str">
        <f t="shared" si="17"/>
        <v/>
      </c>
      <c r="I51" s="148"/>
      <c r="J51" s="136"/>
      <c r="K51" s="136"/>
      <c r="L51" s="62"/>
      <c r="M51" s="62"/>
      <c r="N51" s="62"/>
      <c r="O51" s="168"/>
      <c r="P51" s="177"/>
      <c r="Q51" s="176"/>
      <c r="R51" s="170"/>
      <c r="S51" s="150"/>
      <c r="T51" s="183" t="str">
        <f t="shared" si="11"/>
        <v/>
      </c>
      <c r="U51" s="180"/>
      <c r="V51" s="152"/>
      <c r="W51" s="154"/>
      <c r="X51" s="156"/>
      <c r="Y51" s="69" t="str">
        <f t="shared" si="26"/>
        <v/>
      </c>
      <c r="Z51" s="69" t="str">
        <f t="shared" si="13"/>
        <v/>
      </c>
      <c r="AA51" s="69" t="str">
        <f t="shared" si="14"/>
        <v/>
      </c>
      <c r="AB51" s="79"/>
      <c r="AC51" s="2" t="str">
        <f t="shared" si="15"/>
        <v/>
      </c>
      <c r="AD51" s="2"/>
      <c r="AE51" s="2"/>
      <c r="AF51" s="5"/>
      <c r="AG51" s="5"/>
      <c r="AH51" s="5"/>
      <c r="AI51" s="5"/>
      <c r="AJ51" s="5"/>
      <c r="AK51" s="5"/>
      <c r="AL51" s="5"/>
      <c r="AM51" s="5"/>
      <c r="AN51" s="5"/>
      <c r="AO51" s="5"/>
      <c r="AP51" s="5"/>
      <c r="AR51" s="5"/>
      <c r="AS51" s="5" t="str">
        <f t="shared" si="24"/>
        <v/>
      </c>
      <c r="AT51" s="5" t="str">
        <f t="shared" si="25"/>
        <v/>
      </c>
      <c r="AU51" s="54"/>
      <c r="AV51" s="50"/>
      <c r="AX51" s="5"/>
      <c r="AY51" s="5"/>
      <c r="CR51" s="2"/>
      <c r="CS51" s="2"/>
      <c r="CT51" s="2"/>
    </row>
    <row r="52" spans="2:98" ht="16.5" customHeight="1" x14ac:dyDescent="0.2">
      <c r="B52" s="2" t="str">
        <f t="shared" si="9"/>
        <v/>
      </c>
      <c r="C52" s="2" t="str">
        <f t="shared" si="18"/>
        <v/>
      </c>
      <c r="D52" s="2" t="str">
        <f t="shared" si="23"/>
        <v/>
      </c>
      <c r="E52" s="3" t="str">
        <f t="shared" si="16"/>
        <v/>
      </c>
      <c r="F52" s="78"/>
      <c r="G52" s="68" t="str">
        <f>IF(I52="","",COUNTA($I$14:I52))</f>
        <v/>
      </c>
      <c r="H52" s="157" t="str">
        <f t="shared" si="17"/>
        <v/>
      </c>
      <c r="I52" s="148"/>
      <c r="J52" s="136"/>
      <c r="K52" s="136"/>
      <c r="L52" s="62"/>
      <c r="M52" s="62"/>
      <c r="N52" s="62"/>
      <c r="O52" s="168"/>
      <c r="P52" s="177"/>
      <c r="Q52" s="176"/>
      <c r="R52" s="170"/>
      <c r="S52" s="150"/>
      <c r="T52" s="183" t="str">
        <f t="shared" si="11"/>
        <v/>
      </c>
      <c r="U52" s="180"/>
      <c r="V52" s="152"/>
      <c r="W52" s="154"/>
      <c r="X52" s="156"/>
      <c r="Y52" s="69" t="str">
        <f t="shared" si="26"/>
        <v/>
      </c>
      <c r="Z52" s="69" t="str">
        <f t="shared" si="13"/>
        <v/>
      </c>
      <c r="AA52" s="69" t="str">
        <f t="shared" si="14"/>
        <v/>
      </c>
      <c r="AB52" s="79"/>
      <c r="AC52" s="2" t="str">
        <f t="shared" si="15"/>
        <v/>
      </c>
      <c r="AD52" s="2"/>
      <c r="AE52" s="2"/>
      <c r="AF52" s="5"/>
      <c r="AG52" s="5"/>
      <c r="AH52" s="5"/>
      <c r="AI52" s="5"/>
      <c r="AJ52" s="5"/>
      <c r="AK52" s="5"/>
      <c r="AL52" s="5"/>
      <c r="AM52" s="5"/>
      <c r="AN52" s="5"/>
      <c r="AO52" s="5"/>
      <c r="AP52" s="5"/>
      <c r="AR52" s="5"/>
      <c r="AS52" s="5" t="str">
        <f t="shared" si="24"/>
        <v/>
      </c>
      <c r="AT52" s="5" t="str">
        <f t="shared" si="25"/>
        <v/>
      </c>
      <c r="AU52" s="54"/>
      <c r="AV52" s="50"/>
      <c r="AX52" s="5"/>
      <c r="AY52" s="5"/>
      <c r="CR52" s="2"/>
      <c r="CS52" s="2"/>
      <c r="CT52" s="2"/>
    </row>
    <row r="53" spans="2:98" ht="16.5" customHeight="1" x14ac:dyDescent="0.2">
      <c r="B53" s="2" t="str">
        <f t="shared" si="9"/>
        <v/>
      </c>
      <c r="C53" s="2" t="str">
        <f t="shared" si="18"/>
        <v/>
      </c>
      <c r="D53" s="2" t="str">
        <f t="shared" si="23"/>
        <v/>
      </c>
      <c r="E53" s="3" t="str">
        <f t="shared" si="16"/>
        <v/>
      </c>
      <c r="F53" s="78"/>
      <c r="G53" s="68" t="str">
        <f>IF(I53="","",COUNTA($I$14:I53))</f>
        <v/>
      </c>
      <c r="H53" s="157" t="str">
        <f t="shared" si="17"/>
        <v/>
      </c>
      <c r="I53" s="148"/>
      <c r="J53" s="136"/>
      <c r="K53" s="136"/>
      <c r="L53" s="62"/>
      <c r="M53" s="62"/>
      <c r="N53" s="62"/>
      <c r="O53" s="168"/>
      <c r="P53" s="177"/>
      <c r="Q53" s="176"/>
      <c r="R53" s="170"/>
      <c r="S53" s="150"/>
      <c r="T53" s="183" t="str">
        <f t="shared" si="11"/>
        <v/>
      </c>
      <c r="U53" s="180"/>
      <c r="V53" s="152"/>
      <c r="W53" s="154"/>
      <c r="X53" s="156"/>
      <c r="Y53" s="69" t="str">
        <f t="shared" si="26"/>
        <v/>
      </c>
      <c r="Z53" s="69" t="str">
        <f t="shared" si="13"/>
        <v/>
      </c>
      <c r="AA53" s="69" t="str">
        <f t="shared" si="14"/>
        <v/>
      </c>
      <c r="AB53" s="79"/>
      <c r="AC53" s="2" t="str">
        <f t="shared" si="15"/>
        <v/>
      </c>
      <c r="AD53" s="2"/>
      <c r="AE53" s="2"/>
      <c r="AF53" s="5"/>
      <c r="AG53" s="5"/>
      <c r="AH53" s="5"/>
      <c r="AI53" s="5"/>
      <c r="AJ53" s="5"/>
      <c r="AK53" s="5"/>
      <c r="AL53" s="5"/>
      <c r="AM53" s="5"/>
      <c r="AN53" s="5"/>
      <c r="AO53" s="5"/>
      <c r="AP53" s="5"/>
      <c r="AR53" s="5"/>
      <c r="AS53" s="5" t="str">
        <f t="shared" si="24"/>
        <v/>
      </c>
      <c r="AT53" s="5" t="str">
        <f t="shared" si="25"/>
        <v/>
      </c>
      <c r="AU53" s="54"/>
      <c r="AV53" s="50"/>
      <c r="AX53" s="5"/>
      <c r="AY53" s="5"/>
      <c r="CR53" s="2"/>
      <c r="CS53" s="2"/>
      <c r="CT53" s="2"/>
    </row>
    <row r="54" spans="2:98" ht="16.5" customHeight="1" x14ac:dyDescent="0.2">
      <c r="B54" s="2" t="str">
        <f t="shared" si="9"/>
        <v/>
      </c>
      <c r="C54" s="2" t="str">
        <f t="shared" si="18"/>
        <v/>
      </c>
      <c r="D54" s="2" t="str">
        <f t="shared" si="23"/>
        <v/>
      </c>
      <c r="E54" s="3" t="str">
        <f t="shared" si="16"/>
        <v/>
      </c>
      <c r="F54" s="78"/>
      <c r="G54" s="68" t="str">
        <f>IF(I54="","",COUNTA($I$14:I54))</f>
        <v/>
      </c>
      <c r="H54" s="157" t="str">
        <f t="shared" si="17"/>
        <v/>
      </c>
      <c r="I54" s="148"/>
      <c r="J54" s="136"/>
      <c r="K54" s="136"/>
      <c r="L54" s="62"/>
      <c r="M54" s="62"/>
      <c r="N54" s="62"/>
      <c r="O54" s="168"/>
      <c r="P54" s="177"/>
      <c r="Q54" s="176"/>
      <c r="R54" s="170"/>
      <c r="S54" s="150"/>
      <c r="T54" s="183" t="str">
        <f t="shared" si="11"/>
        <v/>
      </c>
      <c r="U54" s="180"/>
      <c r="V54" s="152"/>
      <c r="W54" s="154"/>
      <c r="X54" s="156"/>
      <c r="Y54" s="69" t="str">
        <f t="shared" si="26"/>
        <v/>
      </c>
      <c r="Z54" s="69" t="str">
        <f t="shared" si="13"/>
        <v/>
      </c>
      <c r="AA54" s="69" t="str">
        <f t="shared" si="14"/>
        <v/>
      </c>
      <c r="AB54" s="79"/>
      <c r="AC54" s="2" t="str">
        <f t="shared" si="15"/>
        <v/>
      </c>
      <c r="AD54" s="2"/>
      <c r="AE54" s="2"/>
      <c r="AF54" s="5"/>
      <c r="AG54" s="5"/>
      <c r="AH54" s="5"/>
      <c r="AI54" s="5"/>
      <c r="AJ54" s="5"/>
      <c r="AK54" s="5"/>
      <c r="AL54" s="5"/>
      <c r="AM54" s="5"/>
      <c r="AN54" s="5"/>
      <c r="AO54" s="5"/>
      <c r="AP54" s="5"/>
      <c r="AR54" s="5"/>
      <c r="AS54" s="5" t="str">
        <f t="shared" si="24"/>
        <v/>
      </c>
      <c r="AT54" s="5" t="str">
        <f t="shared" si="25"/>
        <v/>
      </c>
      <c r="AU54" s="54"/>
      <c r="AV54" s="50"/>
      <c r="AX54" s="5"/>
      <c r="AY54" s="5"/>
      <c r="CR54" s="2"/>
      <c r="CS54" s="2"/>
      <c r="CT54" s="2"/>
    </row>
    <row r="55" spans="2:98" ht="16.5" customHeight="1" x14ac:dyDescent="0.2">
      <c r="B55" s="2" t="str">
        <f t="shared" si="9"/>
        <v/>
      </c>
      <c r="C55" s="2" t="str">
        <f t="shared" si="18"/>
        <v/>
      </c>
      <c r="D55" s="2" t="str">
        <f t="shared" si="23"/>
        <v/>
      </c>
      <c r="E55" s="3" t="str">
        <f t="shared" si="16"/>
        <v/>
      </c>
      <c r="F55" s="78"/>
      <c r="G55" s="68" t="str">
        <f>IF(I55="","",COUNTA($I$14:I55))</f>
        <v/>
      </c>
      <c r="H55" s="157" t="str">
        <f t="shared" si="17"/>
        <v/>
      </c>
      <c r="I55" s="148"/>
      <c r="J55" s="136"/>
      <c r="K55" s="136"/>
      <c r="L55" s="62"/>
      <c r="M55" s="62"/>
      <c r="N55" s="62"/>
      <c r="O55" s="168"/>
      <c r="P55" s="177"/>
      <c r="Q55" s="176"/>
      <c r="R55" s="170"/>
      <c r="S55" s="150"/>
      <c r="T55" s="183" t="str">
        <f t="shared" si="11"/>
        <v/>
      </c>
      <c r="U55" s="180"/>
      <c r="V55" s="152"/>
      <c r="W55" s="154"/>
      <c r="X55" s="156"/>
      <c r="Y55" s="69" t="str">
        <f t="shared" si="26"/>
        <v/>
      </c>
      <c r="Z55" s="69" t="str">
        <f t="shared" si="13"/>
        <v/>
      </c>
      <c r="AA55" s="69" t="str">
        <f t="shared" si="14"/>
        <v/>
      </c>
      <c r="AB55" s="79"/>
      <c r="AC55" s="2" t="str">
        <f t="shared" si="15"/>
        <v/>
      </c>
      <c r="AD55" s="2"/>
      <c r="AE55" s="2"/>
      <c r="AF55" s="5"/>
      <c r="AG55" s="5"/>
      <c r="AH55" s="5"/>
      <c r="AI55" s="5"/>
      <c r="AJ55" s="5"/>
      <c r="AK55" s="5"/>
      <c r="AL55" s="5"/>
      <c r="AM55" s="5"/>
      <c r="AN55" s="5"/>
      <c r="AO55" s="5"/>
      <c r="AP55" s="5"/>
      <c r="AR55" s="5"/>
      <c r="AS55" s="5" t="str">
        <f t="shared" si="24"/>
        <v/>
      </c>
      <c r="AT55" s="5" t="str">
        <f t="shared" si="25"/>
        <v/>
      </c>
      <c r="AU55" s="54"/>
      <c r="AV55" s="50"/>
      <c r="AX55" s="5"/>
      <c r="AY55" s="5"/>
      <c r="CR55" s="2"/>
      <c r="CS55" s="2"/>
      <c r="CT55" s="2"/>
    </row>
    <row r="56" spans="2:98" ht="16.5" customHeight="1" x14ac:dyDescent="0.2">
      <c r="B56" s="2" t="str">
        <f t="shared" si="9"/>
        <v/>
      </c>
      <c r="C56" s="2" t="str">
        <f t="shared" si="18"/>
        <v/>
      </c>
      <c r="D56" s="2" t="str">
        <f t="shared" si="23"/>
        <v/>
      </c>
      <c r="E56" s="3" t="str">
        <f t="shared" si="16"/>
        <v/>
      </c>
      <c r="F56" s="78"/>
      <c r="G56" s="68" t="str">
        <f>IF(I56="","",COUNTA($I$14:I56))</f>
        <v/>
      </c>
      <c r="H56" s="157" t="str">
        <f t="shared" si="17"/>
        <v/>
      </c>
      <c r="I56" s="148"/>
      <c r="J56" s="136"/>
      <c r="K56" s="136"/>
      <c r="L56" s="62"/>
      <c r="M56" s="62"/>
      <c r="N56" s="62"/>
      <c r="O56" s="168"/>
      <c r="P56" s="177"/>
      <c r="Q56" s="176"/>
      <c r="R56" s="170"/>
      <c r="S56" s="150"/>
      <c r="T56" s="183" t="str">
        <f t="shared" si="11"/>
        <v/>
      </c>
      <c r="U56" s="180"/>
      <c r="V56" s="152"/>
      <c r="W56" s="154"/>
      <c r="X56" s="156"/>
      <c r="Y56" s="69" t="str">
        <f t="shared" si="26"/>
        <v/>
      </c>
      <c r="Z56" s="69" t="str">
        <f t="shared" si="13"/>
        <v/>
      </c>
      <c r="AA56" s="69" t="str">
        <f t="shared" si="14"/>
        <v/>
      </c>
      <c r="AB56" s="79"/>
      <c r="AC56" s="2" t="str">
        <f t="shared" si="15"/>
        <v/>
      </c>
      <c r="AD56" s="2"/>
      <c r="AE56" s="2"/>
      <c r="AF56" s="5"/>
      <c r="AG56" s="5"/>
      <c r="AH56" s="5"/>
      <c r="AI56" s="5"/>
      <c r="AJ56" s="5"/>
      <c r="AK56" s="5"/>
      <c r="AL56" s="5"/>
      <c r="AM56" s="5"/>
      <c r="AN56" s="5"/>
      <c r="AO56" s="5"/>
      <c r="AP56" s="5"/>
      <c r="AR56" s="5"/>
      <c r="AS56" s="5" t="str">
        <f t="shared" si="24"/>
        <v/>
      </c>
      <c r="AT56" s="5" t="str">
        <f t="shared" si="25"/>
        <v/>
      </c>
      <c r="AU56" s="54"/>
      <c r="AV56" s="50"/>
      <c r="AX56" s="5"/>
      <c r="AY56" s="5"/>
      <c r="CR56" s="2"/>
      <c r="CS56" s="2"/>
      <c r="CT56" s="2"/>
    </row>
    <row r="57" spans="2:98" ht="16.5" customHeight="1" x14ac:dyDescent="0.2">
      <c r="B57" s="2" t="str">
        <f t="shared" si="9"/>
        <v/>
      </c>
      <c r="C57" s="2" t="str">
        <f t="shared" si="18"/>
        <v/>
      </c>
      <c r="D57" s="2" t="str">
        <f t="shared" si="23"/>
        <v/>
      </c>
      <c r="E57" s="3" t="str">
        <f t="shared" si="16"/>
        <v/>
      </c>
      <c r="F57" s="78"/>
      <c r="G57" s="68" t="str">
        <f>IF(I57="","",COUNTA($I$14:I57))</f>
        <v/>
      </c>
      <c r="H57" s="157" t="str">
        <f t="shared" si="17"/>
        <v/>
      </c>
      <c r="I57" s="148"/>
      <c r="J57" s="136"/>
      <c r="K57" s="136"/>
      <c r="L57" s="62"/>
      <c r="M57" s="62"/>
      <c r="N57" s="62"/>
      <c r="O57" s="168"/>
      <c r="P57" s="177"/>
      <c r="Q57" s="176"/>
      <c r="R57" s="170"/>
      <c r="S57" s="150"/>
      <c r="T57" s="183" t="str">
        <f t="shared" si="11"/>
        <v/>
      </c>
      <c r="U57" s="180"/>
      <c r="V57" s="152"/>
      <c r="W57" s="154"/>
      <c r="X57" s="156"/>
      <c r="Y57" s="69" t="str">
        <f t="shared" si="26"/>
        <v/>
      </c>
      <c r="Z57" s="69" t="str">
        <f t="shared" si="13"/>
        <v/>
      </c>
      <c r="AA57" s="69" t="str">
        <f t="shared" si="14"/>
        <v/>
      </c>
      <c r="AB57" s="79"/>
      <c r="AC57" s="2" t="str">
        <f t="shared" si="15"/>
        <v/>
      </c>
      <c r="AD57" s="2"/>
      <c r="AE57" s="2"/>
      <c r="AF57" s="5"/>
      <c r="AG57" s="5"/>
      <c r="AH57" s="5"/>
      <c r="AI57" s="5"/>
      <c r="AJ57" s="5"/>
      <c r="AK57" s="5"/>
      <c r="AL57" s="5"/>
      <c r="AM57" s="5"/>
      <c r="AN57" s="5"/>
      <c r="AO57" s="5"/>
      <c r="AP57" s="5"/>
      <c r="AR57" s="5"/>
      <c r="AS57" s="5" t="str">
        <f t="shared" si="24"/>
        <v/>
      </c>
      <c r="AT57" s="5" t="str">
        <f t="shared" si="25"/>
        <v/>
      </c>
      <c r="AU57" s="54"/>
      <c r="AV57" s="50"/>
      <c r="AX57" s="5"/>
      <c r="AY57" s="5"/>
      <c r="CR57" s="2"/>
      <c r="CS57" s="2"/>
      <c r="CT57" s="2"/>
    </row>
    <row r="58" spans="2:98" ht="16.5" customHeight="1" x14ac:dyDescent="0.2">
      <c r="B58" s="2" t="str">
        <f t="shared" si="9"/>
        <v/>
      </c>
      <c r="C58" s="2" t="str">
        <f t="shared" si="18"/>
        <v/>
      </c>
      <c r="D58" s="2" t="str">
        <f t="shared" si="23"/>
        <v/>
      </c>
      <c r="E58" s="3" t="str">
        <f t="shared" si="16"/>
        <v/>
      </c>
      <c r="F58" s="78"/>
      <c r="G58" s="68" t="str">
        <f>IF(I58="","",COUNTA($I$14:I58))</f>
        <v/>
      </c>
      <c r="H58" s="157" t="str">
        <f t="shared" si="17"/>
        <v/>
      </c>
      <c r="I58" s="148"/>
      <c r="J58" s="136"/>
      <c r="K58" s="136"/>
      <c r="L58" s="62"/>
      <c r="M58" s="62"/>
      <c r="N58" s="62"/>
      <c r="O58" s="168"/>
      <c r="P58" s="177"/>
      <c r="Q58" s="176"/>
      <c r="R58" s="170"/>
      <c r="S58" s="150"/>
      <c r="T58" s="183" t="str">
        <f t="shared" si="11"/>
        <v/>
      </c>
      <c r="U58" s="180"/>
      <c r="V58" s="152"/>
      <c r="W58" s="154"/>
      <c r="X58" s="156"/>
      <c r="Y58" s="69" t="str">
        <f t="shared" si="26"/>
        <v/>
      </c>
      <c r="Z58" s="69" t="str">
        <f t="shared" si="13"/>
        <v/>
      </c>
      <c r="AA58" s="69" t="str">
        <f t="shared" si="14"/>
        <v/>
      </c>
      <c r="AB58" s="79"/>
      <c r="AC58" s="2" t="str">
        <f t="shared" si="15"/>
        <v/>
      </c>
      <c r="AD58" s="2"/>
      <c r="AE58" s="2"/>
      <c r="AF58" s="5"/>
      <c r="AG58" s="5"/>
      <c r="AH58" s="5"/>
      <c r="AI58" s="5"/>
      <c r="AJ58" s="5"/>
      <c r="AK58" s="5"/>
      <c r="AL58" s="5"/>
      <c r="AM58" s="5"/>
      <c r="AN58" s="5"/>
      <c r="AO58" s="5"/>
      <c r="AP58" s="5"/>
      <c r="AR58" s="5"/>
      <c r="AS58" s="5" t="str">
        <f t="shared" si="24"/>
        <v/>
      </c>
      <c r="AT58" s="5" t="str">
        <f t="shared" si="25"/>
        <v/>
      </c>
      <c r="AU58" s="54"/>
      <c r="AV58" s="50"/>
      <c r="AX58" s="5"/>
      <c r="AY58" s="5"/>
      <c r="CR58" s="2"/>
      <c r="CS58" s="2"/>
      <c r="CT58" s="2"/>
    </row>
    <row r="59" spans="2:98" ht="16.5" customHeight="1" x14ac:dyDescent="0.2">
      <c r="B59" s="2" t="str">
        <f t="shared" si="9"/>
        <v/>
      </c>
      <c r="C59" s="2" t="str">
        <f t="shared" si="18"/>
        <v/>
      </c>
      <c r="D59" s="2" t="str">
        <f t="shared" si="23"/>
        <v/>
      </c>
      <c r="E59" s="3" t="str">
        <f t="shared" si="16"/>
        <v/>
      </c>
      <c r="F59" s="78"/>
      <c r="G59" s="68" t="str">
        <f>IF(I59="","",COUNTA($I$14:I59))</f>
        <v/>
      </c>
      <c r="H59" s="157" t="str">
        <f t="shared" si="17"/>
        <v/>
      </c>
      <c r="I59" s="148"/>
      <c r="J59" s="136"/>
      <c r="K59" s="136"/>
      <c r="L59" s="62"/>
      <c r="M59" s="62"/>
      <c r="N59" s="62"/>
      <c r="O59" s="168"/>
      <c r="P59" s="177"/>
      <c r="Q59" s="176"/>
      <c r="R59" s="170"/>
      <c r="S59" s="150"/>
      <c r="T59" s="183" t="str">
        <f t="shared" si="11"/>
        <v/>
      </c>
      <c r="U59" s="180"/>
      <c r="V59" s="152"/>
      <c r="W59" s="154"/>
      <c r="X59" s="156"/>
      <c r="Y59" s="69" t="str">
        <f t="shared" si="26"/>
        <v/>
      </c>
      <c r="Z59" s="69" t="str">
        <f t="shared" si="13"/>
        <v/>
      </c>
      <c r="AA59" s="69" t="str">
        <f t="shared" si="14"/>
        <v/>
      </c>
      <c r="AB59" s="79"/>
      <c r="AC59" s="2" t="str">
        <f t="shared" si="15"/>
        <v/>
      </c>
      <c r="AD59" s="2"/>
      <c r="AE59" s="2"/>
      <c r="AF59" s="5"/>
      <c r="AG59" s="5"/>
      <c r="AH59" s="5"/>
      <c r="AI59" s="5"/>
      <c r="AJ59" s="5"/>
      <c r="AK59" s="5"/>
      <c r="AL59" s="5"/>
      <c r="AM59" s="5"/>
      <c r="AN59" s="5"/>
      <c r="AO59" s="5"/>
      <c r="AP59" s="5"/>
      <c r="AR59" s="5"/>
      <c r="AS59" s="5" t="str">
        <f t="shared" si="24"/>
        <v/>
      </c>
      <c r="AT59" s="5" t="str">
        <f t="shared" si="25"/>
        <v/>
      </c>
      <c r="AU59" s="54"/>
      <c r="AV59" s="50"/>
      <c r="AX59" s="5"/>
      <c r="AY59" s="5"/>
      <c r="CR59" s="2"/>
      <c r="CS59" s="2"/>
      <c r="CT59" s="2"/>
    </row>
    <row r="60" spans="2:98" ht="16.5" customHeight="1" x14ac:dyDescent="0.2">
      <c r="B60" s="2" t="str">
        <f t="shared" si="9"/>
        <v/>
      </c>
      <c r="C60" s="2" t="str">
        <f t="shared" si="18"/>
        <v/>
      </c>
      <c r="D60" s="2" t="str">
        <f t="shared" si="23"/>
        <v/>
      </c>
      <c r="E60" s="3" t="str">
        <f t="shared" si="16"/>
        <v/>
      </c>
      <c r="F60" s="78"/>
      <c r="G60" s="68" t="str">
        <f>IF(I60="","",COUNTA($I$14:I60))</f>
        <v/>
      </c>
      <c r="H60" s="157" t="str">
        <f t="shared" si="17"/>
        <v/>
      </c>
      <c r="I60" s="148"/>
      <c r="J60" s="136"/>
      <c r="K60" s="136"/>
      <c r="L60" s="62"/>
      <c r="M60" s="62"/>
      <c r="N60" s="62"/>
      <c r="O60" s="168"/>
      <c r="P60" s="177"/>
      <c r="Q60" s="176"/>
      <c r="R60" s="170"/>
      <c r="S60" s="150"/>
      <c r="T60" s="183" t="str">
        <f t="shared" si="11"/>
        <v/>
      </c>
      <c r="U60" s="180"/>
      <c r="V60" s="152"/>
      <c r="W60" s="154"/>
      <c r="X60" s="156"/>
      <c r="Y60" s="69" t="str">
        <f t="shared" si="26"/>
        <v/>
      </c>
      <c r="Z60" s="69" t="str">
        <f t="shared" si="13"/>
        <v/>
      </c>
      <c r="AA60" s="69" t="str">
        <f t="shared" si="14"/>
        <v/>
      </c>
      <c r="AB60" s="79"/>
      <c r="AC60" s="2" t="str">
        <f t="shared" si="15"/>
        <v/>
      </c>
      <c r="AD60" s="2"/>
      <c r="AE60" s="2"/>
      <c r="AF60" s="5"/>
      <c r="AG60" s="5"/>
      <c r="AH60" s="5"/>
      <c r="AI60" s="5"/>
      <c r="AJ60" s="5"/>
      <c r="AK60" s="5"/>
      <c r="AL60" s="5"/>
      <c r="AM60" s="5"/>
      <c r="AN60" s="5"/>
      <c r="AO60" s="5"/>
      <c r="AP60" s="5"/>
      <c r="AR60" s="5"/>
      <c r="AS60" s="5" t="str">
        <f t="shared" si="24"/>
        <v/>
      </c>
      <c r="AT60" s="5" t="str">
        <f t="shared" si="25"/>
        <v/>
      </c>
      <c r="AU60" s="54"/>
      <c r="AV60" s="50"/>
      <c r="AX60" s="5"/>
      <c r="AY60" s="5"/>
      <c r="CR60" s="2"/>
      <c r="CS60" s="2"/>
      <c r="CT60" s="2"/>
    </row>
    <row r="61" spans="2:98" ht="16.5" customHeight="1" x14ac:dyDescent="0.2">
      <c r="B61" s="2" t="str">
        <f t="shared" si="9"/>
        <v/>
      </c>
      <c r="C61" s="2" t="str">
        <f t="shared" si="18"/>
        <v/>
      </c>
      <c r="D61" s="2" t="str">
        <f t="shared" si="23"/>
        <v/>
      </c>
      <c r="E61" s="3" t="str">
        <f t="shared" si="16"/>
        <v/>
      </c>
      <c r="F61" s="78"/>
      <c r="G61" s="68" t="str">
        <f>IF(I61="","",COUNTA($I$14:I61))</f>
        <v/>
      </c>
      <c r="H61" s="157" t="str">
        <f t="shared" si="17"/>
        <v/>
      </c>
      <c r="I61" s="148"/>
      <c r="J61" s="136"/>
      <c r="K61" s="136"/>
      <c r="L61" s="62"/>
      <c r="M61" s="62"/>
      <c r="N61" s="62"/>
      <c r="O61" s="168"/>
      <c r="P61" s="177"/>
      <c r="Q61" s="176"/>
      <c r="R61" s="170"/>
      <c r="S61" s="150"/>
      <c r="T61" s="183" t="str">
        <f t="shared" si="11"/>
        <v/>
      </c>
      <c r="U61" s="180"/>
      <c r="V61" s="152"/>
      <c r="W61" s="154"/>
      <c r="X61" s="156"/>
      <c r="Y61" s="69" t="str">
        <f t="shared" si="26"/>
        <v/>
      </c>
      <c r="Z61" s="69" t="str">
        <f t="shared" si="13"/>
        <v/>
      </c>
      <c r="AA61" s="69" t="str">
        <f t="shared" si="14"/>
        <v/>
      </c>
      <c r="AB61" s="79"/>
      <c r="AC61" s="2" t="str">
        <f t="shared" si="15"/>
        <v/>
      </c>
      <c r="AD61" s="2"/>
      <c r="AE61" s="2"/>
      <c r="AF61" s="5"/>
      <c r="AG61" s="5"/>
      <c r="AH61" s="5"/>
      <c r="AI61" s="5"/>
      <c r="AJ61" s="5"/>
      <c r="AK61" s="5"/>
      <c r="AL61" s="5"/>
      <c r="AM61" s="5"/>
      <c r="AN61" s="5"/>
      <c r="AO61" s="5"/>
      <c r="AP61" s="5"/>
      <c r="AR61" s="5"/>
      <c r="AS61" s="5" t="str">
        <f t="shared" si="24"/>
        <v/>
      </c>
      <c r="AT61" s="5" t="str">
        <f t="shared" si="25"/>
        <v/>
      </c>
      <c r="AU61" s="54"/>
      <c r="AV61" s="50"/>
      <c r="AX61" s="5"/>
      <c r="AY61" s="5"/>
      <c r="CR61" s="2"/>
      <c r="CS61" s="2"/>
      <c r="CT61" s="2"/>
    </row>
    <row r="62" spans="2:98" ht="16.5" customHeight="1" x14ac:dyDescent="0.2">
      <c r="B62" s="2" t="str">
        <f t="shared" si="9"/>
        <v/>
      </c>
      <c r="C62" s="2" t="str">
        <f t="shared" si="18"/>
        <v/>
      </c>
      <c r="D62" s="2" t="str">
        <f t="shared" si="23"/>
        <v/>
      </c>
      <c r="E62" s="3" t="str">
        <f t="shared" si="16"/>
        <v/>
      </c>
      <c r="F62" s="78"/>
      <c r="G62" s="68" t="str">
        <f>IF(I62="","",COUNTA($I$14:I62))</f>
        <v/>
      </c>
      <c r="H62" s="157" t="str">
        <f t="shared" si="17"/>
        <v/>
      </c>
      <c r="I62" s="148"/>
      <c r="J62" s="136"/>
      <c r="K62" s="136"/>
      <c r="L62" s="62"/>
      <c r="M62" s="62"/>
      <c r="N62" s="62"/>
      <c r="O62" s="168"/>
      <c r="P62" s="177"/>
      <c r="Q62" s="176"/>
      <c r="R62" s="170"/>
      <c r="S62" s="150"/>
      <c r="T62" s="183" t="str">
        <f t="shared" si="11"/>
        <v/>
      </c>
      <c r="U62" s="180"/>
      <c r="V62" s="152"/>
      <c r="W62" s="154"/>
      <c r="X62" s="156"/>
      <c r="Y62" s="69" t="str">
        <f t="shared" si="26"/>
        <v/>
      </c>
      <c r="Z62" s="69" t="str">
        <f t="shared" si="13"/>
        <v/>
      </c>
      <c r="AA62" s="69" t="str">
        <f t="shared" si="14"/>
        <v/>
      </c>
      <c r="AB62" s="79"/>
      <c r="AC62" s="2" t="str">
        <f t="shared" si="15"/>
        <v/>
      </c>
      <c r="AD62" s="2"/>
      <c r="AE62" s="2"/>
      <c r="AF62" s="5"/>
      <c r="AG62" s="5"/>
      <c r="AH62" s="5"/>
      <c r="AI62" s="5"/>
      <c r="AJ62" s="5"/>
      <c r="AK62" s="5"/>
      <c r="AL62" s="5"/>
      <c r="AM62" s="5"/>
      <c r="AN62" s="5"/>
      <c r="AO62" s="5"/>
      <c r="AP62" s="5"/>
      <c r="AR62" s="5"/>
      <c r="AS62" s="5" t="str">
        <f t="shared" si="24"/>
        <v/>
      </c>
      <c r="AT62" s="5" t="str">
        <f t="shared" si="25"/>
        <v/>
      </c>
      <c r="AU62" s="54"/>
      <c r="AV62" s="50"/>
      <c r="AX62" s="5"/>
      <c r="AY62" s="5"/>
      <c r="CR62" s="2"/>
      <c r="CS62" s="2"/>
      <c r="CT62" s="2"/>
    </row>
    <row r="63" spans="2:98" ht="16.5" customHeight="1" x14ac:dyDescent="0.2">
      <c r="B63" s="2" t="str">
        <f t="shared" si="9"/>
        <v/>
      </c>
      <c r="C63" s="2" t="str">
        <f t="shared" si="18"/>
        <v/>
      </c>
      <c r="D63" s="2" t="str">
        <f t="shared" si="23"/>
        <v/>
      </c>
      <c r="E63" s="3" t="str">
        <f t="shared" si="16"/>
        <v/>
      </c>
      <c r="F63" s="78"/>
      <c r="G63" s="68" t="str">
        <f>IF(I63="","",COUNTA($I$14:I63))</f>
        <v/>
      </c>
      <c r="H63" s="157" t="str">
        <f t="shared" si="17"/>
        <v/>
      </c>
      <c r="I63" s="148"/>
      <c r="J63" s="136"/>
      <c r="K63" s="136"/>
      <c r="L63" s="62"/>
      <c r="M63" s="62"/>
      <c r="N63" s="62"/>
      <c r="O63" s="168"/>
      <c r="P63" s="177"/>
      <c r="Q63" s="176"/>
      <c r="R63" s="170"/>
      <c r="S63" s="150"/>
      <c r="T63" s="183" t="str">
        <f t="shared" si="11"/>
        <v/>
      </c>
      <c r="U63" s="180"/>
      <c r="V63" s="152"/>
      <c r="W63" s="154"/>
      <c r="X63" s="156"/>
      <c r="Y63" s="69" t="str">
        <f t="shared" si="26"/>
        <v/>
      </c>
      <c r="Z63" s="69" t="str">
        <f t="shared" si="13"/>
        <v/>
      </c>
      <c r="AA63" s="69" t="str">
        <f t="shared" si="14"/>
        <v/>
      </c>
      <c r="AB63" s="79"/>
      <c r="AC63" s="2" t="str">
        <f t="shared" si="15"/>
        <v/>
      </c>
      <c r="AD63" s="2"/>
      <c r="AE63" s="2"/>
      <c r="AF63" s="5"/>
      <c r="AG63" s="5"/>
      <c r="AH63" s="5"/>
      <c r="AI63" s="5"/>
      <c r="AJ63" s="5"/>
      <c r="AK63" s="5"/>
      <c r="AL63" s="5"/>
      <c r="AM63" s="5"/>
      <c r="AN63" s="5"/>
      <c r="AO63" s="5"/>
      <c r="AP63" s="5"/>
      <c r="AR63" s="5"/>
      <c r="AS63" s="5" t="str">
        <f t="shared" si="24"/>
        <v/>
      </c>
      <c r="AT63" s="5" t="str">
        <f t="shared" si="25"/>
        <v/>
      </c>
      <c r="AU63" s="54"/>
      <c r="AV63" s="50"/>
      <c r="AX63" s="5"/>
      <c r="AY63" s="5"/>
      <c r="CR63" s="2"/>
      <c r="CS63" s="2"/>
      <c r="CT63" s="2"/>
    </row>
    <row r="64" spans="2:98" ht="16.5" customHeight="1" x14ac:dyDescent="0.2">
      <c r="B64" s="2" t="str">
        <f t="shared" si="9"/>
        <v/>
      </c>
      <c r="C64" s="2" t="str">
        <f t="shared" si="18"/>
        <v/>
      </c>
      <c r="D64" s="2" t="str">
        <f t="shared" si="23"/>
        <v/>
      </c>
      <c r="E64" s="3" t="str">
        <f t="shared" si="16"/>
        <v/>
      </c>
      <c r="F64" s="78"/>
      <c r="G64" s="68" t="str">
        <f>IF(I64="","",COUNTA($I$14:I64))</f>
        <v/>
      </c>
      <c r="H64" s="157" t="str">
        <f t="shared" si="17"/>
        <v/>
      </c>
      <c r="I64" s="148"/>
      <c r="J64" s="136"/>
      <c r="K64" s="136"/>
      <c r="L64" s="62"/>
      <c r="M64" s="62"/>
      <c r="N64" s="62"/>
      <c r="O64" s="168"/>
      <c r="P64" s="177"/>
      <c r="Q64" s="176"/>
      <c r="R64" s="170"/>
      <c r="S64" s="150"/>
      <c r="T64" s="183" t="str">
        <f t="shared" si="11"/>
        <v/>
      </c>
      <c r="U64" s="180"/>
      <c r="V64" s="152"/>
      <c r="W64" s="154"/>
      <c r="X64" s="156"/>
      <c r="Y64" s="69" t="str">
        <f t="shared" si="26"/>
        <v/>
      </c>
      <c r="Z64" s="69" t="str">
        <f t="shared" si="13"/>
        <v/>
      </c>
      <c r="AA64" s="69" t="str">
        <f t="shared" si="14"/>
        <v/>
      </c>
      <c r="AB64" s="79"/>
      <c r="AC64" s="2" t="str">
        <f t="shared" si="15"/>
        <v/>
      </c>
      <c r="AD64" s="2"/>
      <c r="AE64" s="2"/>
      <c r="AF64" s="5"/>
      <c r="AG64" s="5"/>
      <c r="AH64" s="5"/>
      <c r="AI64" s="5"/>
      <c r="AJ64" s="5"/>
      <c r="AK64" s="5"/>
      <c r="AL64" s="5"/>
      <c r="AM64" s="5"/>
      <c r="AN64" s="5"/>
      <c r="AO64" s="5"/>
      <c r="AP64" s="5"/>
      <c r="AR64" s="5"/>
      <c r="AS64" s="5" t="str">
        <f t="shared" si="24"/>
        <v/>
      </c>
      <c r="AT64" s="5" t="str">
        <f t="shared" si="25"/>
        <v/>
      </c>
      <c r="AU64" s="54"/>
      <c r="AV64" s="50"/>
      <c r="AX64" s="5"/>
      <c r="AY64" s="5"/>
      <c r="CR64" s="2"/>
      <c r="CS64" s="2"/>
      <c r="CT64" s="2"/>
    </row>
    <row r="65" spans="2:98" ht="16.5" customHeight="1" x14ac:dyDescent="0.2">
      <c r="B65" s="2" t="str">
        <f t="shared" si="9"/>
        <v/>
      </c>
      <c r="C65" s="2" t="str">
        <f t="shared" si="18"/>
        <v/>
      </c>
      <c r="D65" s="2" t="str">
        <f t="shared" si="23"/>
        <v/>
      </c>
      <c r="E65" s="3" t="str">
        <f t="shared" si="16"/>
        <v/>
      </c>
      <c r="F65" s="78"/>
      <c r="G65" s="68" t="str">
        <f>IF(I65="","",COUNTA($I$14:I65))</f>
        <v/>
      </c>
      <c r="H65" s="157" t="str">
        <f t="shared" si="17"/>
        <v/>
      </c>
      <c r="I65" s="148"/>
      <c r="J65" s="136"/>
      <c r="K65" s="136"/>
      <c r="L65" s="62"/>
      <c r="M65" s="62"/>
      <c r="N65" s="62"/>
      <c r="O65" s="168"/>
      <c r="P65" s="177"/>
      <c r="Q65" s="176"/>
      <c r="R65" s="170"/>
      <c r="S65" s="150"/>
      <c r="T65" s="183" t="str">
        <f t="shared" si="11"/>
        <v/>
      </c>
      <c r="U65" s="180"/>
      <c r="V65" s="152"/>
      <c r="W65" s="154"/>
      <c r="X65" s="156"/>
      <c r="Y65" s="69" t="str">
        <f t="shared" si="26"/>
        <v/>
      </c>
      <c r="Z65" s="69" t="str">
        <f t="shared" si="13"/>
        <v/>
      </c>
      <c r="AA65" s="69" t="str">
        <f t="shared" si="14"/>
        <v/>
      </c>
      <c r="AB65" s="79"/>
      <c r="AC65" s="2" t="str">
        <f t="shared" si="15"/>
        <v/>
      </c>
      <c r="AD65" s="2"/>
      <c r="AE65" s="2"/>
      <c r="AF65" s="5"/>
      <c r="AG65" s="5"/>
      <c r="AH65" s="5"/>
      <c r="AI65" s="5"/>
      <c r="AJ65" s="5"/>
      <c r="AK65" s="5"/>
      <c r="AL65" s="5"/>
      <c r="AM65" s="5"/>
      <c r="AN65" s="5"/>
      <c r="AO65" s="5"/>
      <c r="AP65" s="5"/>
      <c r="AR65" s="5"/>
      <c r="AS65" s="5" t="str">
        <f t="shared" si="24"/>
        <v/>
      </c>
      <c r="AT65" s="5" t="str">
        <f t="shared" si="25"/>
        <v/>
      </c>
      <c r="AU65" s="54"/>
      <c r="AV65" s="50"/>
      <c r="AX65" s="5"/>
      <c r="AY65" s="5"/>
      <c r="CR65" s="2"/>
      <c r="CS65" s="2"/>
      <c r="CT65" s="2"/>
    </row>
    <row r="66" spans="2:98" ht="16.5" customHeight="1" x14ac:dyDescent="0.2">
      <c r="B66" s="2" t="str">
        <f t="shared" si="9"/>
        <v/>
      </c>
      <c r="C66" s="2" t="str">
        <f t="shared" si="18"/>
        <v/>
      </c>
      <c r="D66" s="2" t="str">
        <f t="shared" si="23"/>
        <v/>
      </c>
      <c r="E66" s="3" t="str">
        <f t="shared" si="16"/>
        <v/>
      </c>
      <c r="F66" s="78"/>
      <c r="G66" s="68" t="str">
        <f>IF(I66="","",COUNTA($I$14:I66))</f>
        <v/>
      </c>
      <c r="H66" s="157" t="str">
        <f t="shared" si="17"/>
        <v/>
      </c>
      <c r="I66" s="148"/>
      <c r="J66" s="136"/>
      <c r="K66" s="136"/>
      <c r="L66" s="62"/>
      <c r="M66" s="62"/>
      <c r="N66" s="62"/>
      <c r="O66" s="168"/>
      <c r="P66" s="177"/>
      <c r="Q66" s="176"/>
      <c r="R66" s="170"/>
      <c r="S66" s="150"/>
      <c r="T66" s="183" t="str">
        <f t="shared" si="11"/>
        <v/>
      </c>
      <c r="U66" s="180"/>
      <c r="V66" s="152"/>
      <c r="W66" s="154"/>
      <c r="X66" s="156"/>
      <c r="Y66" s="69" t="str">
        <f t="shared" si="26"/>
        <v/>
      </c>
      <c r="Z66" s="69" t="str">
        <f t="shared" si="13"/>
        <v/>
      </c>
      <c r="AA66" s="69" t="str">
        <f t="shared" si="14"/>
        <v/>
      </c>
      <c r="AB66" s="79"/>
      <c r="AC66" s="2" t="str">
        <f t="shared" si="15"/>
        <v/>
      </c>
      <c r="AD66" s="2"/>
      <c r="AE66" s="2"/>
      <c r="AF66" s="5"/>
      <c r="AG66" s="5"/>
      <c r="AH66" s="5"/>
      <c r="AI66" s="5"/>
      <c r="AJ66" s="5"/>
      <c r="AK66" s="5"/>
      <c r="AL66" s="5"/>
      <c r="AM66" s="5"/>
      <c r="AN66" s="5"/>
      <c r="AO66" s="5"/>
      <c r="AP66" s="5"/>
      <c r="AR66" s="5"/>
      <c r="AS66" s="5" t="str">
        <f t="shared" si="24"/>
        <v/>
      </c>
      <c r="AT66" s="5" t="str">
        <f t="shared" si="25"/>
        <v/>
      </c>
      <c r="AU66" s="54"/>
      <c r="AV66" s="50"/>
      <c r="AX66" s="5"/>
      <c r="AY66" s="5"/>
      <c r="CR66" s="2"/>
      <c r="CS66" s="2"/>
      <c r="CT66" s="2"/>
    </row>
    <row r="67" spans="2:98" ht="16.5" customHeight="1" x14ac:dyDescent="0.2">
      <c r="B67" s="2" t="str">
        <f t="shared" si="9"/>
        <v/>
      </c>
      <c r="C67" s="2" t="str">
        <f t="shared" si="18"/>
        <v/>
      </c>
      <c r="D67" s="2" t="str">
        <f t="shared" si="23"/>
        <v/>
      </c>
      <c r="E67" s="3" t="str">
        <f t="shared" si="16"/>
        <v/>
      </c>
      <c r="F67" s="78"/>
      <c r="G67" s="68" t="str">
        <f>IF(I67="","",COUNTA($I$14:I67))</f>
        <v/>
      </c>
      <c r="H67" s="157" t="str">
        <f t="shared" si="17"/>
        <v/>
      </c>
      <c r="I67" s="148"/>
      <c r="J67" s="136"/>
      <c r="K67" s="136"/>
      <c r="L67" s="62"/>
      <c r="M67" s="62"/>
      <c r="N67" s="62"/>
      <c r="O67" s="168"/>
      <c r="P67" s="177"/>
      <c r="Q67" s="176"/>
      <c r="R67" s="170"/>
      <c r="S67" s="150"/>
      <c r="T67" s="183" t="str">
        <f t="shared" si="11"/>
        <v/>
      </c>
      <c r="U67" s="180"/>
      <c r="V67" s="152"/>
      <c r="W67" s="154"/>
      <c r="X67" s="156"/>
      <c r="Y67" s="69" t="str">
        <f t="shared" si="26"/>
        <v/>
      </c>
      <c r="Z67" s="69" t="str">
        <f t="shared" si="13"/>
        <v/>
      </c>
      <c r="AA67" s="69" t="str">
        <f t="shared" si="14"/>
        <v/>
      </c>
      <c r="AB67" s="79"/>
      <c r="AC67" s="2" t="str">
        <f t="shared" si="15"/>
        <v/>
      </c>
      <c r="AD67" s="2"/>
      <c r="AE67" s="2"/>
      <c r="AF67" s="5"/>
      <c r="AG67" s="5"/>
      <c r="AH67" s="5"/>
      <c r="AI67" s="5"/>
      <c r="AJ67" s="5"/>
      <c r="AK67" s="5"/>
      <c r="AL67" s="5"/>
      <c r="AM67" s="5"/>
      <c r="AN67" s="5"/>
      <c r="AO67" s="5"/>
      <c r="AP67" s="5"/>
      <c r="AR67" s="5"/>
      <c r="AS67" s="5" t="str">
        <f t="shared" si="24"/>
        <v/>
      </c>
      <c r="AT67" s="5" t="str">
        <f t="shared" si="25"/>
        <v/>
      </c>
      <c r="AU67" s="54"/>
      <c r="AV67" s="50"/>
      <c r="AX67" s="5"/>
      <c r="AY67" s="5"/>
      <c r="CR67" s="2"/>
      <c r="CS67" s="2"/>
      <c r="CT67" s="2"/>
    </row>
    <row r="68" spans="2:98" ht="16.5" customHeight="1" x14ac:dyDescent="0.2">
      <c r="B68" s="2" t="str">
        <f t="shared" si="9"/>
        <v/>
      </c>
      <c r="C68" s="2" t="str">
        <f t="shared" si="18"/>
        <v/>
      </c>
      <c r="D68" s="2" t="str">
        <f t="shared" si="23"/>
        <v/>
      </c>
      <c r="E68" s="3" t="str">
        <f t="shared" si="16"/>
        <v/>
      </c>
      <c r="F68" s="78"/>
      <c r="G68" s="68" t="str">
        <f>IF(I68="","",COUNTA($I$14:I68))</f>
        <v/>
      </c>
      <c r="H68" s="157" t="str">
        <f t="shared" si="17"/>
        <v/>
      </c>
      <c r="I68" s="148"/>
      <c r="J68" s="136"/>
      <c r="K68" s="136"/>
      <c r="L68" s="62"/>
      <c r="M68" s="62"/>
      <c r="N68" s="62"/>
      <c r="O68" s="168"/>
      <c r="P68" s="177"/>
      <c r="Q68" s="176"/>
      <c r="R68" s="170"/>
      <c r="S68" s="150"/>
      <c r="T68" s="183" t="str">
        <f t="shared" si="11"/>
        <v/>
      </c>
      <c r="U68" s="180"/>
      <c r="V68" s="152"/>
      <c r="W68" s="154"/>
      <c r="X68" s="156"/>
      <c r="Y68" s="69" t="str">
        <f t="shared" si="26"/>
        <v/>
      </c>
      <c r="Z68" s="69" t="str">
        <f t="shared" si="13"/>
        <v/>
      </c>
      <c r="AA68" s="69" t="str">
        <f t="shared" si="14"/>
        <v/>
      </c>
      <c r="AB68" s="79"/>
      <c r="AC68" s="2" t="str">
        <f t="shared" si="15"/>
        <v/>
      </c>
      <c r="AD68" s="2"/>
      <c r="AE68" s="2"/>
      <c r="AF68" s="5"/>
      <c r="AG68" s="5"/>
      <c r="AH68" s="5"/>
      <c r="AI68" s="5"/>
      <c r="AJ68" s="5"/>
      <c r="AK68" s="5"/>
      <c r="AL68" s="5"/>
      <c r="AM68" s="5"/>
      <c r="AN68" s="5"/>
      <c r="AO68" s="5"/>
      <c r="AP68" s="5"/>
      <c r="AR68" s="5"/>
      <c r="AS68" s="5" t="str">
        <f t="shared" si="24"/>
        <v/>
      </c>
      <c r="AT68" s="5" t="str">
        <f t="shared" si="25"/>
        <v/>
      </c>
      <c r="AU68" s="54"/>
      <c r="AV68" s="50"/>
      <c r="AX68" s="5"/>
      <c r="AY68" s="5"/>
      <c r="CR68" s="2"/>
      <c r="CS68" s="2"/>
      <c r="CT68" s="2"/>
    </row>
    <row r="69" spans="2:98" ht="16.5" customHeight="1" x14ac:dyDescent="0.2">
      <c r="B69" s="2" t="str">
        <f t="shared" si="9"/>
        <v/>
      </c>
      <c r="C69" s="2" t="str">
        <f t="shared" si="18"/>
        <v/>
      </c>
      <c r="D69" s="2" t="str">
        <f t="shared" si="23"/>
        <v/>
      </c>
      <c r="E69" s="3" t="str">
        <f t="shared" si="16"/>
        <v/>
      </c>
      <c r="F69" s="78"/>
      <c r="G69" s="68" t="str">
        <f>IF(I69="","",COUNTA($I$14:I69))</f>
        <v/>
      </c>
      <c r="H69" s="157" t="str">
        <f t="shared" si="17"/>
        <v/>
      </c>
      <c r="I69" s="148"/>
      <c r="J69" s="136"/>
      <c r="K69" s="136"/>
      <c r="L69" s="62"/>
      <c r="M69" s="62"/>
      <c r="N69" s="62"/>
      <c r="O69" s="168"/>
      <c r="P69" s="177"/>
      <c r="Q69" s="176"/>
      <c r="R69" s="170"/>
      <c r="S69" s="150"/>
      <c r="T69" s="183" t="str">
        <f t="shared" si="11"/>
        <v/>
      </c>
      <c r="U69" s="180"/>
      <c r="V69" s="152"/>
      <c r="W69" s="154"/>
      <c r="X69" s="156"/>
      <c r="Y69" s="69" t="str">
        <f t="shared" si="26"/>
        <v/>
      </c>
      <c r="Z69" s="69" t="str">
        <f t="shared" si="13"/>
        <v/>
      </c>
      <c r="AA69" s="69" t="str">
        <f t="shared" si="14"/>
        <v/>
      </c>
      <c r="AB69" s="79"/>
      <c r="AC69" s="2" t="str">
        <f t="shared" si="15"/>
        <v/>
      </c>
      <c r="AD69" s="2"/>
      <c r="AE69" s="2"/>
      <c r="AF69" s="5"/>
      <c r="AG69" s="5"/>
      <c r="AH69" s="5"/>
      <c r="AI69" s="5"/>
      <c r="AJ69" s="5"/>
      <c r="AK69" s="5"/>
      <c r="AL69" s="5"/>
      <c r="AM69" s="5"/>
      <c r="AN69" s="5"/>
      <c r="AO69" s="5"/>
      <c r="AP69" s="5"/>
      <c r="AR69" s="5"/>
      <c r="AS69" s="5" t="str">
        <f t="shared" si="24"/>
        <v/>
      </c>
      <c r="AT69" s="5" t="str">
        <f t="shared" si="25"/>
        <v/>
      </c>
      <c r="AU69" s="54"/>
      <c r="AV69" s="50"/>
      <c r="AX69" s="5"/>
      <c r="AY69" s="5"/>
      <c r="CR69" s="2"/>
      <c r="CS69" s="2"/>
      <c r="CT69" s="2"/>
    </row>
    <row r="70" spans="2:98" ht="16.5" customHeight="1" x14ac:dyDescent="0.2">
      <c r="B70" s="2" t="str">
        <f t="shared" si="9"/>
        <v/>
      </c>
      <c r="C70" s="2" t="str">
        <f t="shared" si="18"/>
        <v/>
      </c>
      <c r="D70" s="2" t="str">
        <f t="shared" si="23"/>
        <v/>
      </c>
      <c r="E70" s="3" t="str">
        <f t="shared" si="16"/>
        <v/>
      </c>
      <c r="F70" s="78"/>
      <c r="G70" s="68" t="str">
        <f>IF(I70="","",COUNTA($I$14:I70))</f>
        <v/>
      </c>
      <c r="H70" s="157" t="str">
        <f t="shared" si="17"/>
        <v/>
      </c>
      <c r="I70" s="148"/>
      <c r="J70" s="136"/>
      <c r="K70" s="136"/>
      <c r="L70" s="62"/>
      <c r="M70" s="62"/>
      <c r="N70" s="62"/>
      <c r="O70" s="168"/>
      <c r="P70" s="177"/>
      <c r="Q70" s="176"/>
      <c r="R70" s="170"/>
      <c r="S70" s="150"/>
      <c r="T70" s="183" t="str">
        <f t="shared" si="11"/>
        <v/>
      </c>
      <c r="U70" s="180"/>
      <c r="V70" s="152"/>
      <c r="W70" s="154"/>
      <c r="X70" s="156"/>
      <c r="Y70" s="69" t="str">
        <f t="shared" si="26"/>
        <v/>
      </c>
      <c r="Z70" s="69" t="str">
        <f t="shared" si="13"/>
        <v/>
      </c>
      <c r="AA70" s="69" t="str">
        <f t="shared" si="14"/>
        <v/>
      </c>
      <c r="AB70" s="79"/>
      <c r="AC70" s="2" t="str">
        <f t="shared" si="15"/>
        <v/>
      </c>
      <c r="AD70" s="2"/>
      <c r="AE70" s="2"/>
      <c r="AF70" s="5"/>
      <c r="AG70" s="5"/>
      <c r="AH70" s="5"/>
      <c r="AI70" s="5"/>
      <c r="AJ70" s="5"/>
      <c r="AK70" s="5"/>
      <c r="AL70" s="5"/>
      <c r="AM70" s="5"/>
      <c r="AN70" s="5"/>
      <c r="AO70" s="5"/>
      <c r="AP70" s="5"/>
      <c r="AR70" s="5"/>
      <c r="AS70" s="5" t="str">
        <f t="shared" si="24"/>
        <v/>
      </c>
      <c r="AT70" s="5" t="str">
        <f t="shared" si="25"/>
        <v/>
      </c>
      <c r="AU70" s="54"/>
      <c r="AV70" s="50"/>
      <c r="AX70" s="5"/>
      <c r="AY70" s="5"/>
      <c r="CR70" s="2"/>
      <c r="CS70" s="2"/>
      <c r="CT70" s="2"/>
    </row>
    <row r="71" spans="2:98" ht="16.5" customHeight="1" x14ac:dyDescent="0.2">
      <c r="B71" s="2" t="str">
        <f t="shared" si="9"/>
        <v/>
      </c>
      <c r="C71" s="2" t="str">
        <f t="shared" si="18"/>
        <v/>
      </c>
      <c r="D71" s="2" t="str">
        <f t="shared" si="23"/>
        <v/>
      </c>
      <c r="E71" s="3" t="str">
        <f t="shared" si="16"/>
        <v/>
      </c>
      <c r="F71" s="78"/>
      <c r="G71" s="68" t="str">
        <f>IF(I71="","",COUNTA($I$14:I71))</f>
        <v/>
      </c>
      <c r="H71" s="157" t="str">
        <f t="shared" si="17"/>
        <v/>
      </c>
      <c r="I71" s="148"/>
      <c r="J71" s="136"/>
      <c r="K71" s="136"/>
      <c r="L71" s="62"/>
      <c r="M71" s="62"/>
      <c r="N71" s="62"/>
      <c r="O71" s="168"/>
      <c r="P71" s="177"/>
      <c r="Q71" s="176"/>
      <c r="R71" s="170"/>
      <c r="S71" s="150"/>
      <c r="T71" s="183" t="str">
        <f t="shared" si="11"/>
        <v/>
      </c>
      <c r="U71" s="180"/>
      <c r="V71" s="152"/>
      <c r="W71" s="154"/>
      <c r="X71" s="156"/>
      <c r="Y71" s="69" t="str">
        <f t="shared" si="26"/>
        <v/>
      </c>
      <c r="Z71" s="69" t="str">
        <f t="shared" si="13"/>
        <v/>
      </c>
      <c r="AA71" s="69" t="str">
        <f t="shared" si="14"/>
        <v/>
      </c>
      <c r="AB71" s="79"/>
      <c r="AC71" s="2" t="str">
        <f t="shared" si="15"/>
        <v/>
      </c>
      <c r="AD71" s="2"/>
      <c r="AE71" s="2"/>
      <c r="AF71" s="5"/>
      <c r="AG71" s="5"/>
      <c r="AH71" s="5"/>
      <c r="AI71" s="5"/>
      <c r="AJ71" s="5"/>
      <c r="AK71" s="5"/>
      <c r="AL71" s="5"/>
      <c r="AM71" s="5"/>
      <c r="AN71" s="5"/>
      <c r="AO71" s="5"/>
      <c r="AP71" s="5"/>
      <c r="AR71" s="5"/>
      <c r="AS71" s="5" t="str">
        <f t="shared" si="24"/>
        <v/>
      </c>
      <c r="AT71" s="5" t="str">
        <f t="shared" si="25"/>
        <v/>
      </c>
      <c r="AU71" s="54"/>
      <c r="AV71" s="50"/>
      <c r="AX71" s="5"/>
      <c r="AY71" s="5"/>
      <c r="CR71" s="2"/>
      <c r="CS71" s="2"/>
      <c r="CT71" s="2"/>
    </row>
    <row r="72" spans="2:98" ht="16.5" customHeight="1" x14ac:dyDescent="0.2">
      <c r="B72" s="2" t="str">
        <f t="shared" si="9"/>
        <v/>
      </c>
      <c r="C72" s="2" t="str">
        <f t="shared" si="18"/>
        <v/>
      </c>
      <c r="D72" s="2" t="str">
        <f t="shared" si="23"/>
        <v/>
      </c>
      <c r="E72" s="3" t="str">
        <f t="shared" si="16"/>
        <v/>
      </c>
      <c r="F72" s="78"/>
      <c r="G72" s="68" t="str">
        <f>IF(I72="","",COUNTA($I$14:I72))</f>
        <v/>
      </c>
      <c r="H72" s="157" t="str">
        <f t="shared" si="17"/>
        <v/>
      </c>
      <c r="I72" s="148"/>
      <c r="J72" s="136"/>
      <c r="K72" s="136"/>
      <c r="L72" s="62"/>
      <c r="M72" s="62"/>
      <c r="N72" s="62"/>
      <c r="O72" s="168"/>
      <c r="P72" s="177"/>
      <c r="Q72" s="176"/>
      <c r="R72" s="170"/>
      <c r="S72" s="150"/>
      <c r="T72" s="183" t="str">
        <f t="shared" si="11"/>
        <v/>
      </c>
      <c r="U72" s="180"/>
      <c r="V72" s="152"/>
      <c r="W72" s="154"/>
      <c r="X72" s="156"/>
      <c r="Y72" s="69" t="str">
        <f t="shared" si="26"/>
        <v/>
      </c>
      <c r="Z72" s="69" t="str">
        <f t="shared" si="13"/>
        <v/>
      </c>
      <c r="AA72" s="69" t="str">
        <f t="shared" si="14"/>
        <v/>
      </c>
      <c r="AB72" s="79"/>
      <c r="AC72" s="2" t="str">
        <f t="shared" si="15"/>
        <v/>
      </c>
      <c r="AD72" s="2"/>
      <c r="AE72" s="2"/>
      <c r="AF72" s="5"/>
      <c r="AG72" s="5"/>
      <c r="AH72" s="5"/>
      <c r="AI72" s="5"/>
      <c r="AJ72" s="5"/>
      <c r="AK72" s="5"/>
      <c r="AL72" s="5"/>
      <c r="AM72" s="5"/>
      <c r="AN72" s="5"/>
      <c r="AO72" s="5"/>
      <c r="AP72" s="5"/>
      <c r="AR72" s="5"/>
      <c r="AS72" s="5" t="str">
        <f t="shared" si="24"/>
        <v/>
      </c>
      <c r="AT72" s="5" t="str">
        <f t="shared" si="25"/>
        <v/>
      </c>
      <c r="AU72" s="54"/>
      <c r="AV72" s="50"/>
      <c r="AX72" s="5"/>
      <c r="AY72" s="5"/>
      <c r="CR72" s="2"/>
      <c r="CS72" s="2"/>
      <c r="CT72" s="2"/>
    </row>
    <row r="73" spans="2:98" ht="16.5" customHeight="1" x14ac:dyDescent="0.2">
      <c r="B73" s="2" t="str">
        <f t="shared" si="9"/>
        <v/>
      </c>
      <c r="C73" s="2" t="str">
        <f t="shared" si="18"/>
        <v/>
      </c>
      <c r="D73" s="2" t="str">
        <f t="shared" si="23"/>
        <v/>
      </c>
      <c r="E73" s="3" t="str">
        <f t="shared" si="16"/>
        <v/>
      </c>
      <c r="F73" s="78"/>
      <c r="G73" s="68" t="str">
        <f>IF(I73="","",COUNTA($I$14:I73))</f>
        <v/>
      </c>
      <c r="H73" s="157" t="str">
        <f t="shared" si="17"/>
        <v/>
      </c>
      <c r="I73" s="148"/>
      <c r="J73" s="136"/>
      <c r="K73" s="136"/>
      <c r="L73" s="62"/>
      <c r="M73" s="62"/>
      <c r="N73" s="62"/>
      <c r="O73" s="168"/>
      <c r="P73" s="177"/>
      <c r="Q73" s="176"/>
      <c r="R73" s="170"/>
      <c r="S73" s="150"/>
      <c r="T73" s="183" t="str">
        <f t="shared" si="11"/>
        <v/>
      </c>
      <c r="U73" s="180"/>
      <c r="V73" s="152"/>
      <c r="W73" s="154"/>
      <c r="X73" s="156"/>
      <c r="Y73" s="69" t="str">
        <f t="shared" si="26"/>
        <v/>
      </c>
      <c r="Z73" s="69" t="str">
        <f t="shared" si="13"/>
        <v/>
      </c>
      <c r="AA73" s="69" t="str">
        <f t="shared" si="14"/>
        <v/>
      </c>
      <c r="AB73" s="79"/>
      <c r="AC73" s="2" t="str">
        <f t="shared" si="15"/>
        <v/>
      </c>
      <c r="AD73" s="2"/>
      <c r="AE73" s="2"/>
      <c r="AF73" s="5"/>
      <c r="AG73" s="5"/>
      <c r="AH73" s="5"/>
      <c r="AI73" s="5"/>
      <c r="AJ73" s="5"/>
      <c r="AK73" s="5"/>
      <c r="AL73" s="5"/>
      <c r="AM73" s="5"/>
      <c r="AN73" s="5"/>
      <c r="AO73" s="5"/>
      <c r="AP73" s="5"/>
      <c r="AR73" s="5"/>
      <c r="AS73" s="5" t="str">
        <f t="shared" si="24"/>
        <v/>
      </c>
      <c r="AT73" s="5" t="str">
        <f t="shared" si="25"/>
        <v/>
      </c>
      <c r="AU73" s="54"/>
      <c r="AV73" s="50"/>
      <c r="AX73" s="5"/>
      <c r="AY73" s="5"/>
      <c r="CR73" s="2"/>
      <c r="CS73" s="2"/>
      <c r="CT73" s="2"/>
    </row>
    <row r="74" spans="2:98" ht="16.5" customHeight="1" x14ac:dyDescent="0.2">
      <c r="B74" s="2" t="str">
        <f t="shared" si="9"/>
        <v/>
      </c>
      <c r="C74" s="2" t="str">
        <f t="shared" si="18"/>
        <v/>
      </c>
      <c r="D74" s="2" t="str">
        <f t="shared" si="23"/>
        <v/>
      </c>
      <c r="E74" s="3" t="str">
        <f t="shared" si="16"/>
        <v/>
      </c>
      <c r="F74" s="78"/>
      <c r="G74" s="68" t="str">
        <f>IF(I74="","",COUNTA($I$14:I74))</f>
        <v/>
      </c>
      <c r="H74" s="157" t="str">
        <f t="shared" si="17"/>
        <v/>
      </c>
      <c r="I74" s="148"/>
      <c r="J74" s="136"/>
      <c r="K74" s="136"/>
      <c r="L74" s="62"/>
      <c r="M74" s="62"/>
      <c r="N74" s="62"/>
      <c r="O74" s="168"/>
      <c r="P74" s="177"/>
      <c r="Q74" s="176"/>
      <c r="R74" s="170"/>
      <c r="S74" s="150"/>
      <c r="T74" s="183" t="str">
        <f t="shared" si="11"/>
        <v/>
      </c>
      <c r="U74" s="180"/>
      <c r="V74" s="152"/>
      <c r="W74" s="154"/>
      <c r="X74" s="156"/>
      <c r="Y74" s="69" t="str">
        <f t="shared" si="26"/>
        <v/>
      </c>
      <c r="Z74" s="69" t="str">
        <f t="shared" si="13"/>
        <v/>
      </c>
      <c r="AA74" s="69" t="str">
        <f t="shared" si="14"/>
        <v/>
      </c>
      <c r="AB74" s="79"/>
      <c r="AC74" s="2" t="str">
        <f t="shared" si="15"/>
        <v/>
      </c>
      <c r="AD74" s="2"/>
      <c r="AE74" s="2"/>
      <c r="AF74" s="5"/>
      <c r="AG74" s="5"/>
      <c r="AH74" s="5"/>
      <c r="AI74" s="5"/>
      <c r="AJ74" s="5"/>
      <c r="AK74" s="5"/>
      <c r="AL74" s="5"/>
      <c r="AM74" s="5"/>
      <c r="AN74" s="5"/>
      <c r="AO74" s="5"/>
      <c r="AP74" s="5"/>
      <c r="AR74" s="5"/>
      <c r="AS74" s="5" t="str">
        <f t="shared" si="24"/>
        <v/>
      </c>
      <c r="AT74" s="5" t="str">
        <f t="shared" si="25"/>
        <v/>
      </c>
      <c r="AU74" s="54"/>
      <c r="AV74" s="50"/>
      <c r="AX74" s="5"/>
      <c r="AY74" s="5"/>
      <c r="CR74" s="2"/>
      <c r="CS74" s="2"/>
      <c r="CT74" s="2"/>
    </row>
    <row r="75" spans="2:98" ht="16.5" customHeight="1" x14ac:dyDescent="0.2">
      <c r="B75" s="2" t="str">
        <f t="shared" si="9"/>
        <v/>
      </c>
      <c r="C75" s="2" t="str">
        <f t="shared" si="18"/>
        <v/>
      </c>
      <c r="D75" s="2" t="str">
        <f t="shared" si="23"/>
        <v/>
      </c>
      <c r="E75" s="3" t="str">
        <f t="shared" si="16"/>
        <v/>
      </c>
      <c r="F75" s="78"/>
      <c r="G75" s="68" t="str">
        <f>IF(I75="","",COUNTA($I$14:I75))</f>
        <v/>
      </c>
      <c r="H75" s="157" t="str">
        <f t="shared" si="17"/>
        <v/>
      </c>
      <c r="I75" s="148"/>
      <c r="J75" s="136"/>
      <c r="K75" s="136"/>
      <c r="L75" s="62"/>
      <c r="M75" s="62"/>
      <c r="N75" s="62"/>
      <c r="O75" s="168"/>
      <c r="P75" s="177"/>
      <c r="Q75" s="176"/>
      <c r="R75" s="170"/>
      <c r="S75" s="150"/>
      <c r="T75" s="183" t="str">
        <f t="shared" si="11"/>
        <v/>
      </c>
      <c r="U75" s="180"/>
      <c r="V75" s="152"/>
      <c r="W75" s="154"/>
      <c r="X75" s="156"/>
      <c r="Y75" s="69" t="str">
        <f t="shared" si="26"/>
        <v/>
      </c>
      <c r="Z75" s="69" t="str">
        <f t="shared" si="13"/>
        <v/>
      </c>
      <c r="AA75" s="69" t="str">
        <f t="shared" si="14"/>
        <v/>
      </c>
      <c r="AB75" s="79"/>
      <c r="AC75" s="2" t="str">
        <f t="shared" si="15"/>
        <v/>
      </c>
      <c r="AD75" s="2"/>
      <c r="AE75" s="2"/>
      <c r="AF75" s="5"/>
      <c r="AG75" s="5"/>
      <c r="AH75" s="5"/>
      <c r="AI75" s="5"/>
      <c r="AJ75" s="5"/>
      <c r="AK75" s="5"/>
      <c r="AL75" s="5"/>
      <c r="AM75" s="5"/>
      <c r="AN75" s="5"/>
      <c r="AO75" s="5"/>
      <c r="AP75" s="5"/>
      <c r="AR75" s="5"/>
      <c r="AS75" s="5" t="str">
        <f t="shared" si="24"/>
        <v/>
      </c>
      <c r="AT75" s="5" t="str">
        <f t="shared" si="25"/>
        <v/>
      </c>
      <c r="AU75" s="54"/>
      <c r="AV75" s="50"/>
      <c r="AX75" s="5"/>
      <c r="AY75" s="5"/>
      <c r="CR75" s="2"/>
      <c r="CS75" s="2"/>
      <c r="CT75" s="2"/>
    </row>
    <row r="76" spans="2:98" ht="16.5" customHeight="1" x14ac:dyDescent="0.2">
      <c r="B76" s="2" t="str">
        <f t="shared" si="9"/>
        <v/>
      </c>
      <c r="C76" s="2" t="str">
        <f t="shared" si="18"/>
        <v/>
      </c>
      <c r="D76" s="2" t="str">
        <f t="shared" si="23"/>
        <v/>
      </c>
      <c r="E76" s="3" t="str">
        <f t="shared" si="16"/>
        <v/>
      </c>
      <c r="F76" s="78"/>
      <c r="G76" s="68" t="str">
        <f>IF(I76="","",COUNTA($I$14:I76))</f>
        <v/>
      </c>
      <c r="H76" s="157" t="str">
        <f t="shared" si="17"/>
        <v/>
      </c>
      <c r="I76" s="148"/>
      <c r="J76" s="136"/>
      <c r="K76" s="136"/>
      <c r="L76" s="62"/>
      <c r="M76" s="62"/>
      <c r="N76" s="62"/>
      <c r="O76" s="168"/>
      <c r="P76" s="177"/>
      <c r="Q76" s="176"/>
      <c r="R76" s="170"/>
      <c r="S76" s="150"/>
      <c r="T76" s="183" t="str">
        <f t="shared" si="11"/>
        <v/>
      </c>
      <c r="U76" s="180"/>
      <c r="V76" s="152"/>
      <c r="W76" s="154"/>
      <c r="X76" s="156"/>
      <c r="Y76" s="69" t="str">
        <f t="shared" si="26"/>
        <v/>
      </c>
      <c r="Z76" s="69" t="str">
        <f t="shared" si="13"/>
        <v/>
      </c>
      <c r="AA76" s="69" t="str">
        <f t="shared" si="14"/>
        <v/>
      </c>
      <c r="AB76" s="79"/>
      <c r="AC76" s="2" t="str">
        <f t="shared" si="15"/>
        <v/>
      </c>
      <c r="AD76" s="2"/>
      <c r="AE76" s="2"/>
      <c r="AF76" s="5"/>
      <c r="AG76" s="5"/>
      <c r="AH76" s="5"/>
      <c r="AI76" s="5"/>
      <c r="AJ76" s="5"/>
      <c r="AK76" s="5"/>
      <c r="AL76" s="5"/>
      <c r="AM76" s="5"/>
      <c r="AN76" s="5"/>
      <c r="AO76" s="5"/>
      <c r="AP76" s="5"/>
      <c r="AR76" s="5"/>
      <c r="AS76" s="5" t="str">
        <f t="shared" si="24"/>
        <v/>
      </c>
      <c r="AT76" s="5" t="str">
        <f t="shared" si="25"/>
        <v/>
      </c>
      <c r="AU76" s="54"/>
      <c r="AV76" s="50"/>
      <c r="AX76" s="5"/>
      <c r="AY76" s="5"/>
      <c r="CR76" s="2"/>
      <c r="CS76" s="2"/>
      <c r="CT76" s="2"/>
    </row>
    <row r="77" spans="2:98" ht="16.5" customHeight="1" x14ac:dyDescent="0.2">
      <c r="B77" s="2" t="str">
        <f t="shared" si="9"/>
        <v/>
      </c>
      <c r="C77" s="2" t="str">
        <f t="shared" si="18"/>
        <v/>
      </c>
      <c r="D77" s="2" t="str">
        <f t="shared" si="23"/>
        <v/>
      </c>
      <c r="E77" s="3" t="str">
        <f t="shared" si="16"/>
        <v/>
      </c>
      <c r="F77" s="78"/>
      <c r="G77" s="68" t="str">
        <f>IF(I77="","",COUNTA($I$14:I77))</f>
        <v/>
      </c>
      <c r="H77" s="157" t="str">
        <f t="shared" si="17"/>
        <v/>
      </c>
      <c r="I77" s="148"/>
      <c r="J77" s="136"/>
      <c r="K77" s="136"/>
      <c r="L77" s="62"/>
      <c r="M77" s="62"/>
      <c r="N77" s="62"/>
      <c r="O77" s="168"/>
      <c r="P77" s="177"/>
      <c r="Q77" s="176"/>
      <c r="R77" s="170"/>
      <c r="S77" s="150"/>
      <c r="T77" s="183" t="str">
        <f t="shared" si="11"/>
        <v/>
      </c>
      <c r="U77" s="180"/>
      <c r="V77" s="152"/>
      <c r="W77" s="154"/>
      <c r="X77" s="156"/>
      <c r="Y77" s="69" t="str">
        <f t="shared" si="26"/>
        <v/>
      </c>
      <c r="Z77" s="69" t="str">
        <f t="shared" si="13"/>
        <v/>
      </c>
      <c r="AA77" s="69" t="str">
        <f t="shared" si="14"/>
        <v/>
      </c>
      <c r="AB77" s="79"/>
      <c r="AC77" s="2" t="str">
        <f t="shared" si="15"/>
        <v/>
      </c>
      <c r="AD77" s="2"/>
      <c r="AE77" s="2"/>
      <c r="AF77" s="5"/>
      <c r="AG77" s="5"/>
      <c r="AH77" s="5"/>
      <c r="AI77" s="5"/>
      <c r="AJ77" s="5"/>
      <c r="AK77" s="5"/>
      <c r="AL77" s="5"/>
      <c r="AM77" s="5"/>
      <c r="AN77" s="5"/>
      <c r="AO77" s="5"/>
      <c r="AP77" s="5"/>
      <c r="AR77" s="5"/>
      <c r="AS77" s="5" t="str">
        <f t="shared" si="24"/>
        <v/>
      </c>
      <c r="AT77" s="5" t="str">
        <f t="shared" si="25"/>
        <v/>
      </c>
      <c r="AU77" s="54"/>
      <c r="AV77" s="50"/>
      <c r="AX77" s="5"/>
      <c r="AY77" s="5"/>
      <c r="CR77" s="2"/>
      <c r="CS77" s="2"/>
      <c r="CT77" s="2"/>
    </row>
    <row r="78" spans="2:98" ht="16.5" customHeight="1" x14ac:dyDescent="0.2">
      <c r="B78" s="2" t="str">
        <f t="shared" si="9"/>
        <v/>
      </c>
      <c r="C78" s="2" t="str">
        <f t="shared" si="18"/>
        <v/>
      </c>
      <c r="D78" s="2" t="str">
        <f t="shared" si="23"/>
        <v/>
      </c>
      <c r="E78" s="3" t="str">
        <f t="shared" si="16"/>
        <v/>
      </c>
      <c r="F78" s="78"/>
      <c r="G78" s="68" t="str">
        <f>IF(I78="","",COUNTA($I$14:I78))</f>
        <v/>
      </c>
      <c r="H78" s="157" t="str">
        <f t="shared" si="17"/>
        <v/>
      </c>
      <c r="I78" s="148"/>
      <c r="J78" s="136"/>
      <c r="K78" s="136"/>
      <c r="L78" s="62"/>
      <c r="M78" s="62"/>
      <c r="N78" s="62"/>
      <c r="O78" s="168"/>
      <c r="P78" s="177"/>
      <c r="Q78" s="176"/>
      <c r="R78" s="170"/>
      <c r="S78" s="150"/>
      <c r="T78" s="183" t="str">
        <f t="shared" si="11"/>
        <v/>
      </c>
      <c r="U78" s="180"/>
      <c r="V78" s="152"/>
      <c r="W78" s="154"/>
      <c r="X78" s="156"/>
      <c r="Y78" s="69" t="str">
        <f t="shared" ref="Y78:Y109" si="27">IF(K78="","",$M$6)</f>
        <v/>
      </c>
      <c r="Z78" s="69" t="str">
        <f t="shared" si="13"/>
        <v/>
      </c>
      <c r="AA78" s="69" t="str">
        <f t="shared" si="14"/>
        <v/>
      </c>
      <c r="AB78" s="79"/>
      <c r="AC78" s="2" t="str">
        <f t="shared" si="15"/>
        <v/>
      </c>
      <c r="AD78" s="2"/>
      <c r="AE78" s="2"/>
      <c r="AF78" s="5"/>
      <c r="AG78" s="5"/>
      <c r="AH78" s="5"/>
      <c r="AI78" s="5"/>
      <c r="AJ78" s="5"/>
      <c r="AK78" s="5"/>
      <c r="AL78" s="5"/>
      <c r="AM78" s="5"/>
      <c r="AN78" s="5"/>
      <c r="AO78" s="5"/>
      <c r="AP78" s="5"/>
      <c r="AR78" s="5"/>
      <c r="AS78" s="5" t="str">
        <f t="shared" si="24"/>
        <v/>
      </c>
      <c r="AT78" s="5" t="str">
        <f t="shared" si="25"/>
        <v/>
      </c>
      <c r="AU78" s="54"/>
      <c r="AV78" s="50"/>
      <c r="AX78" s="5"/>
      <c r="AY78" s="5"/>
      <c r="CR78" s="2"/>
      <c r="CS78" s="2"/>
      <c r="CT78" s="2"/>
    </row>
    <row r="79" spans="2:98" ht="16.5" customHeight="1" x14ac:dyDescent="0.2">
      <c r="B79" s="2" t="str">
        <f t="shared" ref="B79:B133" si="28">I79&amp;J79&amp;K79&amp;L79</f>
        <v/>
      </c>
      <c r="C79" s="2" t="str">
        <f t="shared" ref="C79:C133" si="29">D79</f>
        <v/>
      </c>
      <c r="D79" s="2" t="str">
        <f t="shared" ref="D79:D133" si="30">I79&amp;K79</f>
        <v/>
      </c>
      <c r="E79" s="3" t="str">
        <f t="shared" si="16"/>
        <v/>
      </c>
      <c r="F79" s="78"/>
      <c r="G79" s="68" t="str">
        <f>IF(I79="","",COUNTA($I$14:I79))</f>
        <v/>
      </c>
      <c r="H79" s="157" t="str">
        <f t="shared" ref="H79:H133" si="31">IF(I79="","",$H$2)</f>
        <v/>
      </c>
      <c r="I79" s="148"/>
      <c r="J79" s="136"/>
      <c r="K79" s="136"/>
      <c r="L79" s="62"/>
      <c r="M79" s="62"/>
      <c r="N79" s="62"/>
      <c r="O79" s="168"/>
      <c r="P79" s="177"/>
      <c r="Q79" s="176"/>
      <c r="R79" s="170"/>
      <c r="S79" s="150"/>
      <c r="T79" s="183" t="str">
        <f t="shared" ref="T79:T133" si="32">IF(R79="","",(COUNTIF($C$14:$C$133,D79)))</f>
        <v/>
      </c>
      <c r="U79" s="180"/>
      <c r="V79" s="152"/>
      <c r="W79" s="154"/>
      <c r="X79" s="156"/>
      <c r="Y79" s="69" t="str">
        <f t="shared" si="27"/>
        <v/>
      </c>
      <c r="Z79" s="69" t="str">
        <f t="shared" ref="Z79:Z133" si="33">IF($I79="","",$M$7)</f>
        <v/>
      </c>
      <c r="AA79" s="69" t="str">
        <f t="shared" ref="AA79:AA133" si="34">IF($I79="","",$M$4)</f>
        <v/>
      </c>
      <c r="AB79" s="79"/>
      <c r="AC79" s="2" t="str">
        <f t="shared" ref="AC79:AC133" si="35">Q79&amp;I79&amp;R79</f>
        <v/>
      </c>
      <c r="AD79" s="2"/>
      <c r="AE79" s="2"/>
      <c r="AF79" s="5"/>
      <c r="AG79" s="5"/>
      <c r="AH79" s="5"/>
      <c r="AI79" s="5"/>
      <c r="AJ79" s="5"/>
      <c r="AK79" s="5"/>
      <c r="AL79" s="5"/>
      <c r="AM79" s="5"/>
      <c r="AN79" s="5"/>
      <c r="AO79" s="5"/>
      <c r="AP79" s="5"/>
      <c r="AR79" s="5"/>
      <c r="AS79" s="5" t="str">
        <f t="shared" si="24"/>
        <v/>
      </c>
      <c r="AT79" s="5" t="str">
        <f t="shared" si="25"/>
        <v/>
      </c>
      <c r="AU79" s="54"/>
      <c r="AV79" s="50"/>
      <c r="AX79" s="5"/>
      <c r="AY79" s="5"/>
      <c r="CR79" s="2"/>
      <c r="CS79" s="2"/>
      <c r="CT79" s="2"/>
    </row>
    <row r="80" spans="2:98" ht="16.5" customHeight="1" x14ac:dyDescent="0.2">
      <c r="B80" s="2" t="str">
        <f t="shared" si="28"/>
        <v/>
      </c>
      <c r="C80" s="2" t="str">
        <f t="shared" si="29"/>
        <v/>
      </c>
      <c r="D80" s="2" t="str">
        <f t="shared" si="30"/>
        <v/>
      </c>
      <c r="E80" s="3" t="str">
        <f t="shared" ref="E80:E133" si="36">IF(COUNTBLANK(K80:P80)&gt;0,"",(I80&amp;J80))</f>
        <v/>
      </c>
      <c r="F80" s="78"/>
      <c r="G80" s="68" t="str">
        <f>IF(I80="","",COUNTA($I$14:I80))</f>
        <v/>
      </c>
      <c r="H80" s="157" t="str">
        <f t="shared" si="31"/>
        <v/>
      </c>
      <c r="I80" s="148"/>
      <c r="J80" s="136"/>
      <c r="K80" s="136"/>
      <c r="L80" s="62"/>
      <c r="M80" s="62"/>
      <c r="N80" s="62"/>
      <c r="O80" s="168"/>
      <c r="P80" s="177"/>
      <c r="Q80" s="176"/>
      <c r="R80" s="170"/>
      <c r="S80" s="150"/>
      <c r="T80" s="183" t="str">
        <f t="shared" si="32"/>
        <v/>
      </c>
      <c r="U80" s="180"/>
      <c r="V80" s="152"/>
      <c r="W80" s="154"/>
      <c r="X80" s="156"/>
      <c r="Y80" s="69" t="str">
        <f t="shared" si="27"/>
        <v/>
      </c>
      <c r="Z80" s="69" t="str">
        <f t="shared" si="33"/>
        <v/>
      </c>
      <c r="AA80" s="69" t="str">
        <f t="shared" si="34"/>
        <v/>
      </c>
      <c r="AB80" s="79"/>
      <c r="AC80" s="2" t="str">
        <f t="shared" si="35"/>
        <v/>
      </c>
      <c r="AD80" s="2"/>
      <c r="AE80" s="2"/>
      <c r="AF80" s="5"/>
      <c r="AG80" s="5"/>
      <c r="AH80" s="5"/>
      <c r="AI80" s="5"/>
      <c r="AJ80" s="5"/>
      <c r="AK80" s="5"/>
      <c r="AL80" s="5"/>
      <c r="AM80" s="5"/>
      <c r="AN80" s="5"/>
      <c r="AO80" s="5"/>
      <c r="AP80" s="5"/>
      <c r="AR80" s="5"/>
      <c r="AS80" s="5" t="str">
        <f t="shared" si="24"/>
        <v/>
      </c>
      <c r="AT80" s="5" t="str">
        <f t="shared" si="25"/>
        <v/>
      </c>
      <c r="AU80" s="54"/>
      <c r="AV80" s="50"/>
      <c r="AX80" s="5"/>
      <c r="AY80" s="5"/>
      <c r="CR80" s="2"/>
      <c r="CS80" s="2"/>
      <c r="CT80" s="2"/>
    </row>
    <row r="81" spans="2:98" ht="16.5" customHeight="1" x14ac:dyDescent="0.2">
      <c r="B81" s="2" t="str">
        <f t="shared" si="28"/>
        <v/>
      </c>
      <c r="C81" s="2" t="str">
        <f t="shared" si="29"/>
        <v/>
      </c>
      <c r="D81" s="2" t="str">
        <f t="shared" si="30"/>
        <v/>
      </c>
      <c r="E81" s="3" t="str">
        <f t="shared" si="36"/>
        <v/>
      </c>
      <c r="F81" s="78"/>
      <c r="G81" s="68" t="str">
        <f>IF(I81="","",COUNTA($I$14:I81))</f>
        <v/>
      </c>
      <c r="H81" s="157" t="str">
        <f t="shared" si="31"/>
        <v/>
      </c>
      <c r="I81" s="148"/>
      <c r="J81" s="136"/>
      <c r="K81" s="136"/>
      <c r="L81" s="62"/>
      <c r="M81" s="62"/>
      <c r="N81" s="62"/>
      <c r="O81" s="168"/>
      <c r="P81" s="177"/>
      <c r="Q81" s="176"/>
      <c r="R81" s="170"/>
      <c r="S81" s="150"/>
      <c r="T81" s="183" t="str">
        <f t="shared" si="32"/>
        <v/>
      </c>
      <c r="U81" s="180"/>
      <c r="V81" s="152"/>
      <c r="W81" s="154"/>
      <c r="X81" s="156"/>
      <c r="Y81" s="69" t="str">
        <f t="shared" si="27"/>
        <v/>
      </c>
      <c r="Z81" s="69" t="str">
        <f t="shared" si="33"/>
        <v/>
      </c>
      <c r="AA81" s="69" t="str">
        <f t="shared" si="34"/>
        <v/>
      </c>
      <c r="AB81" s="79"/>
      <c r="AC81" s="2" t="str">
        <f t="shared" si="35"/>
        <v/>
      </c>
      <c r="AD81" s="2"/>
      <c r="AE81" s="2"/>
      <c r="AF81" s="5"/>
      <c r="AG81" s="5"/>
      <c r="AH81" s="5"/>
      <c r="AI81" s="5"/>
      <c r="AJ81" s="5"/>
      <c r="AK81" s="5"/>
      <c r="AL81" s="5"/>
      <c r="AM81" s="5"/>
      <c r="AN81" s="5"/>
      <c r="AO81" s="5"/>
      <c r="AP81" s="5"/>
      <c r="AR81" s="5"/>
      <c r="AS81" s="5" t="str">
        <f t="shared" si="24"/>
        <v/>
      </c>
      <c r="AT81" s="5" t="str">
        <f t="shared" si="25"/>
        <v/>
      </c>
      <c r="AU81" s="54"/>
      <c r="AV81" s="50"/>
      <c r="AX81" s="5"/>
      <c r="AY81" s="5"/>
      <c r="CR81" s="2"/>
      <c r="CS81" s="2"/>
      <c r="CT81" s="2"/>
    </row>
    <row r="82" spans="2:98" ht="16.5" customHeight="1" x14ac:dyDescent="0.2">
      <c r="B82" s="2" t="str">
        <f t="shared" si="28"/>
        <v/>
      </c>
      <c r="C82" s="2" t="str">
        <f t="shared" si="29"/>
        <v/>
      </c>
      <c r="D82" s="2" t="str">
        <f t="shared" si="30"/>
        <v/>
      </c>
      <c r="E82" s="3" t="str">
        <f t="shared" si="36"/>
        <v/>
      </c>
      <c r="F82" s="78"/>
      <c r="G82" s="68" t="str">
        <f>IF(I82="","",COUNTA($I$14:I82))</f>
        <v/>
      </c>
      <c r="H82" s="157" t="str">
        <f t="shared" si="31"/>
        <v/>
      </c>
      <c r="I82" s="148"/>
      <c r="J82" s="136"/>
      <c r="K82" s="136"/>
      <c r="L82" s="62"/>
      <c r="M82" s="62"/>
      <c r="N82" s="62"/>
      <c r="O82" s="168"/>
      <c r="P82" s="177"/>
      <c r="Q82" s="176"/>
      <c r="R82" s="170"/>
      <c r="S82" s="150"/>
      <c r="T82" s="183" t="str">
        <f t="shared" si="32"/>
        <v/>
      </c>
      <c r="U82" s="180"/>
      <c r="V82" s="152"/>
      <c r="W82" s="154"/>
      <c r="X82" s="156"/>
      <c r="Y82" s="69" t="str">
        <f t="shared" si="27"/>
        <v/>
      </c>
      <c r="Z82" s="69" t="str">
        <f t="shared" si="33"/>
        <v/>
      </c>
      <c r="AA82" s="69" t="str">
        <f t="shared" si="34"/>
        <v/>
      </c>
      <c r="AB82" s="79"/>
      <c r="AC82" s="2" t="str">
        <f t="shared" si="35"/>
        <v/>
      </c>
      <c r="AD82" s="2"/>
      <c r="AE82" s="2"/>
      <c r="AF82" s="5"/>
      <c r="AG82" s="5"/>
      <c r="AH82" s="5"/>
      <c r="AI82" s="5"/>
      <c r="AJ82" s="5"/>
      <c r="AK82" s="5"/>
      <c r="AL82" s="5"/>
      <c r="AM82" s="5"/>
      <c r="AN82" s="5"/>
      <c r="AO82" s="5"/>
      <c r="AP82" s="5"/>
      <c r="AR82" s="5"/>
      <c r="AS82" s="5" t="str">
        <f t="shared" si="24"/>
        <v/>
      </c>
      <c r="AT82" s="5" t="str">
        <f t="shared" si="25"/>
        <v/>
      </c>
      <c r="AU82" s="54"/>
      <c r="AV82" s="50"/>
      <c r="AX82" s="5"/>
      <c r="AY82" s="5"/>
      <c r="CR82" s="2"/>
      <c r="CS82" s="2"/>
      <c r="CT82" s="2"/>
    </row>
    <row r="83" spans="2:98" ht="16.5" customHeight="1" x14ac:dyDescent="0.2">
      <c r="B83" s="2" t="str">
        <f t="shared" si="28"/>
        <v/>
      </c>
      <c r="C83" s="2" t="str">
        <f t="shared" si="29"/>
        <v/>
      </c>
      <c r="D83" s="2" t="str">
        <f t="shared" si="30"/>
        <v/>
      </c>
      <c r="E83" s="3" t="str">
        <f t="shared" si="36"/>
        <v/>
      </c>
      <c r="F83" s="78"/>
      <c r="G83" s="68" t="str">
        <f>IF(I83="","",COUNTA($I$14:I83))</f>
        <v/>
      </c>
      <c r="H83" s="157" t="str">
        <f t="shared" si="31"/>
        <v/>
      </c>
      <c r="I83" s="148"/>
      <c r="J83" s="136"/>
      <c r="K83" s="136"/>
      <c r="L83" s="62"/>
      <c r="M83" s="62"/>
      <c r="N83" s="62"/>
      <c r="O83" s="168"/>
      <c r="P83" s="177"/>
      <c r="Q83" s="176"/>
      <c r="R83" s="170"/>
      <c r="S83" s="150"/>
      <c r="T83" s="183" t="str">
        <f t="shared" si="32"/>
        <v/>
      </c>
      <c r="U83" s="180"/>
      <c r="V83" s="152"/>
      <c r="W83" s="154"/>
      <c r="X83" s="156"/>
      <c r="Y83" s="69" t="str">
        <f t="shared" si="27"/>
        <v/>
      </c>
      <c r="Z83" s="69" t="str">
        <f t="shared" si="33"/>
        <v/>
      </c>
      <c r="AA83" s="69" t="str">
        <f t="shared" si="34"/>
        <v/>
      </c>
      <c r="AB83" s="79"/>
      <c r="AC83" s="2" t="str">
        <f t="shared" si="35"/>
        <v/>
      </c>
      <c r="AD83" s="2"/>
      <c r="AE83" s="2"/>
      <c r="AF83" s="5"/>
      <c r="AG83" s="5"/>
      <c r="AH83" s="5"/>
      <c r="AI83" s="5"/>
      <c r="AJ83" s="5"/>
      <c r="AK83" s="5"/>
      <c r="AL83" s="5"/>
      <c r="AM83" s="5"/>
      <c r="AN83" s="5"/>
      <c r="AO83" s="5"/>
      <c r="AP83" s="5"/>
      <c r="AR83" s="5"/>
      <c r="AS83" s="5" t="str">
        <f t="shared" si="24"/>
        <v/>
      </c>
      <c r="AT83" s="5" t="str">
        <f t="shared" si="25"/>
        <v/>
      </c>
      <c r="AU83" s="54"/>
      <c r="AV83" s="50"/>
      <c r="AX83" s="5"/>
      <c r="AY83" s="5"/>
      <c r="CR83" s="2"/>
      <c r="CS83" s="2"/>
      <c r="CT83" s="2"/>
    </row>
    <row r="84" spans="2:98" ht="16.5" customHeight="1" x14ac:dyDescent="0.2">
      <c r="B84" s="2" t="str">
        <f t="shared" si="28"/>
        <v/>
      </c>
      <c r="C84" s="2" t="str">
        <f t="shared" si="29"/>
        <v/>
      </c>
      <c r="D84" s="2" t="str">
        <f t="shared" si="30"/>
        <v/>
      </c>
      <c r="E84" s="3" t="str">
        <f t="shared" si="36"/>
        <v/>
      </c>
      <c r="F84" s="78"/>
      <c r="G84" s="68" t="str">
        <f>IF(I84="","",COUNTA($I$14:I84))</f>
        <v/>
      </c>
      <c r="H84" s="157" t="str">
        <f t="shared" si="31"/>
        <v/>
      </c>
      <c r="I84" s="148"/>
      <c r="J84" s="136"/>
      <c r="K84" s="136"/>
      <c r="L84" s="62"/>
      <c r="M84" s="62"/>
      <c r="N84" s="62"/>
      <c r="O84" s="168"/>
      <c r="P84" s="177"/>
      <c r="Q84" s="176"/>
      <c r="R84" s="170"/>
      <c r="S84" s="150"/>
      <c r="T84" s="183" t="str">
        <f t="shared" si="32"/>
        <v/>
      </c>
      <c r="U84" s="180"/>
      <c r="V84" s="152"/>
      <c r="W84" s="154"/>
      <c r="X84" s="156"/>
      <c r="Y84" s="69" t="str">
        <f t="shared" si="27"/>
        <v/>
      </c>
      <c r="Z84" s="69" t="str">
        <f t="shared" si="33"/>
        <v/>
      </c>
      <c r="AA84" s="69" t="str">
        <f t="shared" si="34"/>
        <v/>
      </c>
      <c r="AB84" s="79"/>
      <c r="AC84" s="2" t="str">
        <f t="shared" si="35"/>
        <v/>
      </c>
      <c r="AD84" s="2"/>
      <c r="AE84" s="2"/>
      <c r="AF84" s="5"/>
      <c r="AG84" s="5"/>
      <c r="AH84" s="5"/>
      <c r="AI84" s="5"/>
      <c r="AJ84" s="5"/>
      <c r="AK84" s="5"/>
      <c r="AL84" s="5"/>
      <c r="AM84" s="5"/>
      <c r="AN84" s="5"/>
      <c r="AO84" s="5"/>
      <c r="AP84" s="5"/>
      <c r="AR84" s="5"/>
      <c r="AS84" s="5" t="str">
        <f t="shared" si="24"/>
        <v/>
      </c>
      <c r="AT84" s="5" t="str">
        <f t="shared" si="25"/>
        <v/>
      </c>
      <c r="AU84" s="54"/>
      <c r="AV84" s="50"/>
      <c r="AX84" s="5"/>
      <c r="AY84" s="5"/>
      <c r="CR84" s="2"/>
      <c r="CS84" s="2"/>
      <c r="CT84" s="2"/>
    </row>
    <row r="85" spans="2:98" ht="16.5" customHeight="1" x14ac:dyDescent="0.2">
      <c r="B85" s="2" t="str">
        <f t="shared" si="28"/>
        <v/>
      </c>
      <c r="C85" s="2" t="str">
        <f t="shared" si="29"/>
        <v/>
      </c>
      <c r="D85" s="2" t="str">
        <f t="shared" si="30"/>
        <v/>
      </c>
      <c r="E85" s="3" t="str">
        <f t="shared" si="36"/>
        <v/>
      </c>
      <c r="F85" s="78"/>
      <c r="G85" s="68" t="str">
        <f>IF(I85="","",COUNTA($I$14:I85))</f>
        <v/>
      </c>
      <c r="H85" s="157" t="str">
        <f t="shared" si="31"/>
        <v/>
      </c>
      <c r="I85" s="148"/>
      <c r="J85" s="136"/>
      <c r="K85" s="136"/>
      <c r="L85" s="62"/>
      <c r="M85" s="62"/>
      <c r="N85" s="62"/>
      <c r="O85" s="168"/>
      <c r="P85" s="177"/>
      <c r="Q85" s="176"/>
      <c r="R85" s="170"/>
      <c r="S85" s="150"/>
      <c r="T85" s="183" t="str">
        <f t="shared" si="32"/>
        <v/>
      </c>
      <c r="U85" s="180"/>
      <c r="V85" s="152"/>
      <c r="W85" s="154"/>
      <c r="X85" s="156"/>
      <c r="Y85" s="69" t="str">
        <f t="shared" si="27"/>
        <v/>
      </c>
      <c r="Z85" s="69" t="str">
        <f t="shared" si="33"/>
        <v/>
      </c>
      <c r="AA85" s="69" t="str">
        <f t="shared" si="34"/>
        <v/>
      </c>
      <c r="AB85" s="79"/>
      <c r="AC85" s="2" t="str">
        <f t="shared" si="35"/>
        <v/>
      </c>
      <c r="AD85" s="2"/>
      <c r="AE85" s="2"/>
      <c r="AF85" s="5"/>
      <c r="AG85" s="5"/>
      <c r="AH85" s="5"/>
      <c r="AI85" s="5"/>
      <c r="AJ85" s="5"/>
      <c r="AK85" s="5"/>
      <c r="AL85" s="5"/>
      <c r="AM85" s="5"/>
      <c r="AN85" s="5"/>
      <c r="AO85" s="5"/>
      <c r="AP85" s="5"/>
      <c r="AR85" s="5"/>
      <c r="AS85" s="5" t="str">
        <f t="shared" si="24"/>
        <v/>
      </c>
      <c r="AT85" s="5" t="str">
        <f t="shared" si="25"/>
        <v/>
      </c>
      <c r="AU85" s="54"/>
      <c r="AV85" s="50"/>
      <c r="AX85" s="5"/>
      <c r="AY85" s="5"/>
      <c r="CR85" s="2"/>
      <c r="CS85" s="2"/>
      <c r="CT85" s="2"/>
    </row>
    <row r="86" spans="2:98" ht="16.5" customHeight="1" x14ac:dyDescent="0.2">
      <c r="B86" s="2" t="str">
        <f t="shared" si="28"/>
        <v/>
      </c>
      <c r="C86" s="2" t="str">
        <f t="shared" si="29"/>
        <v/>
      </c>
      <c r="D86" s="2" t="str">
        <f t="shared" si="30"/>
        <v/>
      </c>
      <c r="E86" s="3" t="str">
        <f t="shared" si="36"/>
        <v/>
      </c>
      <c r="F86" s="78"/>
      <c r="G86" s="68" t="str">
        <f>IF(I86="","",COUNTA($I$14:I86))</f>
        <v/>
      </c>
      <c r="H86" s="157" t="str">
        <f t="shared" si="31"/>
        <v/>
      </c>
      <c r="I86" s="148"/>
      <c r="J86" s="136"/>
      <c r="K86" s="136"/>
      <c r="L86" s="62"/>
      <c r="M86" s="62"/>
      <c r="N86" s="62"/>
      <c r="O86" s="168"/>
      <c r="P86" s="177"/>
      <c r="Q86" s="176"/>
      <c r="R86" s="170"/>
      <c r="S86" s="150"/>
      <c r="T86" s="183" t="str">
        <f t="shared" si="32"/>
        <v/>
      </c>
      <c r="U86" s="180"/>
      <c r="V86" s="152"/>
      <c r="W86" s="154"/>
      <c r="X86" s="156"/>
      <c r="Y86" s="69" t="str">
        <f t="shared" si="27"/>
        <v/>
      </c>
      <c r="Z86" s="69" t="str">
        <f t="shared" si="33"/>
        <v/>
      </c>
      <c r="AA86" s="69" t="str">
        <f t="shared" si="34"/>
        <v/>
      </c>
      <c r="AB86" s="79"/>
      <c r="AC86" s="2" t="str">
        <f t="shared" si="35"/>
        <v/>
      </c>
      <c r="AD86" s="2"/>
      <c r="AE86" s="2"/>
      <c r="AF86" s="5"/>
      <c r="AG86" s="5"/>
      <c r="AH86" s="5"/>
      <c r="AI86" s="5"/>
      <c r="AJ86" s="5"/>
      <c r="AK86" s="5"/>
      <c r="AL86" s="5"/>
      <c r="AM86" s="5"/>
      <c r="AN86" s="5"/>
      <c r="AO86" s="5"/>
      <c r="AP86" s="5"/>
      <c r="AR86" s="5"/>
      <c r="AS86" s="5" t="str">
        <f t="shared" si="24"/>
        <v/>
      </c>
      <c r="AT86" s="5" t="str">
        <f t="shared" si="25"/>
        <v/>
      </c>
      <c r="AU86" s="54"/>
      <c r="AV86" s="50"/>
      <c r="AX86" s="5"/>
      <c r="AY86" s="5"/>
      <c r="CR86" s="2"/>
      <c r="CS86" s="2"/>
      <c r="CT86" s="2"/>
    </row>
    <row r="87" spans="2:98" ht="16.5" customHeight="1" x14ac:dyDescent="0.2">
      <c r="B87" s="2" t="str">
        <f t="shared" si="28"/>
        <v/>
      </c>
      <c r="C87" s="2" t="str">
        <f t="shared" si="29"/>
        <v/>
      </c>
      <c r="D87" s="2" t="str">
        <f t="shared" si="30"/>
        <v/>
      </c>
      <c r="E87" s="3" t="str">
        <f t="shared" si="36"/>
        <v/>
      </c>
      <c r="F87" s="78"/>
      <c r="G87" s="68" t="str">
        <f>IF(I87="","",COUNTA($I$14:I87))</f>
        <v/>
      </c>
      <c r="H87" s="157" t="str">
        <f t="shared" si="31"/>
        <v/>
      </c>
      <c r="I87" s="148"/>
      <c r="J87" s="136"/>
      <c r="K87" s="136"/>
      <c r="L87" s="62"/>
      <c r="M87" s="62"/>
      <c r="N87" s="62"/>
      <c r="O87" s="168"/>
      <c r="P87" s="177"/>
      <c r="Q87" s="176"/>
      <c r="R87" s="170"/>
      <c r="S87" s="150"/>
      <c r="T87" s="183" t="str">
        <f t="shared" si="32"/>
        <v/>
      </c>
      <c r="U87" s="180"/>
      <c r="V87" s="152"/>
      <c r="W87" s="154"/>
      <c r="X87" s="156"/>
      <c r="Y87" s="69" t="str">
        <f t="shared" si="27"/>
        <v/>
      </c>
      <c r="Z87" s="69" t="str">
        <f t="shared" si="33"/>
        <v/>
      </c>
      <c r="AA87" s="69" t="str">
        <f t="shared" si="34"/>
        <v/>
      </c>
      <c r="AB87" s="79"/>
      <c r="AC87" s="2" t="str">
        <f t="shared" si="35"/>
        <v/>
      </c>
      <c r="AD87" s="2"/>
      <c r="AE87" s="2"/>
      <c r="AF87" s="5"/>
      <c r="AG87" s="5"/>
      <c r="AH87" s="5"/>
      <c r="AI87" s="5"/>
      <c r="AJ87" s="5"/>
      <c r="AK87" s="5"/>
      <c r="AL87" s="5"/>
      <c r="AM87" s="5"/>
      <c r="AN87" s="5"/>
      <c r="AO87" s="5"/>
      <c r="AP87" s="5"/>
      <c r="AR87" s="5"/>
      <c r="AS87" s="5" t="str">
        <f t="shared" ref="AS87:AS133" si="37">I79&amp;U79</f>
        <v/>
      </c>
      <c r="AT87" s="5" t="str">
        <f t="shared" ref="AT87:AT133" si="38">I79&amp;W79</f>
        <v/>
      </c>
      <c r="AU87" s="54"/>
      <c r="AV87" s="50"/>
      <c r="AX87" s="5"/>
      <c r="AY87" s="5"/>
      <c r="CR87" s="2"/>
      <c r="CS87" s="2"/>
      <c r="CT87" s="2"/>
    </row>
    <row r="88" spans="2:98" ht="16.5" customHeight="1" x14ac:dyDescent="0.2">
      <c r="B88" s="2" t="str">
        <f t="shared" si="28"/>
        <v/>
      </c>
      <c r="C88" s="2" t="str">
        <f t="shared" si="29"/>
        <v/>
      </c>
      <c r="D88" s="2" t="str">
        <f t="shared" si="30"/>
        <v/>
      </c>
      <c r="E88" s="3" t="str">
        <f t="shared" si="36"/>
        <v/>
      </c>
      <c r="F88" s="78"/>
      <c r="G88" s="68" t="str">
        <f>IF(I88="","",COUNTA($I$14:I88))</f>
        <v/>
      </c>
      <c r="H88" s="157" t="str">
        <f t="shared" si="31"/>
        <v/>
      </c>
      <c r="I88" s="148"/>
      <c r="J88" s="136"/>
      <c r="K88" s="136"/>
      <c r="L88" s="62"/>
      <c r="M88" s="62"/>
      <c r="N88" s="62"/>
      <c r="O88" s="168"/>
      <c r="P88" s="177"/>
      <c r="Q88" s="176"/>
      <c r="R88" s="170"/>
      <c r="S88" s="150"/>
      <c r="T88" s="183" t="str">
        <f t="shared" si="32"/>
        <v/>
      </c>
      <c r="U88" s="180"/>
      <c r="V88" s="152"/>
      <c r="W88" s="154"/>
      <c r="X88" s="156"/>
      <c r="Y88" s="69" t="str">
        <f t="shared" si="27"/>
        <v/>
      </c>
      <c r="Z88" s="69" t="str">
        <f t="shared" si="33"/>
        <v/>
      </c>
      <c r="AA88" s="69" t="str">
        <f t="shared" si="34"/>
        <v/>
      </c>
      <c r="AB88" s="79"/>
      <c r="AC88" s="2" t="str">
        <f t="shared" si="35"/>
        <v/>
      </c>
      <c r="AD88" s="2"/>
      <c r="AE88" s="2"/>
      <c r="AF88" s="5"/>
      <c r="AG88" s="5"/>
      <c r="AH88" s="5"/>
      <c r="AI88" s="5"/>
      <c r="AJ88" s="5"/>
      <c r="AK88" s="5"/>
      <c r="AL88" s="5"/>
      <c r="AM88" s="5"/>
      <c r="AN88" s="5"/>
      <c r="AO88" s="5"/>
      <c r="AP88" s="5"/>
      <c r="AR88" s="5"/>
      <c r="AS88" s="5" t="str">
        <f t="shared" si="37"/>
        <v/>
      </c>
      <c r="AT88" s="5" t="str">
        <f t="shared" si="38"/>
        <v/>
      </c>
      <c r="AU88" s="54"/>
      <c r="AV88" s="50"/>
      <c r="AX88" s="5"/>
      <c r="AY88" s="5"/>
      <c r="CR88" s="2"/>
      <c r="CS88" s="2"/>
      <c r="CT88" s="2"/>
    </row>
    <row r="89" spans="2:98" ht="16.5" customHeight="1" x14ac:dyDescent="0.2">
      <c r="B89" s="2" t="str">
        <f t="shared" si="28"/>
        <v/>
      </c>
      <c r="C89" s="2" t="str">
        <f t="shared" si="29"/>
        <v/>
      </c>
      <c r="D89" s="2" t="str">
        <f t="shared" si="30"/>
        <v/>
      </c>
      <c r="E89" s="3" t="str">
        <f t="shared" si="36"/>
        <v/>
      </c>
      <c r="F89" s="78"/>
      <c r="G89" s="68" t="str">
        <f>IF(I89="","",COUNTA($I$14:I89))</f>
        <v/>
      </c>
      <c r="H89" s="157" t="str">
        <f t="shared" si="31"/>
        <v/>
      </c>
      <c r="I89" s="148"/>
      <c r="J89" s="136"/>
      <c r="K89" s="136"/>
      <c r="L89" s="62"/>
      <c r="M89" s="62"/>
      <c r="N89" s="62"/>
      <c r="O89" s="168"/>
      <c r="P89" s="177"/>
      <c r="Q89" s="176"/>
      <c r="R89" s="170"/>
      <c r="S89" s="150"/>
      <c r="T89" s="183" t="str">
        <f t="shared" si="32"/>
        <v/>
      </c>
      <c r="U89" s="180"/>
      <c r="V89" s="152"/>
      <c r="W89" s="154"/>
      <c r="X89" s="156"/>
      <c r="Y89" s="69" t="str">
        <f t="shared" si="27"/>
        <v/>
      </c>
      <c r="Z89" s="69" t="str">
        <f t="shared" si="33"/>
        <v/>
      </c>
      <c r="AA89" s="69" t="str">
        <f t="shared" si="34"/>
        <v/>
      </c>
      <c r="AB89" s="79"/>
      <c r="AC89" s="2" t="str">
        <f t="shared" si="35"/>
        <v/>
      </c>
      <c r="AD89" s="2"/>
      <c r="AE89" s="2"/>
      <c r="AF89" s="5"/>
      <c r="AG89" s="5"/>
      <c r="AH89" s="5"/>
      <c r="AI89" s="5"/>
      <c r="AJ89" s="5"/>
      <c r="AK89" s="5"/>
      <c r="AL89" s="5"/>
      <c r="AM89" s="5"/>
      <c r="AN89" s="5"/>
      <c r="AO89" s="5"/>
      <c r="AP89" s="5"/>
      <c r="AR89" s="5"/>
      <c r="AS89" s="5" t="str">
        <f t="shared" si="37"/>
        <v/>
      </c>
      <c r="AT89" s="5" t="str">
        <f t="shared" si="38"/>
        <v/>
      </c>
      <c r="AU89" s="54"/>
      <c r="AV89" s="50"/>
      <c r="AX89" s="5"/>
      <c r="AY89" s="5"/>
      <c r="CR89" s="2"/>
      <c r="CS89" s="2"/>
      <c r="CT89" s="2"/>
    </row>
    <row r="90" spans="2:98" ht="16.5" customHeight="1" x14ac:dyDescent="0.2">
      <c r="B90" s="2" t="str">
        <f t="shared" si="28"/>
        <v/>
      </c>
      <c r="C90" s="2" t="str">
        <f t="shared" si="29"/>
        <v/>
      </c>
      <c r="D90" s="2" t="str">
        <f t="shared" si="30"/>
        <v/>
      </c>
      <c r="E90" s="3" t="str">
        <f t="shared" si="36"/>
        <v/>
      </c>
      <c r="F90" s="78"/>
      <c r="G90" s="68" t="str">
        <f>IF(I90="","",COUNTA($I$14:I90))</f>
        <v/>
      </c>
      <c r="H90" s="157" t="str">
        <f t="shared" si="31"/>
        <v/>
      </c>
      <c r="I90" s="148"/>
      <c r="J90" s="136"/>
      <c r="K90" s="136"/>
      <c r="L90" s="62"/>
      <c r="M90" s="62"/>
      <c r="N90" s="62"/>
      <c r="O90" s="168"/>
      <c r="P90" s="177"/>
      <c r="Q90" s="176"/>
      <c r="R90" s="170"/>
      <c r="S90" s="150"/>
      <c r="T90" s="183" t="str">
        <f t="shared" si="32"/>
        <v/>
      </c>
      <c r="U90" s="180"/>
      <c r="V90" s="152"/>
      <c r="W90" s="154"/>
      <c r="X90" s="156"/>
      <c r="Y90" s="69" t="str">
        <f t="shared" si="27"/>
        <v/>
      </c>
      <c r="Z90" s="69" t="str">
        <f t="shared" si="33"/>
        <v/>
      </c>
      <c r="AA90" s="69" t="str">
        <f t="shared" si="34"/>
        <v/>
      </c>
      <c r="AB90" s="79"/>
      <c r="AC90" s="2" t="str">
        <f t="shared" si="35"/>
        <v/>
      </c>
      <c r="AD90" s="2"/>
      <c r="AE90" s="2"/>
      <c r="AF90" s="5"/>
      <c r="AG90" s="5"/>
      <c r="AH90" s="5"/>
      <c r="AI90" s="5"/>
      <c r="AJ90" s="5"/>
      <c r="AK90" s="5"/>
      <c r="AL90" s="5"/>
      <c r="AM90" s="5"/>
      <c r="AN90" s="5"/>
      <c r="AO90" s="5"/>
      <c r="AP90" s="5"/>
      <c r="AR90" s="5"/>
      <c r="AS90" s="5" t="str">
        <f t="shared" si="37"/>
        <v/>
      </c>
      <c r="AT90" s="5" t="str">
        <f t="shared" si="38"/>
        <v/>
      </c>
      <c r="AU90" s="54"/>
      <c r="AV90" s="50"/>
      <c r="AX90" s="5"/>
      <c r="AY90" s="5"/>
      <c r="CR90" s="2"/>
      <c r="CS90" s="2"/>
      <c r="CT90" s="2"/>
    </row>
    <row r="91" spans="2:98" ht="16.5" customHeight="1" x14ac:dyDescent="0.2">
      <c r="B91" s="2" t="str">
        <f t="shared" si="28"/>
        <v/>
      </c>
      <c r="C91" s="2" t="str">
        <f t="shared" si="29"/>
        <v/>
      </c>
      <c r="D91" s="2" t="str">
        <f t="shared" si="30"/>
        <v/>
      </c>
      <c r="E91" s="3" t="str">
        <f t="shared" si="36"/>
        <v/>
      </c>
      <c r="F91" s="78"/>
      <c r="G91" s="68" t="str">
        <f>IF(I91="","",COUNTA($I$14:I91))</f>
        <v/>
      </c>
      <c r="H91" s="157" t="str">
        <f t="shared" si="31"/>
        <v/>
      </c>
      <c r="I91" s="148"/>
      <c r="J91" s="136"/>
      <c r="K91" s="136"/>
      <c r="L91" s="62"/>
      <c r="M91" s="62"/>
      <c r="N91" s="62"/>
      <c r="O91" s="168"/>
      <c r="P91" s="177"/>
      <c r="Q91" s="176"/>
      <c r="R91" s="170"/>
      <c r="S91" s="150"/>
      <c r="T91" s="183" t="str">
        <f t="shared" si="32"/>
        <v/>
      </c>
      <c r="U91" s="180"/>
      <c r="V91" s="152"/>
      <c r="W91" s="154"/>
      <c r="X91" s="156"/>
      <c r="Y91" s="69" t="str">
        <f t="shared" si="27"/>
        <v/>
      </c>
      <c r="Z91" s="69" t="str">
        <f t="shared" si="33"/>
        <v/>
      </c>
      <c r="AA91" s="69" t="str">
        <f t="shared" si="34"/>
        <v/>
      </c>
      <c r="AB91" s="79"/>
      <c r="AC91" s="2" t="str">
        <f t="shared" si="35"/>
        <v/>
      </c>
      <c r="AD91" s="2"/>
      <c r="AE91" s="2"/>
      <c r="AF91" s="5"/>
      <c r="AG91" s="5"/>
      <c r="AH91" s="5"/>
      <c r="AI91" s="5"/>
      <c r="AJ91" s="5"/>
      <c r="AK91" s="5"/>
      <c r="AL91" s="5"/>
      <c r="AM91" s="5"/>
      <c r="AN91" s="5"/>
      <c r="AO91" s="5"/>
      <c r="AP91" s="5"/>
      <c r="AR91" s="5"/>
      <c r="AS91" s="5" t="str">
        <f t="shared" si="37"/>
        <v/>
      </c>
      <c r="AT91" s="5" t="str">
        <f t="shared" si="38"/>
        <v/>
      </c>
      <c r="AU91" s="54"/>
      <c r="AV91" s="50"/>
      <c r="AX91" s="5"/>
      <c r="AY91" s="5"/>
      <c r="CR91" s="2"/>
      <c r="CS91" s="2"/>
      <c r="CT91" s="2"/>
    </row>
    <row r="92" spans="2:98" ht="16.5" customHeight="1" x14ac:dyDescent="0.2">
      <c r="B92" s="2" t="str">
        <f t="shared" si="28"/>
        <v/>
      </c>
      <c r="C92" s="2" t="str">
        <f t="shared" si="29"/>
        <v/>
      </c>
      <c r="D92" s="2" t="str">
        <f t="shared" si="30"/>
        <v/>
      </c>
      <c r="E92" s="3" t="str">
        <f t="shared" si="36"/>
        <v/>
      </c>
      <c r="F92" s="78"/>
      <c r="G92" s="68" t="str">
        <f>IF(I92="","",COUNTA($I$14:I92))</f>
        <v/>
      </c>
      <c r="H92" s="157" t="str">
        <f t="shared" si="31"/>
        <v/>
      </c>
      <c r="I92" s="148"/>
      <c r="J92" s="136"/>
      <c r="K92" s="136"/>
      <c r="L92" s="62"/>
      <c r="M92" s="62"/>
      <c r="N92" s="62"/>
      <c r="O92" s="168"/>
      <c r="P92" s="177"/>
      <c r="Q92" s="176"/>
      <c r="R92" s="170"/>
      <c r="S92" s="150"/>
      <c r="T92" s="183" t="str">
        <f t="shared" si="32"/>
        <v/>
      </c>
      <c r="U92" s="180"/>
      <c r="V92" s="152"/>
      <c r="W92" s="154"/>
      <c r="X92" s="156"/>
      <c r="Y92" s="69" t="str">
        <f t="shared" si="27"/>
        <v/>
      </c>
      <c r="Z92" s="69" t="str">
        <f t="shared" si="33"/>
        <v/>
      </c>
      <c r="AA92" s="69" t="str">
        <f t="shared" si="34"/>
        <v/>
      </c>
      <c r="AB92" s="79"/>
      <c r="AC92" s="2" t="str">
        <f t="shared" si="35"/>
        <v/>
      </c>
      <c r="AD92" s="2"/>
      <c r="AE92" s="2"/>
      <c r="AF92" s="5"/>
      <c r="AG92" s="5"/>
      <c r="AH92" s="5"/>
      <c r="AI92" s="5"/>
      <c r="AJ92" s="5"/>
      <c r="AK92" s="5"/>
      <c r="AL92" s="5"/>
      <c r="AM92" s="5"/>
      <c r="AN92" s="5"/>
      <c r="AO92" s="5"/>
      <c r="AP92" s="5"/>
      <c r="AR92" s="5"/>
      <c r="AS92" s="5" t="str">
        <f t="shared" si="37"/>
        <v/>
      </c>
      <c r="AT92" s="5" t="str">
        <f t="shared" si="38"/>
        <v/>
      </c>
      <c r="AU92" s="54"/>
      <c r="AV92" s="50"/>
      <c r="AX92" s="5"/>
      <c r="AY92" s="5"/>
      <c r="CR92" s="2"/>
      <c r="CS92" s="2"/>
      <c r="CT92" s="2"/>
    </row>
    <row r="93" spans="2:98" ht="16.5" customHeight="1" x14ac:dyDescent="0.2">
      <c r="B93" s="2" t="str">
        <f t="shared" si="28"/>
        <v/>
      </c>
      <c r="C93" s="2" t="str">
        <f t="shared" si="29"/>
        <v/>
      </c>
      <c r="D93" s="2" t="str">
        <f t="shared" si="30"/>
        <v/>
      </c>
      <c r="E93" s="3" t="str">
        <f t="shared" si="36"/>
        <v/>
      </c>
      <c r="F93" s="78"/>
      <c r="G93" s="68" t="str">
        <f>IF(I93="","",COUNTA($I$14:I93))</f>
        <v/>
      </c>
      <c r="H93" s="157" t="str">
        <f t="shared" si="31"/>
        <v/>
      </c>
      <c r="I93" s="148"/>
      <c r="J93" s="136"/>
      <c r="K93" s="136"/>
      <c r="L93" s="62"/>
      <c r="M93" s="62"/>
      <c r="N93" s="62"/>
      <c r="O93" s="168"/>
      <c r="P93" s="177"/>
      <c r="Q93" s="176"/>
      <c r="R93" s="170"/>
      <c r="S93" s="150"/>
      <c r="T93" s="183" t="str">
        <f t="shared" si="32"/>
        <v/>
      </c>
      <c r="U93" s="180"/>
      <c r="V93" s="152"/>
      <c r="W93" s="154"/>
      <c r="X93" s="156"/>
      <c r="Y93" s="69" t="str">
        <f t="shared" si="27"/>
        <v/>
      </c>
      <c r="Z93" s="69" t="str">
        <f t="shared" si="33"/>
        <v/>
      </c>
      <c r="AA93" s="69" t="str">
        <f t="shared" si="34"/>
        <v/>
      </c>
      <c r="AB93" s="79"/>
      <c r="AC93" s="2" t="str">
        <f t="shared" si="35"/>
        <v/>
      </c>
      <c r="AD93" s="2"/>
      <c r="AE93" s="2"/>
      <c r="AF93" s="5"/>
      <c r="AG93" s="5"/>
      <c r="AH93" s="5"/>
      <c r="AI93" s="5"/>
      <c r="AJ93" s="5"/>
      <c r="AK93" s="5"/>
      <c r="AL93" s="5"/>
      <c r="AM93" s="5"/>
      <c r="AN93" s="5"/>
      <c r="AO93" s="5"/>
      <c r="AP93" s="5"/>
      <c r="AR93" s="5"/>
      <c r="AS93" s="5" t="str">
        <f t="shared" si="37"/>
        <v/>
      </c>
      <c r="AT93" s="5" t="str">
        <f t="shared" si="38"/>
        <v/>
      </c>
      <c r="AU93" s="54"/>
      <c r="AV93" s="50"/>
      <c r="AX93" s="5"/>
      <c r="AY93" s="5"/>
      <c r="CR93" s="2"/>
      <c r="CS93" s="2"/>
      <c r="CT93" s="2"/>
    </row>
    <row r="94" spans="2:98" ht="16.5" customHeight="1" x14ac:dyDescent="0.2">
      <c r="B94" s="2" t="str">
        <f t="shared" si="28"/>
        <v/>
      </c>
      <c r="C94" s="2" t="str">
        <f t="shared" si="29"/>
        <v/>
      </c>
      <c r="D94" s="2" t="str">
        <f t="shared" si="30"/>
        <v/>
      </c>
      <c r="E94" s="3" t="str">
        <f t="shared" si="36"/>
        <v/>
      </c>
      <c r="F94" s="78"/>
      <c r="G94" s="68" t="str">
        <f>IF(I94="","",COUNTA($I$14:I94))</f>
        <v/>
      </c>
      <c r="H94" s="157" t="str">
        <f t="shared" si="31"/>
        <v/>
      </c>
      <c r="I94" s="148"/>
      <c r="J94" s="136"/>
      <c r="K94" s="136"/>
      <c r="L94" s="62"/>
      <c r="M94" s="62"/>
      <c r="N94" s="62"/>
      <c r="O94" s="168"/>
      <c r="P94" s="177"/>
      <c r="Q94" s="176"/>
      <c r="R94" s="170"/>
      <c r="S94" s="150"/>
      <c r="T94" s="183" t="str">
        <f t="shared" si="32"/>
        <v/>
      </c>
      <c r="U94" s="180"/>
      <c r="V94" s="152"/>
      <c r="W94" s="154"/>
      <c r="X94" s="156"/>
      <c r="Y94" s="69" t="str">
        <f t="shared" si="27"/>
        <v/>
      </c>
      <c r="Z94" s="69" t="str">
        <f t="shared" si="33"/>
        <v/>
      </c>
      <c r="AA94" s="69" t="str">
        <f t="shared" si="34"/>
        <v/>
      </c>
      <c r="AB94" s="79"/>
      <c r="AC94" s="2" t="str">
        <f t="shared" si="35"/>
        <v/>
      </c>
      <c r="AD94" s="2"/>
      <c r="AE94" s="2"/>
      <c r="AF94" s="5"/>
      <c r="AG94" s="5"/>
      <c r="AH94" s="5"/>
      <c r="AI94" s="5"/>
      <c r="AJ94" s="5"/>
      <c r="AK94" s="5"/>
      <c r="AL94" s="5"/>
      <c r="AM94" s="5"/>
      <c r="AN94" s="5"/>
      <c r="AO94" s="5"/>
      <c r="AP94" s="5"/>
      <c r="AR94" s="5"/>
      <c r="AS94" s="5" t="str">
        <f t="shared" si="37"/>
        <v/>
      </c>
      <c r="AT94" s="5" t="str">
        <f t="shared" si="38"/>
        <v/>
      </c>
      <c r="AU94" s="54"/>
      <c r="AV94" s="50"/>
      <c r="AX94" s="5"/>
      <c r="AY94" s="5"/>
      <c r="CR94" s="2"/>
      <c r="CS94" s="2"/>
      <c r="CT94" s="2"/>
    </row>
    <row r="95" spans="2:98" ht="16.5" customHeight="1" x14ac:dyDescent="0.2">
      <c r="B95" s="2" t="str">
        <f t="shared" si="28"/>
        <v/>
      </c>
      <c r="C95" s="2" t="str">
        <f t="shared" si="29"/>
        <v/>
      </c>
      <c r="D95" s="2" t="str">
        <f t="shared" si="30"/>
        <v/>
      </c>
      <c r="E95" s="3" t="str">
        <f t="shared" si="36"/>
        <v/>
      </c>
      <c r="F95" s="78"/>
      <c r="G95" s="68" t="str">
        <f>IF(I95="","",COUNTA($I$14:I95))</f>
        <v/>
      </c>
      <c r="H95" s="157" t="str">
        <f t="shared" si="31"/>
        <v/>
      </c>
      <c r="I95" s="148"/>
      <c r="J95" s="136"/>
      <c r="K95" s="136"/>
      <c r="L95" s="62"/>
      <c r="M95" s="62"/>
      <c r="N95" s="62"/>
      <c r="O95" s="168"/>
      <c r="P95" s="177"/>
      <c r="Q95" s="176"/>
      <c r="R95" s="170"/>
      <c r="S95" s="150"/>
      <c r="T95" s="183" t="str">
        <f t="shared" si="32"/>
        <v/>
      </c>
      <c r="U95" s="180"/>
      <c r="V95" s="152"/>
      <c r="W95" s="154"/>
      <c r="X95" s="156"/>
      <c r="Y95" s="69" t="str">
        <f t="shared" si="27"/>
        <v/>
      </c>
      <c r="Z95" s="69" t="str">
        <f t="shared" si="33"/>
        <v/>
      </c>
      <c r="AA95" s="69" t="str">
        <f t="shared" si="34"/>
        <v/>
      </c>
      <c r="AB95" s="79"/>
      <c r="AC95" s="2" t="str">
        <f t="shared" si="35"/>
        <v/>
      </c>
      <c r="AD95" s="2"/>
      <c r="AE95" s="2"/>
      <c r="AF95" s="5"/>
      <c r="AG95" s="5"/>
      <c r="AH95" s="5"/>
      <c r="AI95" s="5"/>
      <c r="AJ95" s="5"/>
      <c r="AK95" s="5"/>
      <c r="AL95" s="5"/>
      <c r="AM95" s="5"/>
      <c r="AN95" s="5"/>
      <c r="AO95" s="5"/>
      <c r="AP95" s="5"/>
      <c r="AR95" s="5"/>
      <c r="AS95" s="5" t="str">
        <f t="shared" si="37"/>
        <v/>
      </c>
      <c r="AT95" s="5" t="str">
        <f t="shared" si="38"/>
        <v/>
      </c>
      <c r="AU95" s="54"/>
      <c r="AV95" s="50"/>
      <c r="AX95" s="5"/>
      <c r="AY95" s="5"/>
      <c r="CR95" s="2"/>
      <c r="CS95" s="2"/>
      <c r="CT95" s="2"/>
    </row>
    <row r="96" spans="2:98" ht="16.5" customHeight="1" x14ac:dyDescent="0.2">
      <c r="B96" s="2" t="str">
        <f t="shared" si="28"/>
        <v/>
      </c>
      <c r="C96" s="2" t="str">
        <f t="shared" si="29"/>
        <v/>
      </c>
      <c r="D96" s="2" t="str">
        <f t="shared" si="30"/>
        <v/>
      </c>
      <c r="E96" s="3" t="str">
        <f t="shared" si="36"/>
        <v/>
      </c>
      <c r="F96" s="78"/>
      <c r="G96" s="68" t="str">
        <f>IF(I96="","",COUNTA($I$14:I96))</f>
        <v/>
      </c>
      <c r="H96" s="157" t="str">
        <f t="shared" si="31"/>
        <v/>
      </c>
      <c r="I96" s="148"/>
      <c r="J96" s="136"/>
      <c r="K96" s="136"/>
      <c r="L96" s="62"/>
      <c r="M96" s="62"/>
      <c r="N96" s="62"/>
      <c r="O96" s="168"/>
      <c r="P96" s="177"/>
      <c r="Q96" s="176"/>
      <c r="R96" s="170"/>
      <c r="S96" s="150"/>
      <c r="T96" s="183" t="str">
        <f t="shared" si="32"/>
        <v/>
      </c>
      <c r="U96" s="180"/>
      <c r="V96" s="152"/>
      <c r="W96" s="154"/>
      <c r="X96" s="156"/>
      <c r="Y96" s="69" t="str">
        <f t="shared" si="27"/>
        <v/>
      </c>
      <c r="Z96" s="69" t="str">
        <f t="shared" si="33"/>
        <v/>
      </c>
      <c r="AA96" s="69" t="str">
        <f t="shared" si="34"/>
        <v/>
      </c>
      <c r="AB96" s="79"/>
      <c r="AC96" s="2" t="str">
        <f t="shared" si="35"/>
        <v/>
      </c>
      <c r="AD96" s="2"/>
      <c r="AE96" s="2"/>
      <c r="AF96" s="5"/>
      <c r="AG96" s="5"/>
      <c r="AH96" s="5"/>
      <c r="AI96" s="5"/>
      <c r="AJ96" s="5"/>
      <c r="AK96" s="5"/>
      <c r="AL96" s="5"/>
      <c r="AM96" s="5"/>
      <c r="AN96" s="5"/>
      <c r="AO96" s="5"/>
      <c r="AP96" s="5"/>
      <c r="AR96" s="5"/>
      <c r="AS96" s="5" t="str">
        <f t="shared" si="37"/>
        <v/>
      </c>
      <c r="AT96" s="5" t="str">
        <f t="shared" si="38"/>
        <v/>
      </c>
      <c r="AU96" s="54"/>
      <c r="AV96" s="50"/>
      <c r="AX96" s="5"/>
      <c r="AY96" s="5"/>
      <c r="CR96" s="2"/>
      <c r="CS96" s="2"/>
      <c r="CT96" s="2"/>
    </row>
    <row r="97" spans="2:240" ht="16.5" customHeight="1" x14ac:dyDescent="0.2">
      <c r="B97" s="2" t="str">
        <f t="shared" si="28"/>
        <v/>
      </c>
      <c r="C97" s="2" t="str">
        <f t="shared" si="29"/>
        <v/>
      </c>
      <c r="D97" s="2" t="str">
        <f t="shared" si="30"/>
        <v/>
      </c>
      <c r="E97" s="3" t="str">
        <f t="shared" si="36"/>
        <v/>
      </c>
      <c r="F97" s="78"/>
      <c r="G97" s="68" t="str">
        <f>IF(I97="","",COUNTA($I$14:I97))</f>
        <v/>
      </c>
      <c r="H97" s="157" t="str">
        <f t="shared" si="31"/>
        <v/>
      </c>
      <c r="I97" s="148"/>
      <c r="J97" s="136"/>
      <c r="K97" s="136"/>
      <c r="L97" s="62"/>
      <c r="M97" s="62"/>
      <c r="N97" s="62"/>
      <c r="O97" s="168"/>
      <c r="P97" s="177"/>
      <c r="Q97" s="176"/>
      <c r="R97" s="170"/>
      <c r="S97" s="150"/>
      <c r="T97" s="183" t="str">
        <f t="shared" si="32"/>
        <v/>
      </c>
      <c r="U97" s="180"/>
      <c r="V97" s="152"/>
      <c r="W97" s="154"/>
      <c r="X97" s="156"/>
      <c r="Y97" s="69" t="str">
        <f t="shared" si="27"/>
        <v/>
      </c>
      <c r="Z97" s="69" t="str">
        <f t="shared" si="33"/>
        <v/>
      </c>
      <c r="AA97" s="69" t="str">
        <f t="shared" si="34"/>
        <v/>
      </c>
      <c r="AB97" s="79"/>
      <c r="AC97" s="2" t="str">
        <f t="shared" si="35"/>
        <v/>
      </c>
      <c r="AD97" s="2"/>
      <c r="AE97" s="2"/>
      <c r="AF97" s="5"/>
      <c r="AG97" s="5"/>
      <c r="AH97" s="5"/>
      <c r="AI97" s="5"/>
      <c r="AJ97" s="5"/>
      <c r="AK97" s="5"/>
      <c r="AL97" s="5"/>
      <c r="AM97" s="5"/>
      <c r="AN97" s="5"/>
      <c r="AO97" s="5"/>
      <c r="AP97" s="5"/>
      <c r="AR97" s="5"/>
      <c r="AS97" s="5" t="str">
        <f t="shared" si="37"/>
        <v/>
      </c>
      <c r="AT97" s="5" t="str">
        <f t="shared" si="38"/>
        <v/>
      </c>
      <c r="AU97" s="54"/>
      <c r="AV97" s="50"/>
      <c r="AX97" s="5"/>
      <c r="AY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row>
    <row r="98" spans="2:240" ht="16.5" customHeight="1" x14ac:dyDescent="0.2">
      <c r="B98" s="2" t="str">
        <f t="shared" si="28"/>
        <v/>
      </c>
      <c r="C98" s="2" t="str">
        <f t="shared" si="29"/>
        <v/>
      </c>
      <c r="D98" s="2" t="str">
        <f t="shared" si="30"/>
        <v/>
      </c>
      <c r="E98" s="3" t="str">
        <f t="shared" si="36"/>
        <v/>
      </c>
      <c r="F98" s="78"/>
      <c r="G98" s="68" t="str">
        <f>IF(I98="","",COUNTA($I$14:I98))</f>
        <v/>
      </c>
      <c r="H98" s="157" t="str">
        <f t="shared" si="31"/>
        <v/>
      </c>
      <c r="I98" s="148"/>
      <c r="J98" s="136"/>
      <c r="K98" s="136"/>
      <c r="L98" s="62"/>
      <c r="M98" s="62"/>
      <c r="N98" s="62"/>
      <c r="O98" s="168"/>
      <c r="P98" s="177"/>
      <c r="Q98" s="176"/>
      <c r="R98" s="170"/>
      <c r="S98" s="150"/>
      <c r="T98" s="183" t="str">
        <f t="shared" si="32"/>
        <v/>
      </c>
      <c r="U98" s="180"/>
      <c r="V98" s="152"/>
      <c r="W98" s="154"/>
      <c r="X98" s="156"/>
      <c r="Y98" s="69" t="str">
        <f t="shared" si="27"/>
        <v/>
      </c>
      <c r="Z98" s="69" t="str">
        <f t="shared" si="33"/>
        <v/>
      </c>
      <c r="AA98" s="69" t="str">
        <f t="shared" si="34"/>
        <v/>
      </c>
      <c r="AB98" s="79"/>
      <c r="AC98" s="2" t="str">
        <f t="shared" si="35"/>
        <v/>
      </c>
      <c r="AD98" s="2"/>
      <c r="AE98" s="2"/>
      <c r="AF98" s="5"/>
      <c r="AG98" s="5"/>
      <c r="AH98" s="5"/>
      <c r="AI98" s="5"/>
      <c r="AJ98" s="5"/>
      <c r="AK98" s="5"/>
      <c r="AL98" s="5"/>
      <c r="AM98" s="5"/>
      <c r="AN98" s="5"/>
      <c r="AO98" s="5"/>
      <c r="AP98" s="5"/>
      <c r="AR98" s="5"/>
      <c r="AS98" s="5" t="str">
        <f t="shared" si="37"/>
        <v/>
      </c>
      <c r="AT98" s="5" t="str">
        <f t="shared" si="38"/>
        <v/>
      </c>
      <c r="AU98" s="54"/>
      <c r="AV98" s="50"/>
      <c r="AX98" s="5"/>
      <c r="AY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row>
    <row r="99" spans="2:240" ht="16.5" customHeight="1" x14ac:dyDescent="0.2">
      <c r="B99" s="2" t="str">
        <f t="shared" si="28"/>
        <v/>
      </c>
      <c r="C99" s="2" t="str">
        <f t="shared" si="29"/>
        <v/>
      </c>
      <c r="D99" s="2" t="str">
        <f t="shared" si="30"/>
        <v/>
      </c>
      <c r="E99" s="3" t="str">
        <f t="shared" si="36"/>
        <v/>
      </c>
      <c r="F99" s="78"/>
      <c r="G99" s="68" t="str">
        <f>IF(I99="","",COUNTA($I$14:I99))</f>
        <v/>
      </c>
      <c r="H99" s="157" t="str">
        <f t="shared" si="31"/>
        <v/>
      </c>
      <c r="I99" s="148"/>
      <c r="J99" s="136"/>
      <c r="K99" s="136"/>
      <c r="L99" s="62"/>
      <c r="M99" s="62"/>
      <c r="N99" s="62"/>
      <c r="O99" s="168"/>
      <c r="P99" s="177"/>
      <c r="Q99" s="176"/>
      <c r="R99" s="170"/>
      <c r="S99" s="150"/>
      <c r="T99" s="183" t="str">
        <f t="shared" si="32"/>
        <v/>
      </c>
      <c r="U99" s="180"/>
      <c r="V99" s="152"/>
      <c r="W99" s="154"/>
      <c r="X99" s="156"/>
      <c r="Y99" s="69" t="str">
        <f t="shared" si="27"/>
        <v/>
      </c>
      <c r="Z99" s="69" t="str">
        <f t="shared" si="33"/>
        <v/>
      </c>
      <c r="AA99" s="69" t="str">
        <f t="shared" si="34"/>
        <v/>
      </c>
      <c r="AB99" s="79"/>
      <c r="AC99" s="2" t="str">
        <f t="shared" si="35"/>
        <v/>
      </c>
      <c r="AD99" s="2"/>
      <c r="AE99" s="2"/>
      <c r="AF99" s="5"/>
      <c r="AG99" s="5"/>
      <c r="AH99" s="5"/>
      <c r="AI99" s="5"/>
      <c r="AJ99" s="5"/>
      <c r="AK99" s="5"/>
      <c r="AL99" s="5"/>
      <c r="AM99" s="5"/>
      <c r="AN99" s="5"/>
      <c r="AO99" s="5"/>
      <c r="AP99" s="5"/>
      <c r="AR99" s="5"/>
      <c r="AS99" s="5" t="str">
        <f t="shared" si="37"/>
        <v/>
      </c>
      <c r="AT99" s="5" t="str">
        <f t="shared" si="38"/>
        <v/>
      </c>
      <c r="AU99" s="54"/>
      <c r="AV99" s="50"/>
      <c r="AX99" s="5"/>
      <c r="AY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row>
    <row r="100" spans="2:240" ht="16.5" customHeight="1" x14ac:dyDescent="0.2">
      <c r="B100" s="2" t="str">
        <f t="shared" si="28"/>
        <v/>
      </c>
      <c r="C100" s="2" t="str">
        <f t="shared" si="29"/>
        <v/>
      </c>
      <c r="D100" s="2" t="str">
        <f t="shared" si="30"/>
        <v/>
      </c>
      <c r="E100" s="3" t="str">
        <f t="shared" si="36"/>
        <v/>
      </c>
      <c r="F100" s="78"/>
      <c r="G100" s="68" t="str">
        <f>IF(I100="","",COUNTA($I$14:I100))</f>
        <v/>
      </c>
      <c r="H100" s="157" t="str">
        <f t="shared" si="31"/>
        <v/>
      </c>
      <c r="I100" s="148"/>
      <c r="J100" s="136"/>
      <c r="K100" s="136"/>
      <c r="L100" s="62"/>
      <c r="M100" s="62"/>
      <c r="N100" s="62"/>
      <c r="O100" s="168"/>
      <c r="P100" s="177"/>
      <c r="Q100" s="176"/>
      <c r="R100" s="170"/>
      <c r="S100" s="150"/>
      <c r="T100" s="183" t="str">
        <f t="shared" si="32"/>
        <v/>
      </c>
      <c r="U100" s="180"/>
      <c r="V100" s="152"/>
      <c r="W100" s="154"/>
      <c r="X100" s="156"/>
      <c r="Y100" s="69" t="str">
        <f t="shared" si="27"/>
        <v/>
      </c>
      <c r="Z100" s="69" t="str">
        <f t="shared" si="33"/>
        <v/>
      </c>
      <c r="AA100" s="69" t="str">
        <f t="shared" si="34"/>
        <v/>
      </c>
      <c r="AB100" s="79"/>
      <c r="AC100" s="2" t="str">
        <f t="shared" si="35"/>
        <v/>
      </c>
      <c r="AD100" s="2"/>
      <c r="AE100" s="2"/>
      <c r="AF100" s="5"/>
      <c r="AG100" s="5"/>
      <c r="AH100" s="5"/>
      <c r="AI100" s="5"/>
      <c r="AJ100" s="5"/>
      <c r="AK100" s="5"/>
      <c r="AL100" s="5"/>
      <c r="AM100" s="5"/>
      <c r="AN100" s="5"/>
      <c r="AO100" s="5"/>
      <c r="AP100" s="5"/>
      <c r="AR100" s="5"/>
      <c r="AS100" s="5" t="str">
        <f t="shared" si="37"/>
        <v/>
      </c>
      <c r="AT100" s="5" t="str">
        <f t="shared" si="38"/>
        <v/>
      </c>
      <c r="AU100" s="54"/>
      <c r="AV100" s="50"/>
      <c r="AX100" s="5"/>
      <c r="AY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row>
    <row r="101" spans="2:240" ht="16.5" customHeight="1" x14ac:dyDescent="0.2">
      <c r="B101" s="2" t="str">
        <f t="shared" si="28"/>
        <v/>
      </c>
      <c r="C101" s="2" t="str">
        <f t="shared" si="29"/>
        <v/>
      </c>
      <c r="D101" s="2" t="str">
        <f t="shared" si="30"/>
        <v/>
      </c>
      <c r="E101" s="3" t="str">
        <f t="shared" si="36"/>
        <v/>
      </c>
      <c r="F101" s="78"/>
      <c r="G101" s="68" t="str">
        <f>IF(I101="","",COUNTA($I$14:I101))</f>
        <v/>
      </c>
      <c r="H101" s="157" t="str">
        <f t="shared" si="31"/>
        <v/>
      </c>
      <c r="I101" s="148"/>
      <c r="J101" s="136"/>
      <c r="K101" s="136"/>
      <c r="L101" s="62"/>
      <c r="M101" s="62"/>
      <c r="N101" s="62"/>
      <c r="O101" s="168"/>
      <c r="P101" s="177"/>
      <c r="Q101" s="176"/>
      <c r="R101" s="170"/>
      <c r="S101" s="150"/>
      <c r="T101" s="183" t="str">
        <f t="shared" si="32"/>
        <v/>
      </c>
      <c r="U101" s="180"/>
      <c r="V101" s="152"/>
      <c r="W101" s="154"/>
      <c r="X101" s="156"/>
      <c r="Y101" s="69" t="str">
        <f t="shared" si="27"/>
        <v/>
      </c>
      <c r="Z101" s="69" t="str">
        <f t="shared" si="33"/>
        <v/>
      </c>
      <c r="AA101" s="69" t="str">
        <f t="shared" si="34"/>
        <v/>
      </c>
      <c r="AB101" s="79"/>
      <c r="AC101" s="2" t="str">
        <f t="shared" si="35"/>
        <v/>
      </c>
      <c r="AD101" s="2"/>
      <c r="AE101" s="2"/>
      <c r="AF101" s="5"/>
      <c r="AG101" s="5"/>
      <c r="AH101" s="5"/>
      <c r="AI101" s="5"/>
      <c r="AJ101" s="5"/>
      <c r="AK101" s="5"/>
      <c r="AL101" s="5"/>
      <c r="AM101" s="5"/>
      <c r="AN101" s="5"/>
      <c r="AO101" s="5"/>
      <c r="AP101" s="5"/>
      <c r="AR101" s="5"/>
      <c r="AS101" s="5" t="str">
        <f t="shared" si="37"/>
        <v/>
      </c>
      <c r="AT101" s="5" t="str">
        <f t="shared" si="38"/>
        <v/>
      </c>
      <c r="AU101" s="54"/>
      <c r="AV101" s="50"/>
      <c r="AX101" s="5"/>
      <c r="AY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row>
    <row r="102" spans="2:240" ht="16.5" customHeight="1" x14ac:dyDescent="0.2">
      <c r="B102" s="2" t="str">
        <f t="shared" si="28"/>
        <v/>
      </c>
      <c r="C102" s="2" t="str">
        <f t="shared" si="29"/>
        <v/>
      </c>
      <c r="D102" s="2" t="str">
        <f t="shared" si="30"/>
        <v/>
      </c>
      <c r="E102" s="3" t="str">
        <f t="shared" si="36"/>
        <v/>
      </c>
      <c r="F102" s="78"/>
      <c r="G102" s="68" t="str">
        <f>IF(I102="","",COUNTA($I$14:I102))</f>
        <v/>
      </c>
      <c r="H102" s="157" t="str">
        <f t="shared" si="31"/>
        <v/>
      </c>
      <c r="I102" s="148"/>
      <c r="J102" s="136"/>
      <c r="K102" s="136"/>
      <c r="L102" s="62"/>
      <c r="M102" s="62"/>
      <c r="N102" s="62"/>
      <c r="O102" s="168"/>
      <c r="P102" s="177"/>
      <c r="Q102" s="176"/>
      <c r="R102" s="170"/>
      <c r="S102" s="150"/>
      <c r="T102" s="183" t="str">
        <f t="shared" si="32"/>
        <v/>
      </c>
      <c r="U102" s="180"/>
      <c r="V102" s="152"/>
      <c r="W102" s="154"/>
      <c r="X102" s="156"/>
      <c r="Y102" s="69" t="str">
        <f t="shared" si="27"/>
        <v/>
      </c>
      <c r="Z102" s="69" t="str">
        <f t="shared" si="33"/>
        <v/>
      </c>
      <c r="AA102" s="69" t="str">
        <f t="shared" si="34"/>
        <v/>
      </c>
      <c r="AB102" s="79"/>
      <c r="AC102" s="2" t="str">
        <f t="shared" si="35"/>
        <v/>
      </c>
      <c r="AD102" s="2"/>
      <c r="AE102" s="2"/>
      <c r="AF102" s="5"/>
      <c r="AG102" s="5"/>
      <c r="AH102" s="5"/>
      <c r="AI102" s="5"/>
      <c r="AJ102" s="5"/>
      <c r="AK102" s="5"/>
      <c r="AL102" s="5"/>
      <c r="AM102" s="5"/>
      <c r="AN102" s="5"/>
      <c r="AO102" s="5"/>
      <c r="AP102" s="5"/>
      <c r="AR102" s="5"/>
      <c r="AS102" s="5" t="str">
        <f t="shared" si="37"/>
        <v/>
      </c>
      <c r="AT102" s="5" t="str">
        <f t="shared" si="38"/>
        <v/>
      </c>
      <c r="AU102" s="54"/>
      <c r="AV102" s="50"/>
      <c r="AX102" s="5"/>
      <c r="AY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row>
    <row r="103" spans="2:240" ht="16.5" customHeight="1" x14ac:dyDescent="0.2">
      <c r="B103" s="2" t="str">
        <f t="shared" si="28"/>
        <v/>
      </c>
      <c r="C103" s="2" t="str">
        <f t="shared" si="29"/>
        <v/>
      </c>
      <c r="D103" s="2" t="str">
        <f t="shared" si="30"/>
        <v/>
      </c>
      <c r="E103" s="3" t="str">
        <f t="shared" si="36"/>
        <v/>
      </c>
      <c r="F103" s="78"/>
      <c r="G103" s="68" t="str">
        <f>IF(I103="","",COUNTA($I$14:I103))</f>
        <v/>
      </c>
      <c r="H103" s="157" t="str">
        <f t="shared" si="31"/>
        <v/>
      </c>
      <c r="I103" s="148"/>
      <c r="J103" s="136"/>
      <c r="K103" s="136"/>
      <c r="L103" s="62"/>
      <c r="M103" s="62"/>
      <c r="N103" s="62"/>
      <c r="O103" s="168"/>
      <c r="P103" s="177"/>
      <c r="Q103" s="176"/>
      <c r="R103" s="170"/>
      <c r="S103" s="150"/>
      <c r="T103" s="183" t="str">
        <f t="shared" si="32"/>
        <v/>
      </c>
      <c r="U103" s="180"/>
      <c r="V103" s="152"/>
      <c r="W103" s="154"/>
      <c r="X103" s="156"/>
      <c r="Y103" s="69" t="str">
        <f t="shared" si="27"/>
        <v/>
      </c>
      <c r="Z103" s="69" t="str">
        <f t="shared" si="33"/>
        <v/>
      </c>
      <c r="AA103" s="69" t="str">
        <f t="shared" si="34"/>
        <v/>
      </c>
      <c r="AB103" s="79"/>
      <c r="AC103" s="2" t="str">
        <f t="shared" si="35"/>
        <v/>
      </c>
      <c r="AD103" s="2"/>
      <c r="AE103" s="2"/>
      <c r="AF103" s="5"/>
      <c r="AG103" s="5"/>
      <c r="AH103" s="5"/>
      <c r="AI103" s="5"/>
      <c r="AJ103" s="5"/>
      <c r="AK103" s="5"/>
      <c r="AL103" s="5"/>
      <c r="AM103" s="5"/>
      <c r="AN103" s="5"/>
      <c r="AO103" s="5"/>
      <c r="AP103" s="5"/>
      <c r="AR103" s="5"/>
      <c r="AS103" s="5" t="str">
        <f t="shared" si="37"/>
        <v/>
      </c>
      <c r="AT103" s="5" t="str">
        <f t="shared" si="38"/>
        <v/>
      </c>
      <c r="AU103" s="54"/>
      <c r="AV103" s="50"/>
      <c r="AX103" s="5"/>
      <c r="AY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row>
    <row r="104" spans="2:240" ht="16.5" customHeight="1" x14ac:dyDescent="0.2">
      <c r="B104" s="2" t="str">
        <f t="shared" si="28"/>
        <v/>
      </c>
      <c r="C104" s="2" t="str">
        <f t="shared" si="29"/>
        <v/>
      </c>
      <c r="D104" s="2" t="str">
        <f t="shared" si="30"/>
        <v/>
      </c>
      <c r="E104" s="3" t="str">
        <f t="shared" si="36"/>
        <v/>
      </c>
      <c r="F104" s="78"/>
      <c r="G104" s="68" t="str">
        <f>IF(I104="","",COUNTA($I$14:I104))</f>
        <v/>
      </c>
      <c r="H104" s="157" t="str">
        <f t="shared" si="31"/>
        <v/>
      </c>
      <c r="I104" s="148"/>
      <c r="J104" s="136"/>
      <c r="K104" s="136"/>
      <c r="L104" s="62"/>
      <c r="M104" s="62"/>
      <c r="N104" s="62"/>
      <c r="O104" s="168"/>
      <c r="P104" s="177"/>
      <c r="Q104" s="176"/>
      <c r="R104" s="170"/>
      <c r="S104" s="150"/>
      <c r="T104" s="183" t="str">
        <f t="shared" si="32"/>
        <v/>
      </c>
      <c r="U104" s="180"/>
      <c r="V104" s="152"/>
      <c r="W104" s="154"/>
      <c r="X104" s="156"/>
      <c r="Y104" s="69" t="str">
        <f t="shared" si="27"/>
        <v/>
      </c>
      <c r="Z104" s="69" t="str">
        <f t="shared" si="33"/>
        <v/>
      </c>
      <c r="AA104" s="69" t="str">
        <f t="shared" si="34"/>
        <v/>
      </c>
      <c r="AB104" s="79"/>
      <c r="AC104" s="2" t="str">
        <f t="shared" si="35"/>
        <v/>
      </c>
      <c r="AD104" s="2"/>
      <c r="AE104" s="2"/>
      <c r="AF104" s="5"/>
      <c r="AG104" s="5"/>
      <c r="AH104" s="5"/>
      <c r="AI104" s="5"/>
      <c r="AJ104" s="5"/>
      <c r="AK104" s="5"/>
      <c r="AL104" s="5"/>
      <c r="AM104" s="5"/>
      <c r="AN104" s="5"/>
      <c r="AO104" s="5"/>
      <c r="AP104" s="5"/>
      <c r="AR104" s="5"/>
      <c r="AS104" s="5" t="str">
        <f t="shared" si="37"/>
        <v/>
      </c>
      <c r="AT104" s="5" t="str">
        <f t="shared" si="38"/>
        <v/>
      </c>
      <c r="AU104" s="54"/>
      <c r="AV104" s="50"/>
      <c r="AX104" s="5"/>
      <c r="AY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row>
    <row r="105" spans="2:240" ht="16.5" customHeight="1" x14ac:dyDescent="0.2">
      <c r="B105" s="2" t="str">
        <f t="shared" si="28"/>
        <v/>
      </c>
      <c r="C105" s="2" t="str">
        <f t="shared" si="29"/>
        <v/>
      </c>
      <c r="D105" s="2" t="str">
        <f t="shared" si="30"/>
        <v/>
      </c>
      <c r="E105" s="3" t="str">
        <f t="shared" si="36"/>
        <v/>
      </c>
      <c r="F105" s="78"/>
      <c r="G105" s="68" t="str">
        <f>IF(I105="","",COUNTA($I$14:I105))</f>
        <v/>
      </c>
      <c r="H105" s="157" t="str">
        <f t="shared" si="31"/>
        <v/>
      </c>
      <c r="I105" s="148"/>
      <c r="J105" s="136"/>
      <c r="K105" s="136"/>
      <c r="L105" s="62"/>
      <c r="M105" s="62"/>
      <c r="N105" s="62"/>
      <c r="O105" s="168"/>
      <c r="P105" s="177"/>
      <c r="Q105" s="176"/>
      <c r="R105" s="170"/>
      <c r="S105" s="150"/>
      <c r="T105" s="183" t="str">
        <f t="shared" si="32"/>
        <v/>
      </c>
      <c r="U105" s="180"/>
      <c r="V105" s="152"/>
      <c r="W105" s="154"/>
      <c r="X105" s="156"/>
      <c r="Y105" s="69" t="str">
        <f t="shared" si="27"/>
        <v/>
      </c>
      <c r="Z105" s="69" t="str">
        <f t="shared" si="33"/>
        <v/>
      </c>
      <c r="AA105" s="69" t="str">
        <f t="shared" si="34"/>
        <v/>
      </c>
      <c r="AB105" s="79"/>
      <c r="AC105" s="2" t="str">
        <f t="shared" si="35"/>
        <v/>
      </c>
      <c r="AD105" s="2"/>
      <c r="AE105" s="2"/>
      <c r="AF105" s="5"/>
      <c r="AG105" s="5"/>
      <c r="AH105" s="5"/>
      <c r="AI105" s="5"/>
      <c r="AJ105" s="5"/>
      <c r="AK105" s="5"/>
      <c r="AL105" s="5"/>
      <c r="AM105" s="5"/>
      <c r="AN105" s="5"/>
      <c r="AO105" s="5"/>
      <c r="AP105" s="5"/>
      <c r="AR105" s="5"/>
      <c r="AS105" s="5" t="str">
        <f t="shared" si="37"/>
        <v/>
      </c>
      <c r="AT105" s="5" t="str">
        <f t="shared" si="38"/>
        <v/>
      </c>
      <c r="AU105" s="54"/>
      <c r="AV105" s="50"/>
      <c r="AX105" s="5"/>
      <c r="AY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row>
    <row r="106" spans="2:240" ht="16.5" customHeight="1" x14ac:dyDescent="0.2">
      <c r="B106" s="2" t="str">
        <f t="shared" si="28"/>
        <v/>
      </c>
      <c r="C106" s="2" t="str">
        <f t="shared" si="29"/>
        <v/>
      </c>
      <c r="D106" s="2" t="str">
        <f t="shared" si="30"/>
        <v/>
      </c>
      <c r="E106" s="3" t="str">
        <f t="shared" si="36"/>
        <v/>
      </c>
      <c r="F106" s="78"/>
      <c r="G106" s="68" t="str">
        <f>IF(I106="","",COUNTA($I$14:I106))</f>
        <v/>
      </c>
      <c r="H106" s="157" t="str">
        <f t="shared" si="31"/>
        <v/>
      </c>
      <c r="I106" s="148"/>
      <c r="J106" s="136"/>
      <c r="K106" s="136"/>
      <c r="L106" s="62"/>
      <c r="M106" s="62"/>
      <c r="N106" s="62"/>
      <c r="O106" s="168"/>
      <c r="P106" s="177"/>
      <c r="Q106" s="176"/>
      <c r="R106" s="170"/>
      <c r="S106" s="150"/>
      <c r="T106" s="183" t="str">
        <f t="shared" si="32"/>
        <v/>
      </c>
      <c r="U106" s="180"/>
      <c r="V106" s="152"/>
      <c r="W106" s="154"/>
      <c r="X106" s="156"/>
      <c r="Y106" s="69" t="str">
        <f t="shared" si="27"/>
        <v/>
      </c>
      <c r="Z106" s="69" t="str">
        <f t="shared" si="33"/>
        <v/>
      </c>
      <c r="AA106" s="69" t="str">
        <f t="shared" si="34"/>
        <v/>
      </c>
      <c r="AB106" s="79"/>
      <c r="AC106" s="2" t="str">
        <f t="shared" si="35"/>
        <v/>
      </c>
      <c r="AD106" s="2"/>
      <c r="AE106" s="2"/>
      <c r="AF106" s="5"/>
      <c r="AG106" s="5"/>
      <c r="AH106" s="5"/>
      <c r="AI106" s="5"/>
      <c r="AJ106" s="5"/>
      <c r="AK106" s="5"/>
      <c r="AL106" s="5"/>
      <c r="AM106" s="5"/>
      <c r="AN106" s="5"/>
      <c r="AO106" s="5"/>
      <c r="AP106" s="5"/>
      <c r="AR106" s="5"/>
      <c r="AS106" s="5" t="str">
        <f t="shared" si="37"/>
        <v/>
      </c>
      <c r="AT106" s="5" t="str">
        <f t="shared" si="38"/>
        <v/>
      </c>
      <c r="AU106" s="54"/>
      <c r="AV106" s="50"/>
      <c r="AX106" s="5"/>
      <c r="AY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row>
    <row r="107" spans="2:240" ht="16.5" customHeight="1" x14ac:dyDescent="0.2">
      <c r="B107" s="2" t="str">
        <f t="shared" si="28"/>
        <v/>
      </c>
      <c r="C107" s="2" t="str">
        <f t="shared" si="29"/>
        <v/>
      </c>
      <c r="D107" s="2" t="str">
        <f t="shared" si="30"/>
        <v/>
      </c>
      <c r="E107" s="3" t="str">
        <f t="shared" si="36"/>
        <v/>
      </c>
      <c r="F107" s="78"/>
      <c r="G107" s="68" t="str">
        <f>IF(I107="","",COUNTA($I$14:I107))</f>
        <v/>
      </c>
      <c r="H107" s="157" t="str">
        <f t="shared" si="31"/>
        <v/>
      </c>
      <c r="I107" s="148"/>
      <c r="J107" s="136"/>
      <c r="K107" s="136"/>
      <c r="L107" s="62"/>
      <c r="M107" s="62"/>
      <c r="N107" s="62"/>
      <c r="O107" s="168"/>
      <c r="P107" s="177"/>
      <c r="Q107" s="176"/>
      <c r="R107" s="170"/>
      <c r="S107" s="150"/>
      <c r="T107" s="183" t="str">
        <f t="shared" si="32"/>
        <v/>
      </c>
      <c r="U107" s="180"/>
      <c r="V107" s="152"/>
      <c r="W107" s="154"/>
      <c r="X107" s="156"/>
      <c r="Y107" s="69" t="str">
        <f t="shared" si="27"/>
        <v/>
      </c>
      <c r="Z107" s="69" t="str">
        <f t="shared" si="33"/>
        <v/>
      </c>
      <c r="AA107" s="69" t="str">
        <f t="shared" si="34"/>
        <v/>
      </c>
      <c r="AB107" s="79"/>
      <c r="AC107" s="2" t="str">
        <f t="shared" si="35"/>
        <v/>
      </c>
      <c r="AD107" s="2"/>
      <c r="AE107" s="2"/>
      <c r="AF107" s="5"/>
      <c r="AG107" s="5"/>
      <c r="AH107" s="5"/>
      <c r="AI107" s="5"/>
      <c r="AJ107" s="5"/>
      <c r="AK107" s="5"/>
      <c r="AL107" s="5"/>
      <c r="AM107" s="5"/>
      <c r="AN107" s="5"/>
      <c r="AO107" s="5"/>
      <c r="AP107" s="5"/>
      <c r="AR107" s="5"/>
      <c r="AS107" s="5" t="str">
        <f t="shared" si="37"/>
        <v/>
      </c>
      <c r="AT107" s="5" t="str">
        <f t="shared" si="38"/>
        <v/>
      </c>
      <c r="AU107" s="54"/>
      <c r="AV107" s="50"/>
      <c r="AX107" s="5"/>
      <c r="AY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row>
    <row r="108" spans="2:240" ht="16.5" customHeight="1" x14ac:dyDescent="0.2">
      <c r="B108" s="2" t="str">
        <f t="shared" si="28"/>
        <v/>
      </c>
      <c r="C108" s="2" t="str">
        <f t="shared" si="29"/>
        <v/>
      </c>
      <c r="D108" s="2" t="str">
        <f t="shared" si="30"/>
        <v/>
      </c>
      <c r="E108" s="3" t="str">
        <f t="shared" si="36"/>
        <v/>
      </c>
      <c r="F108" s="78"/>
      <c r="G108" s="68" t="str">
        <f>IF(I108="","",COUNTA($I$14:I108))</f>
        <v/>
      </c>
      <c r="H108" s="157" t="str">
        <f t="shared" si="31"/>
        <v/>
      </c>
      <c r="I108" s="148"/>
      <c r="J108" s="136"/>
      <c r="K108" s="136"/>
      <c r="L108" s="62"/>
      <c r="M108" s="62"/>
      <c r="N108" s="62"/>
      <c r="O108" s="168"/>
      <c r="P108" s="177"/>
      <c r="Q108" s="176"/>
      <c r="R108" s="170"/>
      <c r="S108" s="150"/>
      <c r="T108" s="183" t="str">
        <f t="shared" si="32"/>
        <v/>
      </c>
      <c r="U108" s="180"/>
      <c r="V108" s="152"/>
      <c r="W108" s="154"/>
      <c r="X108" s="156"/>
      <c r="Y108" s="69" t="str">
        <f t="shared" si="27"/>
        <v/>
      </c>
      <c r="Z108" s="69" t="str">
        <f t="shared" si="33"/>
        <v/>
      </c>
      <c r="AA108" s="69" t="str">
        <f t="shared" si="34"/>
        <v/>
      </c>
      <c r="AB108" s="79"/>
      <c r="AC108" s="2" t="str">
        <f t="shared" si="35"/>
        <v/>
      </c>
      <c r="AD108" s="2"/>
      <c r="AE108" s="2"/>
      <c r="AF108" s="5"/>
      <c r="AG108" s="5"/>
      <c r="AH108" s="5"/>
      <c r="AI108" s="5"/>
      <c r="AJ108" s="5"/>
      <c r="AK108" s="5"/>
      <c r="AL108" s="5"/>
      <c r="AM108" s="5"/>
      <c r="AN108" s="5"/>
      <c r="AO108" s="5"/>
      <c r="AP108" s="5"/>
      <c r="AR108" s="5"/>
      <c r="AS108" s="5" t="str">
        <f t="shared" si="37"/>
        <v/>
      </c>
      <c r="AT108" s="5" t="str">
        <f t="shared" si="38"/>
        <v/>
      </c>
      <c r="AU108" s="54"/>
      <c r="AV108" s="50"/>
      <c r="AX108" s="5"/>
      <c r="AY108" s="5"/>
      <c r="BX108" s="6" t="s">
        <v>4</v>
      </c>
      <c r="BY108" s="6" t="s">
        <v>4</v>
      </c>
      <c r="BZ108" s="6" t="s">
        <v>4</v>
      </c>
      <c r="CA108" s="6" t="s">
        <v>4</v>
      </c>
      <c r="CB108" s="6" t="s">
        <v>4</v>
      </c>
      <c r="CC108" s="6" t="s">
        <v>4</v>
      </c>
      <c r="CD108" s="6" t="s">
        <v>4</v>
      </c>
      <c r="CE108" s="6" t="s">
        <v>4</v>
      </c>
      <c r="CF108" s="6" t="s">
        <v>4</v>
      </c>
      <c r="CG108" s="6" t="s">
        <v>4</v>
      </c>
      <c r="CH108" s="6" t="s">
        <v>4</v>
      </c>
      <c r="CI108" s="6" t="s">
        <v>4</v>
      </c>
      <c r="CJ108" s="6" t="s">
        <v>4</v>
      </c>
      <c r="CK108" s="6" t="s">
        <v>4</v>
      </c>
      <c r="CL108" s="6" t="s">
        <v>4</v>
      </c>
      <c r="CM108" s="6" t="s">
        <v>4</v>
      </c>
      <c r="CN108" s="6" t="s">
        <v>4</v>
      </c>
      <c r="CO108" s="6" t="s">
        <v>4</v>
      </c>
      <c r="CP108" s="6" t="s">
        <v>4</v>
      </c>
      <c r="CQ108" s="6" t="s">
        <v>4</v>
      </c>
      <c r="CR108" t="s">
        <v>4</v>
      </c>
      <c r="CS108" t="s">
        <v>4</v>
      </c>
      <c r="CT108" t="s">
        <v>4</v>
      </c>
      <c r="CU108" t="s">
        <v>4</v>
      </c>
      <c r="CV108" t="s">
        <v>4</v>
      </c>
      <c r="CW108" t="s">
        <v>4</v>
      </c>
      <c r="CX108" s="1" t="s">
        <v>4</v>
      </c>
      <c r="CY108" s="1" t="s">
        <v>4</v>
      </c>
      <c r="CZ108" s="1" t="s">
        <v>4</v>
      </c>
      <c r="DA108" s="1" t="s">
        <v>4</v>
      </c>
      <c r="DB108" s="1" t="s">
        <v>4</v>
      </c>
      <c r="DC108" s="1" t="s">
        <v>4</v>
      </c>
      <c r="DD108" s="1" t="s">
        <v>4</v>
      </c>
      <c r="DE108" s="1" t="s">
        <v>4</v>
      </c>
      <c r="DF108" s="1" t="s">
        <v>4</v>
      </c>
      <c r="DG108" t="s">
        <v>4</v>
      </c>
      <c r="DH108" t="s">
        <v>4</v>
      </c>
      <c r="DI108" t="s">
        <v>4</v>
      </c>
      <c r="DJ108" t="s">
        <v>4</v>
      </c>
      <c r="DK108" t="s">
        <v>4</v>
      </c>
      <c r="DL108" t="s">
        <v>4</v>
      </c>
      <c r="DM108" t="s">
        <v>4</v>
      </c>
      <c r="DN108" t="s">
        <v>4</v>
      </c>
      <c r="DO108" t="s">
        <v>4</v>
      </c>
      <c r="DP108" t="s">
        <v>4</v>
      </c>
      <c r="DQ108" s="1" t="s">
        <v>4</v>
      </c>
      <c r="DR108" s="1" t="s">
        <v>4</v>
      </c>
      <c r="DS108" s="1" t="s">
        <v>4</v>
      </c>
      <c r="DT108" s="1" t="s">
        <v>4</v>
      </c>
      <c r="DU108" s="1" t="s">
        <v>4</v>
      </c>
      <c r="DV108" s="1" t="s">
        <v>4</v>
      </c>
      <c r="DW108" s="1" t="s">
        <v>4</v>
      </c>
      <c r="DX108" s="1" t="s">
        <v>4</v>
      </c>
      <c r="DY108" s="1" t="s">
        <v>4</v>
      </c>
      <c r="DZ108" s="1" t="s">
        <v>4</v>
      </c>
      <c r="EA108"/>
      <c r="EB108" s="1" t="s">
        <v>4</v>
      </c>
      <c r="EC108" s="1" t="s">
        <v>4</v>
      </c>
      <c r="ED108" s="1" t="s">
        <v>4</v>
      </c>
      <c r="EE108" s="1" t="s">
        <v>4</v>
      </c>
      <c r="EF108" s="1" t="s">
        <v>4</v>
      </c>
      <c r="EG108" s="1" t="s">
        <v>4</v>
      </c>
      <c r="EH108" s="1" t="s">
        <v>4</v>
      </c>
      <c r="EI108" s="1" t="s">
        <v>4</v>
      </c>
      <c r="EJ108" s="1" t="s">
        <v>4</v>
      </c>
      <c r="EK108" s="1" t="s">
        <v>4</v>
      </c>
      <c r="EL108" s="1" t="s">
        <v>4</v>
      </c>
      <c r="EM108" t="s">
        <v>4</v>
      </c>
      <c r="EN108" t="s">
        <v>4</v>
      </c>
      <c r="EO108" t="s">
        <v>4</v>
      </c>
      <c r="EP108" t="s">
        <v>4</v>
      </c>
      <c r="EQ108" t="s">
        <v>4</v>
      </c>
      <c r="ER108" t="s">
        <v>4</v>
      </c>
      <c r="ES108" t="s">
        <v>4</v>
      </c>
      <c r="ET108" t="s">
        <v>4</v>
      </c>
      <c r="EU108" s="1" t="s">
        <v>4</v>
      </c>
      <c r="EV108" s="1" t="s">
        <v>4</v>
      </c>
      <c r="EW108" s="1" t="s">
        <v>4</v>
      </c>
      <c r="EX108" s="1" t="s">
        <v>4</v>
      </c>
      <c r="EY108" s="1" t="s">
        <v>4</v>
      </c>
      <c r="EZ108" s="1" t="s">
        <v>4</v>
      </c>
      <c r="FA108" s="1" t="s">
        <v>4</v>
      </c>
      <c r="FB108" s="1" t="s">
        <v>4</v>
      </c>
      <c r="FC108" s="1" t="s">
        <v>4</v>
      </c>
      <c r="FD108" s="1" t="s">
        <v>4</v>
      </c>
      <c r="FE108" s="1" t="s">
        <v>4</v>
      </c>
      <c r="FF108" s="1" t="s">
        <v>4</v>
      </c>
      <c r="FG108" s="1" t="s">
        <v>4</v>
      </c>
      <c r="FH108" s="1" t="s">
        <v>4</v>
      </c>
      <c r="FI108" s="1" t="s">
        <v>4</v>
      </c>
      <c r="FJ108" s="1" t="s">
        <v>4</v>
      </c>
      <c r="FK108" s="1" t="s">
        <v>4</v>
      </c>
      <c r="FL108" s="1" t="s">
        <v>4</v>
      </c>
      <c r="FM108" s="1" t="s">
        <v>4</v>
      </c>
      <c r="FN108" s="1" t="s">
        <v>4</v>
      </c>
      <c r="FO108" s="1" t="s">
        <v>4</v>
      </c>
      <c r="FP108" s="1" t="s">
        <v>4</v>
      </c>
      <c r="FQ108" s="1" t="s">
        <v>4</v>
      </c>
      <c r="FR108" s="1" t="s">
        <v>4</v>
      </c>
      <c r="FS108" s="1" t="s">
        <v>4</v>
      </c>
      <c r="FT108" s="1" t="s">
        <v>4</v>
      </c>
      <c r="FU108" s="1" t="s">
        <v>4</v>
      </c>
      <c r="FV108" s="1" t="s">
        <v>4</v>
      </c>
      <c r="FW108" s="1" t="s">
        <v>4</v>
      </c>
      <c r="FX108" s="1" t="s">
        <v>4</v>
      </c>
      <c r="FY108" s="1" t="s">
        <v>4</v>
      </c>
      <c r="FZ108" s="1" t="s">
        <v>4</v>
      </c>
      <c r="GA108" s="1" t="s">
        <v>4</v>
      </c>
      <c r="GB108" s="1" t="s">
        <v>4</v>
      </c>
      <c r="GC108" s="1" t="s">
        <v>4</v>
      </c>
      <c r="GD108" s="1" t="s">
        <v>4</v>
      </c>
      <c r="GE108" s="1" t="s">
        <v>4</v>
      </c>
      <c r="GF108" s="1" t="s">
        <v>4</v>
      </c>
      <c r="GG108" s="1" t="s">
        <v>4</v>
      </c>
      <c r="GH108" s="1" t="s">
        <v>4</v>
      </c>
      <c r="GI108" s="1" t="s">
        <v>4</v>
      </c>
      <c r="GJ108" s="1" t="s">
        <v>4</v>
      </c>
      <c r="GK108" s="1" t="s">
        <v>4</v>
      </c>
      <c r="GL108" s="1" t="s">
        <v>4</v>
      </c>
      <c r="GM108" s="1" t="s">
        <v>4</v>
      </c>
      <c r="GN108" s="1" t="s">
        <v>4</v>
      </c>
      <c r="GO108" s="1" t="s">
        <v>4</v>
      </c>
      <c r="GP108" s="1" t="s">
        <v>4</v>
      </c>
      <c r="GQ108" s="1" t="s">
        <v>4</v>
      </c>
      <c r="GR108" s="1"/>
      <c r="GS108" s="1" t="s">
        <v>4</v>
      </c>
      <c r="GT108" s="1" t="s">
        <v>4</v>
      </c>
      <c r="GU108" s="1" t="s">
        <v>4</v>
      </c>
      <c r="GV108" s="1" t="s">
        <v>4</v>
      </c>
      <c r="GW108" s="1" t="s">
        <v>4</v>
      </c>
      <c r="GX108" s="1" t="s">
        <v>4</v>
      </c>
      <c r="GY108" s="1" t="s">
        <v>4</v>
      </c>
      <c r="GZ108" s="1" t="s">
        <v>4</v>
      </c>
      <c r="HA108" s="1" t="s">
        <v>4</v>
      </c>
      <c r="HB108" s="1" t="s">
        <v>4</v>
      </c>
      <c r="HC108" s="1" t="s">
        <v>4</v>
      </c>
      <c r="HD108" s="1" t="s">
        <v>4</v>
      </c>
      <c r="HE108" s="1" t="s">
        <v>4</v>
      </c>
      <c r="HF108" s="1" t="s">
        <v>4</v>
      </c>
      <c r="HG108" s="1" t="s">
        <v>4</v>
      </c>
      <c r="HH108" s="1" t="s">
        <v>4</v>
      </c>
      <c r="HI108" s="1" t="s">
        <v>4</v>
      </c>
      <c r="HJ108" s="1" t="s">
        <v>4</v>
      </c>
      <c r="HK108" s="1" t="s">
        <v>4</v>
      </c>
      <c r="HL108" s="1" t="s">
        <v>4</v>
      </c>
      <c r="HM108" s="1" t="s">
        <v>4</v>
      </c>
      <c r="HN108" s="1" t="s">
        <v>4</v>
      </c>
      <c r="HO108" s="1" t="s">
        <v>4</v>
      </c>
      <c r="HP108" s="1" t="s">
        <v>4</v>
      </c>
      <c r="HQ108" s="1" t="s">
        <v>4</v>
      </c>
      <c r="HR108" s="1" t="s">
        <v>4</v>
      </c>
      <c r="HS108" s="1" t="s">
        <v>4</v>
      </c>
      <c r="HT108" s="1" t="s">
        <v>4</v>
      </c>
      <c r="HU108" s="1" t="s">
        <v>4</v>
      </c>
      <c r="HV108" s="1" t="s">
        <v>4</v>
      </c>
      <c r="HW108" s="1" t="s">
        <v>4</v>
      </c>
      <c r="HX108" s="1" t="s">
        <v>4</v>
      </c>
      <c r="HY108" s="1" t="s">
        <v>4</v>
      </c>
      <c r="HZ108" s="1" t="s">
        <v>4</v>
      </c>
      <c r="IA108" s="1" t="s">
        <v>4</v>
      </c>
      <c r="IB108" s="1" t="s">
        <v>4</v>
      </c>
      <c r="IC108" s="1" t="s">
        <v>4</v>
      </c>
      <c r="ID108" s="1" t="s">
        <v>4</v>
      </c>
      <c r="IE108" s="1" t="s">
        <v>4</v>
      </c>
      <c r="IF108"/>
    </row>
    <row r="109" spans="2:240" ht="16.5" customHeight="1" x14ac:dyDescent="0.2">
      <c r="B109" s="2" t="str">
        <f t="shared" si="28"/>
        <v/>
      </c>
      <c r="C109" s="2" t="str">
        <f t="shared" si="29"/>
        <v/>
      </c>
      <c r="D109" s="2" t="str">
        <f t="shared" si="30"/>
        <v/>
      </c>
      <c r="E109" s="3" t="str">
        <f t="shared" si="36"/>
        <v/>
      </c>
      <c r="F109" s="78"/>
      <c r="G109" s="68" t="str">
        <f>IF(I109="","",COUNTA($I$14:I109))</f>
        <v/>
      </c>
      <c r="H109" s="157" t="str">
        <f t="shared" si="31"/>
        <v/>
      </c>
      <c r="I109" s="148"/>
      <c r="J109" s="136"/>
      <c r="K109" s="136"/>
      <c r="L109" s="62"/>
      <c r="M109" s="62"/>
      <c r="N109" s="62"/>
      <c r="O109" s="168"/>
      <c r="P109" s="177"/>
      <c r="Q109" s="176"/>
      <c r="R109" s="170"/>
      <c r="S109" s="150"/>
      <c r="T109" s="183" t="str">
        <f t="shared" si="32"/>
        <v/>
      </c>
      <c r="U109" s="180"/>
      <c r="V109" s="152"/>
      <c r="W109" s="154"/>
      <c r="X109" s="156"/>
      <c r="Y109" s="69" t="str">
        <f t="shared" si="27"/>
        <v/>
      </c>
      <c r="Z109" s="69" t="str">
        <f t="shared" si="33"/>
        <v/>
      </c>
      <c r="AA109" s="69" t="str">
        <f t="shared" si="34"/>
        <v/>
      </c>
      <c r="AB109" s="79"/>
      <c r="AC109" s="2" t="str">
        <f t="shared" si="35"/>
        <v/>
      </c>
      <c r="AD109" s="2"/>
      <c r="AE109" s="2"/>
      <c r="AF109" s="5"/>
      <c r="AG109" s="5"/>
      <c r="AH109" s="5"/>
      <c r="AI109" s="5"/>
      <c r="AJ109" s="5"/>
      <c r="AK109" s="5"/>
      <c r="AL109" s="5"/>
      <c r="AM109" s="5"/>
      <c r="AN109" s="5"/>
      <c r="AO109" s="5"/>
      <c r="AP109" s="5"/>
      <c r="AR109" s="5"/>
      <c r="AS109" s="5" t="str">
        <f t="shared" si="37"/>
        <v/>
      </c>
      <c r="AT109" s="5" t="str">
        <f t="shared" si="38"/>
        <v/>
      </c>
      <c r="AU109" s="54"/>
      <c r="AV109" s="50"/>
      <c r="AX109" s="5"/>
      <c r="AY109" s="5"/>
      <c r="BX109" s="6" t="s">
        <v>4</v>
      </c>
      <c r="BY109" s="6" t="s">
        <v>4</v>
      </c>
      <c r="BZ109" s="6" t="s">
        <v>4</v>
      </c>
      <c r="CA109" s="6" t="s">
        <v>4</v>
      </c>
      <c r="CB109" s="6" t="s">
        <v>4</v>
      </c>
      <c r="CC109" s="6" t="s">
        <v>4</v>
      </c>
      <c r="CD109" s="6" t="s">
        <v>4</v>
      </c>
      <c r="CE109" s="6" t="s">
        <v>4</v>
      </c>
      <c r="CF109" s="6" t="s">
        <v>4</v>
      </c>
      <c r="CG109" s="6" t="s">
        <v>4</v>
      </c>
      <c r="CH109" s="6" t="s">
        <v>4</v>
      </c>
      <c r="CI109" s="6" t="s">
        <v>4</v>
      </c>
      <c r="CJ109" s="6" t="s">
        <v>4</v>
      </c>
      <c r="CK109" s="6" t="s">
        <v>4</v>
      </c>
      <c r="CL109" s="6" t="s">
        <v>4</v>
      </c>
      <c r="CM109" s="6" t="s">
        <v>4</v>
      </c>
      <c r="CN109" s="6" t="s">
        <v>4</v>
      </c>
      <c r="CO109" s="6" t="s">
        <v>4</v>
      </c>
      <c r="CP109" s="6" t="s">
        <v>4</v>
      </c>
      <c r="CQ109" s="6" t="s">
        <v>4</v>
      </c>
      <c r="CR109" t="s">
        <v>4</v>
      </c>
      <c r="CS109" t="s">
        <v>4</v>
      </c>
      <c r="CT109" t="s">
        <v>4</v>
      </c>
      <c r="CU109" t="s">
        <v>4</v>
      </c>
      <c r="CV109" t="s">
        <v>4</v>
      </c>
      <c r="CW109" t="s">
        <v>4</v>
      </c>
      <c r="CX109" s="1" t="s">
        <v>4</v>
      </c>
      <c r="CY109" s="1" t="s">
        <v>4</v>
      </c>
      <c r="CZ109" s="1" t="s">
        <v>4</v>
      </c>
      <c r="DA109" s="1" t="s">
        <v>4</v>
      </c>
      <c r="DB109" s="1" t="s">
        <v>4</v>
      </c>
      <c r="DC109" s="1" t="s">
        <v>4</v>
      </c>
      <c r="DD109" s="1" t="s">
        <v>4</v>
      </c>
      <c r="DE109" s="1" t="s">
        <v>4</v>
      </c>
      <c r="DF109" s="1" t="s">
        <v>4</v>
      </c>
      <c r="DG109" t="s">
        <v>4</v>
      </c>
      <c r="DH109" t="s">
        <v>4</v>
      </c>
      <c r="DI109" t="s">
        <v>4</v>
      </c>
      <c r="DJ109" t="s">
        <v>4</v>
      </c>
      <c r="DK109" t="s">
        <v>4</v>
      </c>
      <c r="DL109" t="s">
        <v>4</v>
      </c>
      <c r="DM109" t="s">
        <v>4</v>
      </c>
      <c r="DN109" t="s">
        <v>4</v>
      </c>
      <c r="DO109" t="s">
        <v>4</v>
      </c>
      <c r="DP109" t="s">
        <v>4</v>
      </c>
      <c r="DQ109" s="1" t="s">
        <v>4</v>
      </c>
      <c r="DR109" s="1" t="s">
        <v>4</v>
      </c>
      <c r="DS109" s="1" t="s">
        <v>4</v>
      </c>
      <c r="DT109" s="1" t="s">
        <v>4</v>
      </c>
      <c r="DU109" s="1" t="s">
        <v>4</v>
      </c>
      <c r="DV109" s="1" t="s">
        <v>4</v>
      </c>
      <c r="DW109" s="1" t="s">
        <v>4</v>
      </c>
      <c r="DX109" s="1" t="s">
        <v>4</v>
      </c>
      <c r="DY109" s="1" t="s">
        <v>4</v>
      </c>
      <c r="DZ109" s="1" t="s">
        <v>4</v>
      </c>
      <c r="EA109"/>
      <c r="EB109" s="1" t="s">
        <v>4</v>
      </c>
      <c r="EC109" s="1" t="s">
        <v>4</v>
      </c>
      <c r="ED109" s="1" t="s">
        <v>4</v>
      </c>
      <c r="EE109" s="1" t="s">
        <v>4</v>
      </c>
      <c r="EF109" s="1" t="s">
        <v>4</v>
      </c>
      <c r="EG109" s="1" t="s">
        <v>4</v>
      </c>
      <c r="EH109" s="1" t="s">
        <v>4</v>
      </c>
      <c r="EI109" s="1" t="s">
        <v>4</v>
      </c>
      <c r="EJ109" s="1" t="s">
        <v>4</v>
      </c>
      <c r="EK109" s="1" t="s">
        <v>4</v>
      </c>
      <c r="EL109" s="1" t="s">
        <v>4</v>
      </c>
      <c r="EM109" t="s">
        <v>4</v>
      </c>
      <c r="EN109" t="s">
        <v>4</v>
      </c>
      <c r="EO109" t="s">
        <v>4</v>
      </c>
      <c r="EP109" t="s">
        <v>4</v>
      </c>
      <c r="EQ109" t="s">
        <v>4</v>
      </c>
      <c r="ER109" t="s">
        <v>4</v>
      </c>
      <c r="ES109" t="s">
        <v>4</v>
      </c>
      <c r="ET109" t="s">
        <v>4</v>
      </c>
      <c r="EU109" s="1" t="s">
        <v>4</v>
      </c>
      <c r="EV109" s="1" t="s">
        <v>4</v>
      </c>
      <c r="EW109" s="1" t="s">
        <v>4</v>
      </c>
      <c r="EX109" s="1" t="s">
        <v>4</v>
      </c>
      <c r="EY109" s="1" t="s">
        <v>4</v>
      </c>
      <c r="EZ109" s="1" t="s">
        <v>4</v>
      </c>
      <c r="FA109" s="1" t="s">
        <v>4</v>
      </c>
      <c r="FB109" s="1" t="s">
        <v>4</v>
      </c>
      <c r="FC109" s="1" t="s">
        <v>4</v>
      </c>
      <c r="FD109" s="1" t="s">
        <v>4</v>
      </c>
      <c r="FE109" s="1" t="s">
        <v>4</v>
      </c>
      <c r="FF109" s="1" t="s">
        <v>4</v>
      </c>
      <c r="FG109" s="1" t="s">
        <v>4</v>
      </c>
      <c r="FH109" s="1" t="s">
        <v>4</v>
      </c>
      <c r="FI109" s="1" t="s">
        <v>4</v>
      </c>
      <c r="FJ109" s="1" t="s">
        <v>4</v>
      </c>
      <c r="FK109" s="1" t="s">
        <v>4</v>
      </c>
      <c r="FL109" s="1" t="s">
        <v>4</v>
      </c>
      <c r="FM109" s="1" t="s">
        <v>4</v>
      </c>
      <c r="FN109" s="1" t="s">
        <v>4</v>
      </c>
      <c r="FO109" s="1" t="s">
        <v>4</v>
      </c>
      <c r="FP109" s="1" t="s">
        <v>4</v>
      </c>
      <c r="FQ109" s="1" t="s">
        <v>4</v>
      </c>
      <c r="FR109" s="1" t="s">
        <v>4</v>
      </c>
      <c r="FS109" s="1" t="s">
        <v>4</v>
      </c>
      <c r="FT109" s="1" t="s">
        <v>4</v>
      </c>
      <c r="FU109" s="1" t="s">
        <v>4</v>
      </c>
      <c r="FV109" s="1" t="s">
        <v>4</v>
      </c>
      <c r="FW109" s="1" t="s">
        <v>4</v>
      </c>
      <c r="FX109" s="1" t="s">
        <v>4</v>
      </c>
      <c r="FY109" s="1" t="s">
        <v>4</v>
      </c>
      <c r="FZ109" s="1" t="s">
        <v>4</v>
      </c>
      <c r="GA109" s="1" t="s">
        <v>4</v>
      </c>
      <c r="GB109" s="1" t="s">
        <v>4</v>
      </c>
      <c r="GC109" s="1" t="s">
        <v>4</v>
      </c>
      <c r="GD109" s="1" t="s">
        <v>4</v>
      </c>
      <c r="GE109" s="1" t="s">
        <v>4</v>
      </c>
      <c r="GF109" s="1" t="s">
        <v>4</v>
      </c>
      <c r="GG109" s="1" t="s">
        <v>4</v>
      </c>
      <c r="GH109" s="1" t="s">
        <v>4</v>
      </c>
      <c r="GI109" s="1" t="s">
        <v>4</v>
      </c>
      <c r="GJ109" s="1" t="s">
        <v>4</v>
      </c>
      <c r="GK109" s="1" t="s">
        <v>4</v>
      </c>
      <c r="GL109" s="1" t="s">
        <v>4</v>
      </c>
      <c r="GM109" s="1" t="s">
        <v>4</v>
      </c>
      <c r="GN109" s="1" t="s">
        <v>4</v>
      </c>
      <c r="GO109" s="1" t="s">
        <v>4</v>
      </c>
      <c r="GP109" s="1" t="s">
        <v>4</v>
      </c>
      <c r="GQ109" s="1" t="s">
        <v>4</v>
      </c>
      <c r="GR109" s="1"/>
      <c r="GS109" s="1" t="s">
        <v>4</v>
      </c>
      <c r="GT109" s="1" t="s">
        <v>4</v>
      </c>
      <c r="GU109" s="1" t="s">
        <v>4</v>
      </c>
      <c r="GV109" s="1" t="s">
        <v>4</v>
      </c>
      <c r="GW109" s="1" t="s">
        <v>4</v>
      </c>
      <c r="GX109" s="1" t="s">
        <v>4</v>
      </c>
      <c r="GY109" s="1" t="s">
        <v>4</v>
      </c>
      <c r="GZ109" s="1" t="s">
        <v>4</v>
      </c>
      <c r="HA109" s="1" t="s">
        <v>4</v>
      </c>
      <c r="HB109" s="1" t="s">
        <v>4</v>
      </c>
      <c r="HC109" s="1" t="s">
        <v>4</v>
      </c>
      <c r="HD109" s="1" t="s">
        <v>4</v>
      </c>
      <c r="HE109" s="1" t="s">
        <v>4</v>
      </c>
      <c r="HF109" s="1" t="s">
        <v>4</v>
      </c>
      <c r="HG109" s="1" t="s">
        <v>4</v>
      </c>
      <c r="HH109" s="1" t="s">
        <v>4</v>
      </c>
      <c r="HI109" s="1" t="s">
        <v>4</v>
      </c>
      <c r="HJ109" s="1" t="s">
        <v>4</v>
      </c>
      <c r="HK109" s="1" t="s">
        <v>4</v>
      </c>
      <c r="HL109" s="1" t="s">
        <v>4</v>
      </c>
      <c r="HM109" s="1" t="s">
        <v>4</v>
      </c>
      <c r="HN109" s="1" t="s">
        <v>4</v>
      </c>
      <c r="HO109" s="1" t="s">
        <v>4</v>
      </c>
      <c r="HP109" s="1" t="s">
        <v>4</v>
      </c>
      <c r="HQ109" s="1" t="s">
        <v>4</v>
      </c>
      <c r="HR109" s="1" t="s">
        <v>4</v>
      </c>
      <c r="HS109" s="1" t="s">
        <v>4</v>
      </c>
      <c r="HT109" s="1" t="s">
        <v>4</v>
      </c>
      <c r="HU109" s="1" t="s">
        <v>4</v>
      </c>
      <c r="HV109" s="1" t="s">
        <v>4</v>
      </c>
      <c r="HW109" s="1" t="s">
        <v>4</v>
      </c>
      <c r="HX109" s="1" t="s">
        <v>4</v>
      </c>
      <c r="HY109" s="1" t="s">
        <v>4</v>
      </c>
      <c r="HZ109" s="1" t="s">
        <v>4</v>
      </c>
      <c r="IA109" s="1" t="s">
        <v>4</v>
      </c>
      <c r="IB109" s="1" t="s">
        <v>4</v>
      </c>
      <c r="IC109" s="1" t="s">
        <v>4</v>
      </c>
      <c r="ID109" s="1" t="s">
        <v>4</v>
      </c>
      <c r="IE109" s="1" t="s">
        <v>4</v>
      </c>
      <c r="IF109"/>
    </row>
    <row r="110" spans="2:240" ht="16.5" customHeight="1" x14ac:dyDescent="0.2">
      <c r="B110" s="2" t="str">
        <f t="shared" si="28"/>
        <v/>
      </c>
      <c r="C110" s="2" t="str">
        <f t="shared" si="29"/>
        <v/>
      </c>
      <c r="D110" s="2" t="str">
        <f t="shared" si="30"/>
        <v/>
      </c>
      <c r="E110" s="3" t="str">
        <f t="shared" si="36"/>
        <v/>
      </c>
      <c r="F110" s="78"/>
      <c r="G110" s="68" t="str">
        <f>IF(I110="","",COUNTA($I$14:I110))</f>
        <v/>
      </c>
      <c r="H110" s="157" t="str">
        <f t="shared" si="31"/>
        <v/>
      </c>
      <c r="I110" s="148"/>
      <c r="J110" s="136"/>
      <c r="K110" s="136"/>
      <c r="L110" s="62"/>
      <c r="M110" s="62"/>
      <c r="N110" s="62"/>
      <c r="O110" s="168"/>
      <c r="P110" s="177"/>
      <c r="Q110" s="176"/>
      <c r="R110" s="170"/>
      <c r="S110" s="150"/>
      <c r="T110" s="183" t="str">
        <f t="shared" si="32"/>
        <v/>
      </c>
      <c r="U110" s="180"/>
      <c r="V110" s="152"/>
      <c r="W110" s="154"/>
      <c r="X110" s="156"/>
      <c r="Y110" s="69" t="str">
        <f t="shared" ref="Y110:Y133" si="39">IF(K110="","",$M$6)</f>
        <v/>
      </c>
      <c r="Z110" s="69" t="str">
        <f t="shared" si="33"/>
        <v/>
      </c>
      <c r="AA110" s="69" t="str">
        <f t="shared" si="34"/>
        <v/>
      </c>
      <c r="AB110" s="79"/>
      <c r="AC110" s="2" t="str">
        <f t="shared" si="35"/>
        <v/>
      </c>
      <c r="AD110" s="2"/>
      <c r="AE110" s="2"/>
      <c r="AF110" s="5"/>
      <c r="AG110" s="5"/>
      <c r="AH110" s="5"/>
      <c r="AI110" s="5"/>
      <c r="AJ110" s="5"/>
      <c r="AK110" s="5"/>
      <c r="AL110" s="5"/>
      <c r="AM110" s="5"/>
      <c r="AN110" s="5"/>
      <c r="AO110" s="5"/>
      <c r="AP110" s="5"/>
      <c r="AR110" s="5"/>
      <c r="AS110" s="5" t="str">
        <f t="shared" si="37"/>
        <v/>
      </c>
      <c r="AT110" s="5" t="str">
        <f t="shared" si="38"/>
        <v/>
      </c>
      <c r="AU110" s="54"/>
      <c r="AV110" s="50"/>
      <c r="AX110" s="5"/>
      <c r="AY110" s="5"/>
      <c r="BX110" s="6" t="s">
        <v>4</v>
      </c>
      <c r="BY110" s="6" t="s">
        <v>4</v>
      </c>
      <c r="BZ110" s="6" t="s">
        <v>4</v>
      </c>
      <c r="CA110" s="6" t="s">
        <v>4</v>
      </c>
      <c r="CB110" s="6" t="s">
        <v>4</v>
      </c>
      <c r="CC110" s="6" t="s">
        <v>4</v>
      </c>
      <c r="CD110" s="6" t="s">
        <v>4</v>
      </c>
      <c r="CE110" s="6" t="s">
        <v>4</v>
      </c>
      <c r="CF110" s="6" t="s">
        <v>4</v>
      </c>
      <c r="CG110" s="6" t="s">
        <v>4</v>
      </c>
      <c r="CH110" s="6" t="s">
        <v>4</v>
      </c>
      <c r="CI110" s="6" t="s">
        <v>4</v>
      </c>
      <c r="CJ110" s="6" t="s">
        <v>4</v>
      </c>
      <c r="CK110" s="6" t="s">
        <v>4</v>
      </c>
      <c r="CL110" s="6" t="s">
        <v>4</v>
      </c>
      <c r="CM110" s="6" t="s">
        <v>4</v>
      </c>
      <c r="CN110" s="6" t="s">
        <v>4</v>
      </c>
      <c r="CO110" s="6" t="s">
        <v>4</v>
      </c>
      <c r="CP110" s="6" t="s">
        <v>4</v>
      </c>
      <c r="CQ110" s="6" t="s">
        <v>4</v>
      </c>
      <c r="CR110" t="s">
        <v>4</v>
      </c>
      <c r="CS110" t="s">
        <v>4</v>
      </c>
      <c r="CT110" t="s">
        <v>4</v>
      </c>
      <c r="CU110" t="s">
        <v>4</v>
      </c>
      <c r="CV110" t="s">
        <v>4</v>
      </c>
      <c r="CW110" t="s">
        <v>4</v>
      </c>
      <c r="CX110" t="s">
        <v>4</v>
      </c>
      <c r="CY110" t="s">
        <v>4</v>
      </c>
      <c r="CZ110" t="s">
        <v>4</v>
      </c>
      <c r="DA110" t="s">
        <v>4</v>
      </c>
      <c r="DB110" t="s">
        <v>4</v>
      </c>
      <c r="DC110" t="s">
        <v>4</v>
      </c>
      <c r="DD110" t="s">
        <v>4</v>
      </c>
      <c r="DE110" t="s">
        <v>4</v>
      </c>
      <c r="DF110" t="s">
        <v>4</v>
      </c>
      <c r="DG110" t="s">
        <v>4</v>
      </c>
      <c r="DH110" t="s">
        <v>4</v>
      </c>
      <c r="DI110" t="s">
        <v>4</v>
      </c>
      <c r="DJ110" t="s">
        <v>4</v>
      </c>
      <c r="DK110" t="s">
        <v>4</v>
      </c>
      <c r="DL110" t="s">
        <v>4</v>
      </c>
      <c r="DM110" t="s">
        <v>4</v>
      </c>
      <c r="DN110" t="s">
        <v>4</v>
      </c>
      <c r="DO110" t="s">
        <v>4</v>
      </c>
      <c r="DP110" t="s">
        <v>4</v>
      </c>
      <c r="DQ110" t="s">
        <v>4</v>
      </c>
      <c r="DR110" t="s">
        <v>4</v>
      </c>
      <c r="DS110" t="s">
        <v>4</v>
      </c>
      <c r="DT110" t="s">
        <v>4</v>
      </c>
      <c r="DU110" t="s">
        <v>4</v>
      </c>
      <c r="DV110" t="s">
        <v>4</v>
      </c>
      <c r="DW110" t="s">
        <v>4</v>
      </c>
      <c r="DX110" t="s">
        <v>4</v>
      </c>
      <c r="DY110" s="1" t="s">
        <v>4</v>
      </c>
      <c r="DZ110" s="1" t="s">
        <v>4</v>
      </c>
      <c r="EA110" t="s">
        <v>4</v>
      </c>
      <c r="EB110" t="s">
        <v>4</v>
      </c>
      <c r="EC110" t="s">
        <v>4</v>
      </c>
      <c r="ED110" t="s">
        <v>4</v>
      </c>
      <c r="EE110" t="s">
        <v>4</v>
      </c>
      <c r="EF110" t="s">
        <v>4</v>
      </c>
      <c r="EG110" t="s">
        <v>4</v>
      </c>
      <c r="EH110" t="s">
        <v>4</v>
      </c>
      <c r="EI110" t="s">
        <v>4</v>
      </c>
      <c r="EJ110" t="s">
        <v>4</v>
      </c>
      <c r="EK110" t="s">
        <v>4</v>
      </c>
      <c r="EL110" t="s">
        <v>4</v>
      </c>
      <c r="EM110" t="s">
        <v>4</v>
      </c>
      <c r="EN110" t="s">
        <v>4</v>
      </c>
      <c r="EO110" t="s">
        <v>4</v>
      </c>
      <c r="EP110" t="s">
        <v>4</v>
      </c>
      <c r="EQ110" t="s">
        <v>4</v>
      </c>
      <c r="ER110" t="s">
        <v>4</v>
      </c>
      <c r="ES110" t="s">
        <v>4</v>
      </c>
      <c r="ET110" t="s">
        <v>4</v>
      </c>
      <c r="EU110" s="1" t="s">
        <v>4</v>
      </c>
      <c r="EV110" s="1" t="s">
        <v>4</v>
      </c>
      <c r="EW110" s="1" t="s">
        <v>4</v>
      </c>
      <c r="EX110" s="1" t="s">
        <v>4</v>
      </c>
      <c r="EY110" s="1" t="s">
        <v>4</v>
      </c>
      <c r="EZ110" s="1" t="s">
        <v>4</v>
      </c>
      <c r="FA110" s="1" t="s">
        <v>4</v>
      </c>
      <c r="FB110" s="1" t="s">
        <v>4</v>
      </c>
      <c r="FC110" s="1" t="s">
        <v>4</v>
      </c>
      <c r="FD110" s="1" t="s">
        <v>4</v>
      </c>
      <c r="FE110" t="s">
        <v>4</v>
      </c>
      <c r="FF110" t="s">
        <v>4</v>
      </c>
      <c r="FG110" t="s">
        <v>4</v>
      </c>
      <c r="FH110" t="s">
        <v>4</v>
      </c>
      <c r="FI110" t="s">
        <v>4</v>
      </c>
      <c r="FJ110" t="s">
        <v>4</v>
      </c>
      <c r="FK110" t="s">
        <v>4</v>
      </c>
      <c r="FL110" t="s">
        <v>4</v>
      </c>
      <c r="FM110" t="s">
        <v>4</v>
      </c>
      <c r="FN110" t="s">
        <v>4</v>
      </c>
      <c r="FO110" t="s">
        <v>4</v>
      </c>
      <c r="FP110" t="s">
        <v>4</v>
      </c>
      <c r="FQ110" t="s">
        <v>4</v>
      </c>
      <c r="FR110" t="s">
        <v>4</v>
      </c>
      <c r="FS110" t="s">
        <v>4</v>
      </c>
      <c r="FT110" t="s">
        <v>4</v>
      </c>
      <c r="FU110" t="s">
        <v>4</v>
      </c>
      <c r="FV110" t="s">
        <v>4</v>
      </c>
      <c r="FW110" t="s">
        <v>4</v>
      </c>
      <c r="FX110" t="s">
        <v>4</v>
      </c>
      <c r="FY110" t="s">
        <v>4</v>
      </c>
      <c r="FZ110" t="s">
        <v>4</v>
      </c>
      <c r="GA110" t="s">
        <v>4</v>
      </c>
      <c r="GB110" t="s">
        <v>4</v>
      </c>
      <c r="GC110" s="1" t="s">
        <v>4</v>
      </c>
      <c r="GD110" t="s">
        <v>4</v>
      </c>
      <c r="GE110" t="s">
        <v>4</v>
      </c>
      <c r="GF110" t="s">
        <v>4</v>
      </c>
      <c r="GG110" s="1" t="s">
        <v>4</v>
      </c>
      <c r="GH110" t="s">
        <v>4</v>
      </c>
      <c r="GI110" t="s">
        <v>4</v>
      </c>
      <c r="GJ110" t="s">
        <v>4</v>
      </c>
      <c r="GK110" t="s">
        <v>4</v>
      </c>
      <c r="GL110" t="s">
        <v>4</v>
      </c>
      <c r="GM110" t="s">
        <v>4</v>
      </c>
      <c r="GN110" t="s">
        <v>4</v>
      </c>
      <c r="GO110" t="s">
        <v>4</v>
      </c>
      <c r="GP110" t="s">
        <v>4</v>
      </c>
      <c r="GQ110" t="s">
        <v>4</v>
      </c>
      <c r="GR110"/>
      <c r="GS110" t="s">
        <v>4</v>
      </c>
      <c r="GT110" t="s">
        <v>4</v>
      </c>
      <c r="GU110" t="s">
        <v>4</v>
      </c>
      <c r="GV110" t="s">
        <v>4</v>
      </c>
      <c r="GW110" t="s">
        <v>4</v>
      </c>
      <c r="GX110" t="s">
        <v>4</v>
      </c>
      <c r="GY110" t="s">
        <v>4</v>
      </c>
      <c r="GZ110" t="s">
        <v>4</v>
      </c>
      <c r="HA110" t="s">
        <v>4</v>
      </c>
      <c r="HB110" t="s">
        <v>4</v>
      </c>
      <c r="HC110" t="s">
        <v>4</v>
      </c>
      <c r="HD110" t="s">
        <v>4</v>
      </c>
      <c r="HE110" t="s">
        <v>4</v>
      </c>
      <c r="HF110" t="s">
        <v>4</v>
      </c>
      <c r="HG110" t="s">
        <v>4</v>
      </c>
      <c r="HH110" t="s">
        <v>4</v>
      </c>
      <c r="HI110" t="s">
        <v>4</v>
      </c>
      <c r="HJ110" t="s">
        <v>4</v>
      </c>
      <c r="HK110" t="s">
        <v>4</v>
      </c>
      <c r="HL110" t="s">
        <v>4</v>
      </c>
      <c r="HM110" t="s">
        <v>4</v>
      </c>
      <c r="HN110" t="s">
        <v>4</v>
      </c>
      <c r="HO110" t="s">
        <v>4</v>
      </c>
      <c r="HP110" t="s">
        <v>4</v>
      </c>
      <c r="HQ110" t="s">
        <v>4</v>
      </c>
      <c r="HR110" t="s">
        <v>4</v>
      </c>
      <c r="HS110" t="s">
        <v>4</v>
      </c>
      <c r="HT110" t="s">
        <v>4</v>
      </c>
      <c r="HU110" t="s">
        <v>4</v>
      </c>
      <c r="HV110" t="s">
        <v>4</v>
      </c>
      <c r="HW110" t="s">
        <v>4</v>
      </c>
      <c r="HX110" t="s">
        <v>4</v>
      </c>
      <c r="HY110" t="s">
        <v>4</v>
      </c>
      <c r="HZ110" t="s">
        <v>4</v>
      </c>
      <c r="IA110" t="s">
        <v>4</v>
      </c>
      <c r="IB110" t="s">
        <v>4</v>
      </c>
      <c r="IC110" t="s">
        <v>4</v>
      </c>
      <c r="ID110" t="s">
        <v>4</v>
      </c>
      <c r="IE110" t="s">
        <v>4</v>
      </c>
      <c r="IF110" t="s">
        <v>4</v>
      </c>
    </row>
    <row r="111" spans="2:240" ht="16.5" customHeight="1" x14ac:dyDescent="0.2">
      <c r="B111" s="2" t="str">
        <f t="shared" si="28"/>
        <v/>
      </c>
      <c r="C111" s="2" t="str">
        <f t="shared" si="29"/>
        <v/>
      </c>
      <c r="D111" s="2" t="str">
        <f t="shared" si="30"/>
        <v/>
      </c>
      <c r="E111" s="3" t="str">
        <f t="shared" si="36"/>
        <v/>
      </c>
      <c r="F111" s="78"/>
      <c r="G111" s="68" t="str">
        <f>IF(I111="","",COUNTA($I$14:I111))</f>
        <v/>
      </c>
      <c r="H111" s="157" t="str">
        <f t="shared" si="31"/>
        <v/>
      </c>
      <c r="I111" s="148"/>
      <c r="J111" s="136"/>
      <c r="K111" s="136"/>
      <c r="L111" s="62"/>
      <c r="M111" s="62"/>
      <c r="N111" s="62"/>
      <c r="O111" s="168"/>
      <c r="P111" s="177"/>
      <c r="Q111" s="176"/>
      <c r="R111" s="170"/>
      <c r="S111" s="150"/>
      <c r="T111" s="183" t="str">
        <f t="shared" si="32"/>
        <v/>
      </c>
      <c r="U111" s="180"/>
      <c r="V111" s="152"/>
      <c r="W111" s="154"/>
      <c r="X111" s="156"/>
      <c r="Y111" s="69" t="str">
        <f t="shared" si="39"/>
        <v/>
      </c>
      <c r="Z111" s="69" t="str">
        <f t="shared" si="33"/>
        <v/>
      </c>
      <c r="AA111" s="69" t="str">
        <f t="shared" si="34"/>
        <v/>
      </c>
      <c r="AB111" s="79"/>
      <c r="AC111" s="2" t="str">
        <f t="shared" si="35"/>
        <v/>
      </c>
      <c r="AD111" s="2"/>
      <c r="AE111" s="2"/>
      <c r="AF111" s="5"/>
      <c r="AG111" s="5"/>
      <c r="AH111" s="5"/>
      <c r="AI111" s="5"/>
      <c r="AJ111" s="5"/>
      <c r="AK111" s="5"/>
      <c r="AL111" s="5"/>
      <c r="AM111" s="5"/>
      <c r="AN111" s="5"/>
      <c r="AO111" s="5"/>
      <c r="AP111" s="5"/>
      <c r="AR111" s="5"/>
      <c r="AS111" s="5" t="str">
        <f t="shared" si="37"/>
        <v/>
      </c>
      <c r="AT111" s="5" t="str">
        <f t="shared" si="38"/>
        <v/>
      </c>
      <c r="AU111" s="54"/>
      <c r="AV111" s="50"/>
      <c r="AX111" s="5"/>
      <c r="AY111" s="5"/>
      <c r="BX111" s="6" t="s">
        <v>4</v>
      </c>
      <c r="BY111" s="6" t="s">
        <v>4</v>
      </c>
      <c r="BZ111" s="6" t="s">
        <v>4</v>
      </c>
      <c r="CA111" s="6" t="s">
        <v>4</v>
      </c>
      <c r="CB111" s="6" t="s">
        <v>4</v>
      </c>
      <c r="CC111" s="6" t="s">
        <v>4</v>
      </c>
      <c r="CD111" s="6" t="s">
        <v>4</v>
      </c>
      <c r="CE111" s="6" t="s">
        <v>4</v>
      </c>
      <c r="CF111" s="6" t="s">
        <v>4</v>
      </c>
      <c r="CG111" s="6" t="s">
        <v>4</v>
      </c>
      <c r="CH111" s="6" t="s">
        <v>4</v>
      </c>
      <c r="CI111" s="6" t="s">
        <v>4</v>
      </c>
      <c r="CJ111" s="6" t="s">
        <v>4</v>
      </c>
      <c r="CK111" s="6" t="s">
        <v>4</v>
      </c>
      <c r="CL111" s="6" t="s">
        <v>4</v>
      </c>
      <c r="CM111" s="6" t="s">
        <v>4</v>
      </c>
      <c r="CN111" s="6" t="s">
        <v>4</v>
      </c>
      <c r="CO111" s="6" t="s">
        <v>4</v>
      </c>
      <c r="CP111" s="6" t="s">
        <v>4</v>
      </c>
      <c r="CQ111" s="6" t="s">
        <v>4</v>
      </c>
      <c r="CR111" t="s">
        <v>4</v>
      </c>
      <c r="CS111" t="s">
        <v>4</v>
      </c>
      <c r="CT111" t="s">
        <v>4</v>
      </c>
      <c r="CU111" t="s">
        <v>4</v>
      </c>
      <c r="CV111" t="s">
        <v>4</v>
      </c>
      <c r="CW111" t="s">
        <v>4</v>
      </c>
      <c r="CX111" t="s">
        <v>4</v>
      </c>
      <c r="CY111" t="s">
        <v>4</v>
      </c>
      <c r="CZ111" t="s">
        <v>4</v>
      </c>
      <c r="DA111" t="s">
        <v>4</v>
      </c>
      <c r="DB111" t="s">
        <v>4</v>
      </c>
      <c r="DC111" t="s">
        <v>4</v>
      </c>
      <c r="DD111" t="s">
        <v>4</v>
      </c>
      <c r="DE111" t="s">
        <v>4</v>
      </c>
      <c r="DF111" t="s">
        <v>4</v>
      </c>
      <c r="DG111" t="s">
        <v>4</v>
      </c>
      <c r="DH111" t="s">
        <v>4</v>
      </c>
      <c r="DI111" t="s">
        <v>4</v>
      </c>
      <c r="DJ111" t="s">
        <v>4</v>
      </c>
      <c r="DK111" t="s">
        <v>4</v>
      </c>
      <c r="DL111" t="s">
        <v>4</v>
      </c>
      <c r="DM111" t="s">
        <v>4</v>
      </c>
      <c r="DN111" t="s">
        <v>4</v>
      </c>
      <c r="DO111" t="s">
        <v>4</v>
      </c>
      <c r="DP111" t="s">
        <v>4</v>
      </c>
      <c r="DQ111" t="s">
        <v>4</v>
      </c>
      <c r="DR111" t="s">
        <v>4</v>
      </c>
      <c r="DS111" t="s">
        <v>4</v>
      </c>
      <c r="DT111" t="s">
        <v>4</v>
      </c>
      <c r="DU111" t="s">
        <v>4</v>
      </c>
      <c r="DV111" t="s">
        <v>4</v>
      </c>
      <c r="DW111" t="s">
        <v>4</v>
      </c>
      <c r="DX111" t="s">
        <v>4</v>
      </c>
      <c r="DY111" s="1" t="s">
        <v>4</v>
      </c>
      <c r="DZ111" s="1" t="s">
        <v>4</v>
      </c>
      <c r="EA111" t="s">
        <v>4</v>
      </c>
      <c r="EB111" t="s">
        <v>4</v>
      </c>
      <c r="EC111" t="s">
        <v>4</v>
      </c>
      <c r="ED111" t="s">
        <v>4</v>
      </c>
      <c r="EE111" t="s">
        <v>4</v>
      </c>
      <c r="EF111" t="s">
        <v>4</v>
      </c>
      <c r="EG111" t="s">
        <v>4</v>
      </c>
      <c r="EH111" t="s">
        <v>4</v>
      </c>
      <c r="EI111" t="s">
        <v>4</v>
      </c>
      <c r="EJ111" t="s">
        <v>4</v>
      </c>
      <c r="EK111" t="s">
        <v>4</v>
      </c>
      <c r="EL111" t="s">
        <v>4</v>
      </c>
      <c r="EM111" t="s">
        <v>4</v>
      </c>
      <c r="EN111" t="s">
        <v>4</v>
      </c>
      <c r="EO111" t="s">
        <v>4</v>
      </c>
      <c r="EP111" t="s">
        <v>4</v>
      </c>
      <c r="EQ111" t="s">
        <v>4</v>
      </c>
      <c r="ER111" t="s">
        <v>4</v>
      </c>
      <c r="ES111" t="s">
        <v>4</v>
      </c>
      <c r="ET111" t="s">
        <v>4</v>
      </c>
      <c r="EU111" s="1" t="s">
        <v>4</v>
      </c>
      <c r="EV111" s="1" t="s">
        <v>4</v>
      </c>
      <c r="EW111" s="1" t="s">
        <v>4</v>
      </c>
      <c r="EX111" s="1" t="s">
        <v>4</v>
      </c>
      <c r="EY111" s="1" t="s">
        <v>4</v>
      </c>
      <c r="EZ111" s="1" t="s">
        <v>4</v>
      </c>
      <c r="FA111" s="1" t="s">
        <v>4</v>
      </c>
      <c r="FB111" s="1" t="s">
        <v>4</v>
      </c>
      <c r="FC111" s="1" t="s">
        <v>4</v>
      </c>
      <c r="FD111" s="1" t="s">
        <v>4</v>
      </c>
      <c r="FE111" t="s">
        <v>4</v>
      </c>
      <c r="FF111" t="s">
        <v>4</v>
      </c>
      <c r="FG111" t="s">
        <v>4</v>
      </c>
      <c r="FH111" t="s">
        <v>4</v>
      </c>
      <c r="FI111" t="s">
        <v>4</v>
      </c>
      <c r="FJ111" t="s">
        <v>4</v>
      </c>
      <c r="FK111" t="s">
        <v>4</v>
      </c>
      <c r="FL111" t="s">
        <v>4</v>
      </c>
      <c r="FM111" t="s">
        <v>4</v>
      </c>
      <c r="FN111" t="s">
        <v>4</v>
      </c>
      <c r="FO111" t="s">
        <v>4</v>
      </c>
      <c r="FP111" t="s">
        <v>4</v>
      </c>
      <c r="FQ111" t="s">
        <v>4</v>
      </c>
      <c r="FR111" t="s">
        <v>4</v>
      </c>
      <c r="FS111" t="s">
        <v>4</v>
      </c>
      <c r="FT111" t="s">
        <v>4</v>
      </c>
      <c r="FU111" t="s">
        <v>4</v>
      </c>
      <c r="FV111" t="s">
        <v>4</v>
      </c>
      <c r="FW111" t="s">
        <v>4</v>
      </c>
      <c r="FX111" t="s">
        <v>4</v>
      </c>
      <c r="FY111" t="s">
        <v>4</v>
      </c>
      <c r="FZ111" t="s">
        <v>4</v>
      </c>
      <c r="GA111" t="s">
        <v>4</v>
      </c>
      <c r="GB111" t="s">
        <v>4</v>
      </c>
      <c r="GC111" s="1" t="s">
        <v>4</v>
      </c>
      <c r="GD111" t="s">
        <v>4</v>
      </c>
      <c r="GE111" t="s">
        <v>4</v>
      </c>
      <c r="GF111" t="s">
        <v>4</v>
      </c>
      <c r="GG111" s="1" t="s">
        <v>4</v>
      </c>
      <c r="GH111" t="s">
        <v>4</v>
      </c>
      <c r="GI111" t="s">
        <v>4</v>
      </c>
      <c r="GJ111" t="s">
        <v>4</v>
      </c>
      <c r="GK111" t="s">
        <v>4</v>
      </c>
      <c r="GL111" t="s">
        <v>4</v>
      </c>
      <c r="GM111" t="s">
        <v>4</v>
      </c>
      <c r="GN111" t="s">
        <v>4</v>
      </c>
      <c r="GO111" t="s">
        <v>4</v>
      </c>
      <c r="GP111" t="s">
        <v>4</v>
      </c>
      <c r="GQ111" t="s">
        <v>4</v>
      </c>
      <c r="GR111"/>
      <c r="GS111" t="s">
        <v>4</v>
      </c>
      <c r="GT111" t="s">
        <v>4</v>
      </c>
      <c r="GU111" t="s">
        <v>4</v>
      </c>
      <c r="GV111" t="s">
        <v>4</v>
      </c>
      <c r="GW111" t="s">
        <v>4</v>
      </c>
      <c r="GX111" t="s">
        <v>4</v>
      </c>
      <c r="GY111" t="s">
        <v>4</v>
      </c>
      <c r="GZ111" t="s">
        <v>4</v>
      </c>
      <c r="HA111" t="s">
        <v>4</v>
      </c>
      <c r="HB111" t="s">
        <v>4</v>
      </c>
      <c r="HC111" t="s">
        <v>4</v>
      </c>
      <c r="HD111" t="s">
        <v>4</v>
      </c>
      <c r="HE111" t="s">
        <v>4</v>
      </c>
      <c r="HF111" t="s">
        <v>4</v>
      </c>
      <c r="HG111" t="s">
        <v>4</v>
      </c>
      <c r="HH111" t="s">
        <v>4</v>
      </c>
      <c r="HI111" t="s">
        <v>4</v>
      </c>
      <c r="HJ111" t="s">
        <v>4</v>
      </c>
      <c r="HK111" t="s">
        <v>4</v>
      </c>
      <c r="HL111" t="s">
        <v>4</v>
      </c>
      <c r="HM111" t="s">
        <v>4</v>
      </c>
      <c r="HN111" t="s">
        <v>4</v>
      </c>
      <c r="HO111" t="s">
        <v>4</v>
      </c>
      <c r="HP111" t="s">
        <v>4</v>
      </c>
      <c r="HQ111" t="s">
        <v>4</v>
      </c>
      <c r="HR111" t="s">
        <v>4</v>
      </c>
      <c r="HS111" t="s">
        <v>4</v>
      </c>
      <c r="HT111" t="s">
        <v>4</v>
      </c>
      <c r="HU111" t="s">
        <v>4</v>
      </c>
      <c r="HV111" t="s">
        <v>4</v>
      </c>
      <c r="HW111" t="s">
        <v>4</v>
      </c>
      <c r="HX111" t="s">
        <v>4</v>
      </c>
      <c r="HY111" t="s">
        <v>4</v>
      </c>
      <c r="HZ111" t="s">
        <v>4</v>
      </c>
      <c r="IA111" t="s">
        <v>4</v>
      </c>
      <c r="IB111" t="s">
        <v>4</v>
      </c>
      <c r="IC111" t="s">
        <v>4</v>
      </c>
      <c r="ID111" t="s">
        <v>4</v>
      </c>
      <c r="IE111" t="s">
        <v>4</v>
      </c>
      <c r="IF111" t="s">
        <v>4</v>
      </c>
    </row>
    <row r="112" spans="2:240" ht="16.5" customHeight="1" x14ac:dyDescent="0.2">
      <c r="B112" s="2" t="str">
        <f t="shared" si="28"/>
        <v/>
      </c>
      <c r="C112" s="2" t="str">
        <f t="shared" si="29"/>
        <v/>
      </c>
      <c r="D112" s="2" t="str">
        <f t="shared" si="30"/>
        <v/>
      </c>
      <c r="E112" s="3" t="str">
        <f t="shared" si="36"/>
        <v/>
      </c>
      <c r="F112" s="78"/>
      <c r="G112" s="68" t="str">
        <f>IF(I112="","",COUNTA($I$14:I112))</f>
        <v/>
      </c>
      <c r="H112" s="157" t="str">
        <f t="shared" si="31"/>
        <v/>
      </c>
      <c r="I112" s="148"/>
      <c r="J112" s="136"/>
      <c r="K112" s="136"/>
      <c r="L112" s="62"/>
      <c r="M112" s="62"/>
      <c r="N112" s="62"/>
      <c r="O112" s="168"/>
      <c r="P112" s="177"/>
      <c r="Q112" s="176"/>
      <c r="R112" s="170"/>
      <c r="S112" s="150"/>
      <c r="T112" s="183" t="str">
        <f t="shared" si="32"/>
        <v/>
      </c>
      <c r="U112" s="180"/>
      <c r="V112" s="152"/>
      <c r="W112" s="154"/>
      <c r="X112" s="156"/>
      <c r="Y112" s="69" t="str">
        <f t="shared" si="39"/>
        <v/>
      </c>
      <c r="Z112" s="69" t="str">
        <f t="shared" si="33"/>
        <v/>
      </c>
      <c r="AA112" s="69" t="str">
        <f t="shared" si="34"/>
        <v/>
      </c>
      <c r="AB112" s="79"/>
      <c r="AC112" s="2" t="str">
        <f t="shared" si="35"/>
        <v/>
      </c>
      <c r="AD112" s="2"/>
      <c r="AE112" s="2"/>
      <c r="AF112" s="5"/>
      <c r="AG112" s="5"/>
      <c r="AH112" s="5"/>
      <c r="AI112" s="5"/>
      <c r="AJ112" s="5"/>
      <c r="AK112" s="5"/>
      <c r="AL112" s="5"/>
      <c r="AM112" s="5"/>
      <c r="AN112" s="5"/>
      <c r="AO112" s="5"/>
      <c r="AP112" s="5"/>
      <c r="AR112" s="5"/>
      <c r="AS112" s="5" t="str">
        <f t="shared" si="37"/>
        <v/>
      </c>
      <c r="AT112" s="5" t="str">
        <f t="shared" si="38"/>
        <v/>
      </c>
      <c r="AU112" s="54"/>
      <c r="AV112" s="50"/>
      <c r="AX112" s="5"/>
      <c r="AY112" s="5"/>
      <c r="BX112" s="6" t="s">
        <v>4</v>
      </c>
      <c r="BY112" s="6" t="s">
        <v>4</v>
      </c>
      <c r="BZ112" s="6" t="s">
        <v>4</v>
      </c>
      <c r="CA112" s="6" t="s">
        <v>4</v>
      </c>
      <c r="CB112" s="6" t="s">
        <v>4</v>
      </c>
      <c r="CC112" s="6" t="s">
        <v>4</v>
      </c>
      <c r="CD112" s="6" t="s">
        <v>4</v>
      </c>
      <c r="CE112" s="6" t="s">
        <v>4</v>
      </c>
      <c r="CF112" s="6" t="s">
        <v>4</v>
      </c>
      <c r="CG112" s="6" t="s">
        <v>4</v>
      </c>
      <c r="CH112" s="6" t="s">
        <v>4</v>
      </c>
      <c r="CI112" s="6" t="s">
        <v>4</v>
      </c>
      <c r="CJ112" s="6" t="s">
        <v>4</v>
      </c>
      <c r="CK112" s="6" t="s">
        <v>4</v>
      </c>
      <c r="CL112" s="6" t="s">
        <v>4</v>
      </c>
      <c r="CM112" s="6" t="s">
        <v>4</v>
      </c>
      <c r="CN112" s="6" t="s">
        <v>4</v>
      </c>
      <c r="CO112" s="6" t="s">
        <v>4</v>
      </c>
      <c r="CP112" s="6" t="s">
        <v>4</v>
      </c>
      <c r="CQ112" s="6" t="s">
        <v>4</v>
      </c>
      <c r="CR112" t="s">
        <v>4</v>
      </c>
      <c r="CS112" t="s">
        <v>4</v>
      </c>
      <c r="CT112" t="s">
        <v>4</v>
      </c>
      <c r="CU112" t="s">
        <v>4</v>
      </c>
      <c r="CV112" t="s">
        <v>4</v>
      </c>
      <c r="CW112" t="s">
        <v>4</v>
      </c>
      <c r="CX112" t="s">
        <v>4</v>
      </c>
      <c r="CY112" t="s">
        <v>4</v>
      </c>
      <c r="CZ112" t="s">
        <v>4</v>
      </c>
      <c r="DA112" t="s">
        <v>4</v>
      </c>
      <c r="DB112" t="s">
        <v>4</v>
      </c>
      <c r="DC112" t="s">
        <v>4</v>
      </c>
      <c r="DD112" t="s">
        <v>4</v>
      </c>
      <c r="DE112" t="s">
        <v>4</v>
      </c>
      <c r="DF112" t="s">
        <v>4</v>
      </c>
      <c r="DG112" t="s">
        <v>4</v>
      </c>
      <c r="DH112" t="s">
        <v>4</v>
      </c>
      <c r="DI112" t="s">
        <v>4</v>
      </c>
      <c r="DJ112" t="s">
        <v>4</v>
      </c>
      <c r="DK112" t="s">
        <v>4</v>
      </c>
      <c r="DL112" t="s">
        <v>4</v>
      </c>
      <c r="DM112" t="s">
        <v>4</v>
      </c>
      <c r="DN112" t="s">
        <v>4</v>
      </c>
      <c r="DO112" t="s">
        <v>4</v>
      </c>
      <c r="DP112" t="s">
        <v>4</v>
      </c>
      <c r="DQ112" t="s">
        <v>4</v>
      </c>
      <c r="DR112" t="s">
        <v>4</v>
      </c>
      <c r="DS112" t="s">
        <v>4</v>
      </c>
      <c r="DT112" t="s">
        <v>4</v>
      </c>
      <c r="DU112" t="s">
        <v>4</v>
      </c>
      <c r="DV112" t="s">
        <v>4</v>
      </c>
      <c r="DW112" t="s">
        <v>4</v>
      </c>
      <c r="DX112" t="s">
        <v>4</v>
      </c>
      <c r="DY112" s="1"/>
      <c r="DZ112" s="1"/>
      <c r="EA112" t="s">
        <v>4</v>
      </c>
      <c r="EB112" t="s">
        <v>4</v>
      </c>
      <c r="EC112" t="s">
        <v>4</v>
      </c>
      <c r="ED112" t="s">
        <v>4</v>
      </c>
      <c r="EE112" t="s">
        <v>4</v>
      </c>
      <c r="EF112" t="s">
        <v>4</v>
      </c>
      <c r="EG112" t="s">
        <v>4</v>
      </c>
      <c r="EH112" t="s">
        <v>4</v>
      </c>
      <c r="EI112" t="s">
        <v>4</v>
      </c>
      <c r="EJ112" t="s">
        <v>4</v>
      </c>
      <c r="EK112" t="s">
        <v>4</v>
      </c>
      <c r="EL112" t="s">
        <v>4</v>
      </c>
      <c r="EM112" t="s">
        <v>4</v>
      </c>
      <c r="EN112" t="s">
        <v>4</v>
      </c>
      <c r="EO112" t="s">
        <v>4</v>
      </c>
      <c r="EP112" t="s">
        <v>4</v>
      </c>
      <c r="EQ112" t="s">
        <v>4</v>
      </c>
      <c r="ER112" t="s">
        <v>4</v>
      </c>
      <c r="ES112" t="s">
        <v>4</v>
      </c>
      <c r="ET112" t="s">
        <v>4</v>
      </c>
      <c r="EU112" s="1" t="s">
        <v>4</v>
      </c>
      <c r="EV112" s="1" t="s">
        <v>4</v>
      </c>
      <c r="EW112" s="1" t="s">
        <v>4</v>
      </c>
      <c r="EX112" s="1" t="s">
        <v>4</v>
      </c>
      <c r="EY112" s="1" t="s">
        <v>4</v>
      </c>
      <c r="EZ112" s="1" t="s">
        <v>4</v>
      </c>
      <c r="FA112" s="1" t="s">
        <v>4</v>
      </c>
      <c r="FB112" s="1" t="s">
        <v>4</v>
      </c>
      <c r="FC112" s="1" t="s">
        <v>4</v>
      </c>
      <c r="FD112" s="1" t="s">
        <v>4</v>
      </c>
      <c r="FE112" t="s">
        <v>4</v>
      </c>
      <c r="FF112" t="s">
        <v>4</v>
      </c>
      <c r="FG112" t="s">
        <v>4</v>
      </c>
      <c r="FH112" t="s">
        <v>4</v>
      </c>
      <c r="FI112" t="s">
        <v>4</v>
      </c>
      <c r="FJ112" t="s">
        <v>4</v>
      </c>
      <c r="FK112" t="s">
        <v>4</v>
      </c>
      <c r="FL112" t="s">
        <v>4</v>
      </c>
      <c r="FM112" t="s">
        <v>4</v>
      </c>
      <c r="FN112" t="s">
        <v>4</v>
      </c>
      <c r="FO112" t="s">
        <v>4</v>
      </c>
      <c r="FP112" t="s">
        <v>4</v>
      </c>
      <c r="FQ112" t="s">
        <v>4</v>
      </c>
      <c r="FR112" t="s">
        <v>4</v>
      </c>
      <c r="FS112" t="s">
        <v>4</v>
      </c>
      <c r="FT112" t="s">
        <v>4</v>
      </c>
      <c r="FU112" t="s">
        <v>4</v>
      </c>
      <c r="FV112" t="s">
        <v>4</v>
      </c>
      <c r="FW112" t="s">
        <v>4</v>
      </c>
      <c r="FX112" t="s">
        <v>4</v>
      </c>
      <c r="FY112" t="s">
        <v>4</v>
      </c>
      <c r="FZ112" t="s">
        <v>4</v>
      </c>
      <c r="GA112" t="s">
        <v>4</v>
      </c>
      <c r="GB112" t="s">
        <v>4</v>
      </c>
      <c r="GC112" s="1" t="s">
        <v>4</v>
      </c>
      <c r="GD112" t="s">
        <v>4</v>
      </c>
      <c r="GE112" t="s">
        <v>4</v>
      </c>
      <c r="GF112" t="s">
        <v>4</v>
      </c>
      <c r="GG112" s="1" t="s">
        <v>4</v>
      </c>
      <c r="GH112" t="s">
        <v>4</v>
      </c>
      <c r="GI112" t="s">
        <v>4</v>
      </c>
      <c r="GJ112" t="s">
        <v>4</v>
      </c>
      <c r="GK112" t="s">
        <v>4</v>
      </c>
      <c r="GL112" t="s">
        <v>4</v>
      </c>
      <c r="GM112" t="s">
        <v>4</v>
      </c>
      <c r="GN112" t="s">
        <v>4</v>
      </c>
      <c r="GO112" t="s">
        <v>4</v>
      </c>
      <c r="GP112" t="s">
        <v>4</v>
      </c>
      <c r="GQ112" t="s">
        <v>4</v>
      </c>
      <c r="GR112"/>
      <c r="GS112" t="s">
        <v>4</v>
      </c>
      <c r="GT112" t="s">
        <v>4</v>
      </c>
      <c r="GU112" t="s">
        <v>4</v>
      </c>
      <c r="GV112" t="s">
        <v>4</v>
      </c>
      <c r="GW112" t="s">
        <v>4</v>
      </c>
      <c r="GX112" t="s">
        <v>4</v>
      </c>
      <c r="GY112" t="s">
        <v>4</v>
      </c>
      <c r="GZ112" t="s">
        <v>4</v>
      </c>
      <c r="HA112" t="s">
        <v>4</v>
      </c>
      <c r="HB112" t="s">
        <v>4</v>
      </c>
      <c r="HC112" t="s">
        <v>4</v>
      </c>
      <c r="HD112" t="s">
        <v>4</v>
      </c>
      <c r="HE112" t="s">
        <v>4</v>
      </c>
      <c r="HF112" t="s">
        <v>4</v>
      </c>
      <c r="HG112" t="s">
        <v>4</v>
      </c>
      <c r="HH112" t="s">
        <v>4</v>
      </c>
      <c r="HI112" t="s">
        <v>4</v>
      </c>
      <c r="HJ112" t="s">
        <v>4</v>
      </c>
      <c r="HK112" t="s">
        <v>4</v>
      </c>
      <c r="HL112" t="s">
        <v>4</v>
      </c>
      <c r="HM112" t="s">
        <v>4</v>
      </c>
      <c r="HN112" t="s">
        <v>4</v>
      </c>
      <c r="HO112" t="s">
        <v>4</v>
      </c>
      <c r="HP112" t="s">
        <v>4</v>
      </c>
      <c r="HQ112" t="s">
        <v>4</v>
      </c>
      <c r="HR112" t="s">
        <v>4</v>
      </c>
      <c r="HS112" t="s">
        <v>4</v>
      </c>
      <c r="HT112" t="s">
        <v>4</v>
      </c>
      <c r="HU112" t="s">
        <v>4</v>
      </c>
      <c r="HV112" t="s">
        <v>4</v>
      </c>
      <c r="HW112" t="s">
        <v>4</v>
      </c>
      <c r="HX112" t="s">
        <v>4</v>
      </c>
      <c r="HY112" t="s">
        <v>4</v>
      </c>
      <c r="HZ112" t="s">
        <v>4</v>
      </c>
      <c r="IA112" t="s">
        <v>4</v>
      </c>
      <c r="IB112" t="s">
        <v>4</v>
      </c>
      <c r="IC112" t="s">
        <v>4</v>
      </c>
      <c r="ID112" t="s">
        <v>4</v>
      </c>
      <c r="IE112" t="s">
        <v>4</v>
      </c>
      <c r="IF112" t="s">
        <v>4</v>
      </c>
    </row>
    <row r="113" spans="2:240" ht="16.5" customHeight="1" x14ac:dyDescent="0.2">
      <c r="B113" s="2" t="str">
        <f t="shared" si="28"/>
        <v/>
      </c>
      <c r="C113" s="2" t="str">
        <f t="shared" si="29"/>
        <v/>
      </c>
      <c r="D113" s="2" t="str">
        <f t="shared" si="30"/>
        <v/>
      </c>
      <c r="E113" s="3" t="str">
        <f t="shared" si="36"/>
        <v/>
      </c>
      <c r="F113" s="78"/>
      <c r="G113" s="68" t="str">
        <f>IF(I113="","",COUNTA($I$14:I113))</f>
        <v/>
      </c>
      <c r="H113" s="157" t="str">
        <f t="shared" si="31"/>
        <v/>
      </c>
      <c r="I113" s="148"/>
      <c r="J113" s="136"/>
      <c r="K113" s="136"/>
      <c r="L113" s="62"/>
      <c r="M113" s="62"/>
      <c r="N113" s="62"/>
      <c r="O113" s="168"/>
      <c r="P113" s="177"/>
      <c r="Q113" s="176"/>
      <c r="R113" s="170"/>
      <c r="S113" s="150"/>
      <c r="T113" s="183" t="str">
        <f t="shared" si="32"/>
        <v/>
      </c>
      <c r="U113" s="180"/>
      <c r="V113" s="152"/>
      <c r="W113" s="154"/>
      <c r="X113" s="156"/>
      <c r="Y113" s="69" t="str">
        <f t="shared" si="39"/>
        <v/>
      </c>
      <c r="Z113" s="69" t="str">
        <f t="shared" si="33"/>
        <v/>
      </c>
      <c r="AA113" s="69" t="str">
        <f t="shared" si="34"/>
        <v/>
      </c>
      <c r="AB113" s="79"/>
      <c r="AC113" s="2" t="str">
        <f t="shared" si="35"/>
        <v/>
      </c>
      <c r="AD113" s="2"/>
      <c r="AE113" s="2"/>
      <c r="AF113" s="5"/>
      <c r="AG113" s="5"/>
      <c r="AH113" s="5"/>
      <c r="AI113" s="5"/>
      <c r="AJ113" s="5"/>
      <c r="AK113" s="5"/>
      <c r="AL113" s="5"/>
      <c r="AM113" s="5"/>
      <c r="AN113" s="5"/>
      <c r="AO113" s="5"/>
      <c r="AP113" s="5"/>
      <c r="AR113" s="5"/>
      <c r="AS113" s="5" t="str">
        <f t="shared" si="37"/>
        <v/>
      </c>
      <c r="AT113" s="5" t="str">
        <f t="shared" si="38"/>
        <v/>
      </c>
      <c r="AU113" s="54"/>
      <c r="AV113" s="50"/>
      <c r="AX113" s="5"/>
      <c r="AY113" s="5"/>
      <c r="BX113" s="6" t="s">
        <v>4</v>
      </c>
      <c r="BY113" s="6" t="s">
        <v>4</v>
      </c>
      <c r="BZ113" s="6" t="s">
        <v>4</v>
      </c>
      <c r="CA113" s="6" t="s">
        <v>4</v>
      </c>
      <c r="CB113" s="6" t="s">
        <v>4</v>
      </c>
      <c r="CC113" s="6" t="s">
        <v>4</v>
      </c>
      <c r="CD113" s="6" t="s">
        <v>4</v>
      </c>
      <c r="CE113" s="6" t="s">
        <v>4</v>
      </c>
      <c r="CF113" s="6" t="s">
        <v>4</v>
      </c>
      <c r="CG113" s="6" t="s">
        <v>4</v>
      </c>
      <c r="CH113" s="6" t="s">
        <v>4</v>
      </c>
      <c r="CI113" s="6" t="s">
        <v>4</v>
      </c>
      <c r="CJ113" s="6" t="s">
        <v>4</v>
      </c>
      <c r="CK113" s="6" t="s">
        <v>4</v>
      </c>
      <c r="CL113" s="6" t="s">
        <v>4</v>
      </c>
      <c r="CM113" s="6" t="s">
        <v>4</v>
      </c>
      <c r="CN113" s="6" t="s">
        <v>4</v>
      </c>
      <c r="CO113" s="6" t="s">
        <v>4</v>
      </c>
      <c r="CP113" s="6" t="s">
        <v>4</v>
      </c>
      <c r="CQ113" s="6" t="s">
        <v>4</v>
      </c>
      <c r="CR113" t="s">
        <v>4</v>
      </c>
      <c r="CS113" t="s">
        <v>4</v>
      </c>
      <c r="CT113" t="s">
        <v>4</v>
      </c>
      <c r="CU113" t="s">
        <v>4</v>
      </c>
      <c r="CV113" t="s">
        <v>4</v>
      </c>
      <c r="CW113" t="s">
        <v>4</v>
      </c>
      <c r="CX113" t="s">
        <v>4</v>
      </c>
      <c r="CY113" t="s">
        <v>4</v>
      </c>
      <c r="CZ113" t="s">
        <v>4</v>
      </c>
      <c r="DA113" t="s">
        <v>4</v>
      </c>
      <c r="DB113" t="s">
        <v>4</v>
      </c>
      <c r="DC113" t="s">
        <v>4</v>
      </c>
      <c r="DD113" t="s">
        <v>4</v>
      </c>
      <c r="DE113" t="s">
        <v>4</v>
      </c>
      <c r="DF113" t="s">
        <v>4</v>
      </c>
      <c r="DG113" t="s">
        <v>4</v>
      </c>
      <c r="DH113" t="s">
        <v>4</v>
      </c>
      <c r="DI113" t="s">
        <v>4</v>
      </c>
      <c r="DJ113" t="s">
        <v>4</v>
      </c>
      <c r="DK113" t="s">
        <v>4</v>
      </c>
      <c r="DL113" t="s">
        <v>4</v>
      </c>
      <c r="DM113" t="s">
        <v>4</v>
      </c>
      <c r="DN113" t="s">
        <v>4</v>
      </c>
      <c r="DO113" t="s">
        <v>4</v>
      </c>
      <c r="DP113" t="s">
        <v>4</v>
      </c>
      <c r="DQ113" t="s">
        <v>4</v>
      </c>
      <c r="DR113" t="s">
        <v>4</v>
      </c>
      <c r="DS113" t="s">
        <v>4</v>
      </c>
      <c r="DT113" t="s">
        <v>4</v>
      </c>
      <c r="DU113" t="s">
        <v>4</v>
      </c>
      <c r="DV113" t="s">
        <v>4</v>
      </c>
      <c r="DW113" t="s">
        <v>4</v>
      </c>
      <c r="DX113" t="s">
        <v>4</v>
      </c>
      <c r="DY113" s="1"/>
      <c r="DZ113" s="1"/>
      <c r="EA113" t="s">
        <v>4</v>
      </c>
      <c r="EB113" t="s">
        <v>4</v>
      </c>
      <c r="EC113" t="s">
        <v>4</v>
      </c>
      <c r="ED113" t="s">
        <v>4</v>
      </c>
      <c r="EE113" t="s">
        <v>4</v>
      </c>
      <c r="EF113" t="s">
        <v>4</v>
      </c>
      <c r="EG113" t="s">
        <v>4</v>
      </c>
      <c r="EH113" t="s">
        <v>4</v>
      </c>
      <c r="EI113" t="s">
        <v>4</v>
      </c>
      <c r="EJ113" t="s">
        <v>4</v>
      </c>
      <c r="EK113" t="s">
        <v>4</v>
      </c>
      <c r="EL113" t="s">
        <v>4</v>
      </c>
      <c r="EM113" t="s">
        <v>4</v>
      </c>
      <c r="EN113" t="s">
        <v>4</v>
      </c>
      <c r="EO113" t="s">
        <v>4</v>
      </c>
      <c r="EP113" t="s">
        <v>4</v>
      </c>
      <c r="EQ113" t="s">
        <v>4</v>
      </c>
      <c r="ER113" t="s">
        <v>4</v>
      </c>
      <c r="ES113" t="s">
        <v>4</v>
      </c>
      <c r="ET113" t="s">
        <v>4</v>
      </c>
      <c r="EU113" s="1" t="s">
        <v>4</v>
      </c>
      <c r="EV113" s="1" t="s">
        <v>4</v>
      </c>
      <c r="EW113" s="1" t="s">
        <v>4</v>
      </c>
      <c r="EX113" s="1" t="s">
        <v>4</v>
      </c>
      <c r="EY113" s="1" t="s">
        <v>4</v>
      </c>
      <c r="EZ113" s="1" t="s">
        <v>4</v>
      </c>
      <c r="FA113" s="1" t="s">
        <v>4</v>
      </c>
      <c r="FB113" s="1" t="s">
        <v>4</v>
      </c>
      <c r="FC113" s="1" t="s">
        <v>4</v>
      </c>
      <c r="FD113" s="1" t="s">
        <v>4</v>
      </c>
      <c r="FE113" t="s">
        <v>4</v>
      </c>
      <c r="FF113" t="s">
        <v>4</v>
      </c>
      <c r="FG113" t="s">
        <v>4</v>
      </c>
      <c r="FH113" t="s">
        <v>4</v>
      </c>
      <c r="FI113" t="s">
        <v>4</v>
      </c>
      <c r="FJ113" t="s">
        <v>4</v>
      </c>
      <c r="FK113" t="s">
        <v>4</v>
      </c>
      <c r="FL113" t="s">
        <v>4</v>
      </c>
      <c r="FM113" t="s">
        <v>4</v>
      </c>
      <c r="FN113" t="s">
        <v>4</v>
      </c>
      <c r="FO113" t="s">
        <v>4</v>
      </c>
      <c r="FP113" t="s">
        <v>4</v>
      </c>
      <c r="FQ113" t="s">
        <v>4</v>
      </c>
      <c r="FR113" t="s">
        <v>4</v>
      </c>
      <c r="FS113" t="s">
        <v>4</v>
      </c>
      <c r="FT113" t="s">
        <v>4</v>
      </c>
      <c r="FU113" t="s">
        <v>4</v>
      </c>
      <c r="FV113" t="s">
        <v>4</v>
      </c>
      <c r="FW113" t="s">
        <v>4</v>
      </c>
      <c r="FX113" t="s">
        <v>4</v>
      </c>
      <c r="FY113" t="s">
        <v>4</v>
      </c>
      <c r="FZ113" t="s">
        <v>4</v>
      </c>
      <c r="GA113" t="s">
        <v>4</v>
      </c>
      <c r="GB113" t="s">
        <v>4</v>
      </c>
      <c r="GC113" s="1" t="s">
        <v>4</v>
      </c>
      <c r="GD113" t="s">
        <v>4</v>
      </c>
      <c r="GE113" t="s">
        <v>4</v>
      </c>
      <c r="GF113" t="s">
        <v>4</v>
      </c>
      <c r="GG113" s="1" t="s">
        <v>4</v>
      </c>
      <c r="GH113" t="s">
        <v>4</v>
      </c>
      <c r="GI113" t="s">
        <v>4</v>
      </c>
      <c r="GJ113" t="s">
        <v>4</v>
      </c>
      <c r="GK113" t="s">
        <v>4</v>
      </c>
      <c r="GL113" t="s">
        <v>4</v>
      </c>
      <c r="GM113" t="s">
        <v>4</v>
      </c>
      <c r="GN113" t="s">
        <v>4</v>
      </c>
      <c r="GO113" t="s">
        <v>4</v>
      </c>
      <c r="GP113" t="s">
        <v>4</v>
      </c>
      <c r="GQ113" t="s">
        <v>4</v>
      </c>
      <c r="GR113"/>
      <c r="GS113" t="s">
        <v>4</v>
      </c>
      <c r="GT113" t="s">
        <v>4</v>
      </c>
      <c r="GU113" t="s">
        <v>4</v>
      </c>
      <c r="GV113" t="s">
        <v>4</v>
      </c>
      <c r="GW113" t="s">
        <v>4</v>
      </c>
      <c r="GX113" t="s">
        <v>4</v>
      </c>
      <c r="GY113" t="s">
        <v>4</v>
      </c>
      <c r="GZ113" t="s">
        <v>4</v>
      </c>
      <c r="HA113" t="s">
        <v>4</v>
      </c>
      <c r="HB113" t="s">
        <v>4</v>
      </c>
      <c r="HC113" t="s">
        <v>4</v>
      </c>
      <c r="HD113" t="s">
        <v>4</v>
      </c>
      <c r="HE113" t="s">
        <v>4</v>
      </c>
      <c r="HF113" t="s">
        <v>4</v>
      </c>
      <c r="HG113" t="s">
        <v>4</v>
      </c>
      <c r="HH113" t="s">
        <v>4</v>
      </c>
      <c r="HI113" t="s">
        <v>4</v>
      </c>
      <c r="HJ113" t="s">
        <v>4</v>
      </c>
      <c r="HK113" t="s">
        <v>4</v>
      </c>
      <c r="HL113" t="s">
        <v>4</v>
      </c>
      <c r="HM113" t="s">
        <v>4</v>
      </c>
      <c r="HN113" t="s">
        <v>4</v>
      </c>
      <c r="HO113" t="s">
        <v>4</v>
      </c>
      <c r="HP113" t="s">
        <v>4</v>
      </c>
      <c r="HQ113" t="s">
        <v>4</v>
      </c>
      <c r="HR113" t="s">
        <v>4</v>
      </c>
      <c r="HS113" t="s">
        <v>4</v>
      </c>
      <c r="HT113" t="s">
        <v>4</v>
      </c>
      <c r="HU113" t="s">
        <v>4</v>
      </c>
      <c r="HV113" t="s">
        <v>4</v>
      </c>
      <c r="HW113" t="s">
        <v>4</v>
      </c>
      <c r="HX113" t="s">
        <v>4</v>
      </c>
      <c r="HY113" t="s">
        <v>4</v>
      </c>
      <c r="HZ113" t="s">
        <v>4</v>
      </c>
      <c r="IA113" t="s">
        <v>4</v>
      </c>
      <c r="IB113" t="s">
        <v>4</v>
      </c>
      <c r="IC113" t="s">
        <v>4</v>
      </c>
      <c r="ID113" t="s">
        <v>4</v>
      </c>
      <c r="IE113" t="s">
        <v>4</v>
      </c>
      <c r="IF113" t="s">
        <v>4</v>
      </c>
    </row>
    <row r="114" spans="2:240" ht="16.5" customHeight="1" x14ac:dyDescent="0.2">
      <c r="B114" s="2" t="str">
        <f t="shared" si="28"/>
        <v/>
      </c>
      <c r="C114" s="2" t="str">
        <f t="shared" si="29"/>
        <v/>
      </c>
      <c r="D114" s="2" t="str">
        <f t="shared" si="30"/>
        <v/>
      </c>
      <c r="E114" s="3" t="str">
        <f t="shared" si="36"/>
        <v/>
      </c>
      <c r="F114" s="78"/>
      <c r="G114" s="68" t="str">
        <f>IF(I114="","",COUNTA($I$14:I114))</f>
        <v/>
      </c>
      <c r="H114" s="157" t="str">
        <f t="shared" si="31"/>
        <v/>
      </c>
      <c r="I114" s="148"/>
      <c r="J114" s="136"/>
      <c r="K114" s="136"/>
      <c r="L114" s="62"/>
      <c r="M114" s="62"/>
      <c r="N114" s="62"/>
      <c r="O114" s="168"/>
      <c r="P114" s="177"/>
      <c r="Q114" s="176"/>
      <c r="R114" s="170"/>
      <c r="S114" s="150"/>
      <c r="T114" s="183" t="str">
        <f t="shared" si="32"/>
        <v/>
      </c>
      <c r="U114" s="180"/>
      <c r="V114" s="152"/>
      <c r="W114" s="154"/>
      <c r="X114" s="156"/>
      <c r="Y114" s="69" t="str">
        <f t="shared" si="39"/>
        <v/>
      </c>
      <c r="Z114" s="69" t="str">
        <f t="shared" si="33"/>
        <v/>
      </c>
      <c r="AA114" s="69" t="str">
        <f t="shared" si="34"/>
        <v/>
      </c>
      <c r="AB114" s="79"/>
      <c r="AC114" s="2" t="str">
        <f t="shared" si="35"/>
        <v/>
      </c>
      <c r="AD114" s="2"/>
      <c r="AE114" s="2"/>
      <c r="AF114" s="5"/>
      <c r="AG114" s="5"/>
      <c r="AH114" s="5"/>
      <c r="AI114" s="5"/>
      <c r="AJ114" s="5"/>
      <c r="AK114" s="5"/>
      <c r="AL114" s="5"/>
      <c r="AM114" s="5"/>
      <c r="AN114" s="5"/>
      <c r="AO114" s="5"/>
      <c r="AP114" s="5"/>
      <c r="AR114" s="5"/>
      <c r="AS114" s="5" t="str">
        <f t="shared" si="37"/>
        <v/>
      </c>
      <c r="AT114" s="5" t="str">
        <f t="shared" si="38"/>
        <v/>
      </c>
      <c r="AU114" s="54"/>
      <c r="AV114" s="50"/>
      <c r="AX114" s="5"/>
      <c r="AY114" s="5"/>
      <c r="BX114" s="6"/>
      <c r="BY114" s="6"/>
      <c r="BZ114" s="6"/>
      <c r="CA114" s="6"/>
      <c r="CB114" s="6"/>
      <c r="CC114" s="6"/>
      <c r="CD114" s="6"/>
      <c r="CE114" s="6"/>
      <c r="CF114" s="6"/>
      <c r="CG114" s="6"/>
      <c r="CH114" s="6"/>
      <c r="CI114" s="6"/>
      <c r="CJ114" s="6"/>
      <c r="CK114" s="6"/>
      <c r="CL114" s="6"/>
      <c r="CM114" s="6"/>
      <c r="CN114" s="6"/>
      <c r="CO114" s="6"/>
      <c r="CP114" s="6"/>
      <c r="CQ114" s="6"/>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row>
    <row r="115" spans="2:240" ht="16.5" customHeight="1" x14ac:dyDescent="0.2">
      <c r="B115" s="2" t="str">
        <f t="shared" si="28"/>
        <v/>
      </c>
      <c r="C115" s="2" t="str">
        <f t="shared" si="29"/>
        <v/>
      </c>
      <c r="D115" s="2" t="str">
        <f t="shared" si="30"/>
        <v/>
      </c>
      <c r="E115" s="3" t="str">
        <f t="shared" si="36"/>
        <v/>
      </c>
      <c r="F115" s="78"/>
      <c r="G115" s="68" t="str">
        <f>IF(I115="","",COUNTA($I$14:I115))</f>
        <v/>
      </c>
      <c r="H115" s="157" t="str">
        <f t="shared" si="31"/>
        <v/>
      </c>
      <c r="I115" s="148"/>
      <c r="J115" s="136"/>
      <c r="K115" s="136"/>
      <c r="L115" s="62"/>
      <c r="M115" s="62"/>
      <c r="N115" s="62"/>
      <c r="O115" s="168"/>
      <c r="P115" s="177"/>
      <c r="Q115" s="176"/>
      <c r="R115" s="170"/>
      <c r="S115" s="150"/>
      <c r="T115" s="183" t="str">
        <f t="shared" si="32"/>
        <v/>
      </c>
      <c r="U115" s="180"/>
      <c r="V115" s="152"/>
      <c r="W115" s="154"/>
      <c r="X115" s="156"/>
      <c r="Y115" s="69" t="str">
        <f t="shared" si="39"/>
        <v/>
      </c>
      <c r="Z115" s="69" t="str">
        <f t="shared" si="33"/>
        <v/>
      </c>
      <c r="AA115" s="69" t="str">
        <f t="shared" si="34"/>
        <v/>
      </c>
      <c r="AB115" s="79"/>
      <c r="AC115" s="2" t="str">
        <f t="shared" si="35"/>
        <v/>
      </c>
      <c r="AD115" s="2"/>
      <c r="AE115" s="2"/>
      <c r="AF115" s="5"/>
      <c r="AG115" s="5"/>
      <c r="AH115" s="5"/>
      <c r="AI115" s="5"/>
      <c r="AJ115" s="5"/>
      <c r="AK115" s="5"/>
      <c r="AL115" s="5"/>
      <c r="AM115" s="5"/>
      <c r="AN115" s="5"/>
      <c r="AO115" s="5"/>
      <c r="AP115" s="5"/>
      <c r="AR115" s="5"/>
      <c r="AS115" s="5" t="str">
        <f t="shared" si="37"/>
        <v/>
      </c>
      <c r="AT115" s="5" t="str">
        <f t="shared" si="38"/>
        <v/>
      </c>
      <c r="AU115" s="54"/>
      <c r="AV115" s="50"/>
      <c r="AX115" s="5"/>
      <c r="AY115" s="5"/>
      <c r="BX115" s="6"/>
      <c r="BY115" s="6"/>
      <c r="BZ115" s="6"/>
      <c r="CA115" s="6"/>
      <c r="CB115" s="6"/>
      <c r="CC115" s="6"/>
      <c r="CD115" s="6"/>
      <c r="CE115" s="6"/>
      <c r="CF115" s="6"/>
      <c r="CG115" s="6"/>
      <c r="CH115" s="6"/>
      <c r="CI115" s="6"/>
      <c r="CJ115" s="6"/>
      <c r="CK115" s="6"/>
      <c r="CL115" s="6"/>
      <c r="CM115" s="6"/>
      <c r="CN115" s="6"/>
      <c r="CO115" s="6"/>
      <c r="CP115" s="6"/>
      <c r="CQ115" s="6"/>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row>
    <row r="116" spans="2:240" ht="16.5" customHeight="1" x14ac:dyDescent="0.2">
      <c r="B116" s="2" t="str">
        <f t="shared" si="28"/>
        <v/>
      </c>
      <c r="C116" s="2" t="str">
        <f t="shared" si="29"/>
        <v/>
      </c>
      <c r="D116" s="2" t="str">
        <f t="shared" si="30"/>
        <v/>
      </c>
      <c r="E116" s="3" t="str">
        <f t="shared" si="36"/>
        <v/>
      </c>
      <c r="F116" s="78"/>
      <c r="G116" s="68" t="str">
        <f>IF(I116="","",COUNTA($I$14:I116))</f>
        <v/>
      </c>
      <c r="H116" s="157" t="str">
        <f t="shared" si="31"/>
        <v/>
      </c>
      <c r="I116" s="148"/>
      <c r="J116" s="136"/>
      <c r="K116" s="136"/>
      <c r="L116" s="62"/>
      <c r="M116" s="62"/>
      <c r="N116" s="62"/>
      <c r="O116" s="168"/>
      <c r="P116" s="177"/>
      <c r="Q116" s="176"/>
      <c r="R116" s="170"/>
      <c r="S116" s="150"/>
      <c r="T116" s="183" t="str">
        <f t="shared" si="32"/>
        <v/>
      </c>
      <c r="U116" s="180"/>
      <c r="V116" s="152"/>
      <c r="W116" s="154"/>
      <c r="X116" s="156"/>
      <c r="Y116" s="69" t="str">
        <f t="shared" si="39"/>
        <v/>
      </c>
      <c r="Z116" s="69" t="str">
        <f t="shared" si="33"/>
        <v/>
      </c>
      <c r="AA116" s="69" t="str">
        <f t="shared" si="34"/>
        <v/>
      </c>
      <c r="AB116" s="79"/>
      <c r="AC116" s="2" t="str">
        <f t="shared" si="35"/>
        <v/>
      </c>
      <c r="AD116" s="2"/>
      <c r="AE116" s="2"/>
      <c r="AF116" s="5"/>
      <c r="AG116" s="5"/>
      <c r="AH116" s="5"/>
      <c r="AI116" s="5"/>
      <c r="AJ116" s="5"/>
      <c r="AK116" s="5"/>
      <c r="AL116" s="5"/>
      <c r="AM116" s="5"/>
      <c r="AN116" s="5"/>
      <c r="AO116" s="5"/>
      <c r="AP116" s="5"/>
      <c r="AR116" s="5"/>
      <c r="AS116" s="5" t="str">
        <f t="shared" si="37"/>
        <v/>
      </c>
      <c r="AT116" s="5" t="str">
        <f t="shared" si="38"/>
        <v/>
      </c>
      <c r="AU116" s="54"/>
      <c r="AV116" s="50"/>
      <c r="AX116" s="5"/>
      <c r="AY116" s="5"/>
      <c r="BX116" s="6"/>
      <c r="BY116" s="6"/>
      <c r="BZ116" s="6"/>
      <c r="CA116" s="6"/>
      <c r="CB116" s="6"/>
      <c r="CC116" s="6"/>
      <c r="CD116" s="6"/>
      <c r="CE116" s="6"/>
      <c r="CF116" s="6"/>
      <c r="CG116" s="6"/>
      <c r="CH116" s="6"/>
      <c r="CI116" s="6"/>
      <c r="CJ116" s="6"/>
      <c r="CK116" s="6"/>
      <c r="CL116" s="6"/>
      <c r="CM116" s="6"/>
      <c r="CN116" s="6"/>
      <c r="CO116" s="6"/>
      <c r="CP116" s="6"/>
      <c r="CQ116" s="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row>
    <row r="117" spans="2:240" ht="16.5" customHeight="1" x14ac:dyDescent="0.2">
      <c r="B117" s="2" t="str">
        <f t="shared" si="28"/>
        <v/>
      </c>
      <c r="C117" s="2" t="str">
        <f t="shared" si="29"/>
        <v/>
      </c>
      <c r="D117" s="2" t="str">
        <f t="shared" si="30"/>
        <v/>
      </c>
      <c r="E117" s="3" t="str">
        <f t="shared" si="36"/>
        <v/>
      </c>
      <c r="F117" s="78"/>
      <c r="G117" s="68" t="str">
        <f>IF(I117="","",COUNTA($I$14:I117))</f>
        <v/>
      </c>
      <c r="H117" s="157" t="str">
        <f t="shared" si="31"/>
        <v/>
      </c>
      <c r="I117" s="148"/>
      <c r="J117" s="136"/>
      <c r="K117" s="136"/>
      <c r="L117" s="62"/>
      <c r="M117" s="62"/>
      <c r="N117" s="62"/>
      <c r="O117" s="168"/>
      <c r="P117" s="177"/>
      <c r="Q117" s="176"/>
      <c r="R117" s="170"/>
      <c r="S117" s="150"/>
      <c r="T117" s="183" t="str">
        <f t="shared" si="32"/>
        <v/>
      </c>
      <c r="U117" s="180"/>
      <c r="V117" s="152"/>
      <c r="W117" s="154"/>
      <c r="X117" s="156"/>
      <c r="Y117" s="69" t="str">
        <f t="shared" si="39"/>
        <v/>
      </c>
      <c r="Z117" s="69" t="str">
        <f t="shared" si="33"/>
        <v/>
      </c>
      <c r="AA117" s="69" t="str">
        <f t="shared" si="34"/>
        <v/>
      </c>
      <c r="AB117" s="79"/>
      <c r="AC117" s="2" t="str">
        <f t="shared" si="35"/>
        <v/>
      </c>
      <c r="AD117" s="2"/>
      <c r="AE117" s="2"/>
      <c r="AF117" s="5"/>
      <c r="AG117" s="5"/>
      <c r="AH117" s="5"/>
      <c r="AI117" s="5"/>
      <c r="AJ117" s="5"/>
      <c r="AK117" s="5"/>
      <c r="AL117" s="5"/>
      <c r="AM117" s="5"/>
      <c r="AN117" s="5"/>
      <c r="AO117" s="5"/>
      <c r="AP117" s="5"/>
      <c r="AR117" s="5"/>
      <c r="AS117" s="5" t="str">
        <f t="shared" si="37"/>
        <v/>
      </c>
      <c r="AT117" s="5" t="str">
        <f t="shared" si="38"/>
        <v/>
      </c>
      <c r="AU117" s="54"/>
      <c r="AV117" s="50"/>
      <c r="AX117" s="5"/>
      <c r="AY117" s="5"/>
      <c r="BX117" s="6"/>
      <c r="BY117" s="6"/>
      <c r="BZ117" s="6"/>
      <c r="CA117" s="6"/>
      <c r="CB117" s="6"/>
      <c r="CC117" s="6"/>
      <c r="CD117" s="6"/>
      <c r="CE117" s="6"/>
      <c r="CF117" s="6"/>
      <c r="CG117" s="6"/>
      <c r="CH117" s="6"/>
      <c r="CI117" s="6"/>
      <c r="CJ117" s="6"/>
      <c r="CK117" s="6"/>
      <c r="CL117" s="6"/>
      <c r="CM117" s="6"/>
      <c r="CN117" s="6"/>
      <c r="CO117" s="6"/>
      <c r="CP117" s="6"/>
      <c r="CQ117" s="6"/>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row>
    <row r="118" spans="2:240" ht="16.5" customHeight="1" x14ac:dyDescent="0.2">
      <c r="B118" s="2" t="str">
        <f t="shared" si="28"/>
        <v/>
      </c>
      <c r="C118" s="2" t="str">
        <f t="shared" si="29"/>
        <v/>
      </c>
      <c r="D118" s="2" t="str">
        <f t="shared" si="30"/>
        <v/>
      </c>
      <c r="E118" s="3" t="str">
        <f t="shared" si="36"/>
        <v/>
      </c>
      <c r="F118" s="78"/>
      <c r="G118" s="68" t="str">
        <f>IF(I118="","",COUNTA($I$14:I118))</f>
        <v/>
      </c>
      <c r="H118" s="157" t="str">
        <f t="shared" si="31"/>
        <v/>
      </c>
      <c r="I118" s="148"/>
      <c r="J118" s="136"/>
      <c r="K118" s="136"/>
      <c r="L118" s="62"/>
      <c r="M118" s="62"/>
      <c r="N118" s="62"/>
      <c r="O118" s="168"/>
      <c r="P118" s="177"/>
      <c r="Q118" s="176"/>
      <c r="R118" s="170"/>
      <c r="S118" s="150"/>
      <c r="T118" s="183" t="str">
        <f t="shared" si="32"/>
        <v/>
      </c>
      <c r="U118" s="180"/>
      <c r="V118" s="152"/>
      <c r="W118" s="154"/>
      <c r="X118" s="156"/>
      <c r="Y118" s="69" t="str">
        <f t="shared" si="39"/>
        <v/>
      </c>
      <c r="Z118" s="69" t="str">
        <f t="shared" si="33"/>
        <v/>
      </c>
      <c r="AA118" s="69" t="str">
        <f t="shared" si="34"/>
        <v/>
      </c>
      <c r="AB118" s="79"/>
      <c r="AC118" s="2" t="str">
        <f t="shared" si="35"/>
        <v/>
      </c>
      <c r="AD118" s="2"/>
      <c r="AE118" s="2"/>
      <c r="AF118" s="5"/>
      <c r="AG118" s="5"/>
      <c r="AH118" s="5"/>
      <c r="AI118" s="5"/>
      <c r="AJ118" s="5"/>
      <c r="AK118" s="5"/>
      <c r="AL118" s="5"/>
      <c r="AM118" s="5"/>
      <c r="AN118" s="5"/>
      <c r="AO118" s="5"/>
      <c r="AP118" s="5"/>
      <c r="AR118" s="5"/>
      <c r="AS118" s="5" t="str">
        <f t="shared" si="37"/>
        <v/>
      </c>
      <c r="AT118" s="5" t="str">
        <f t="shared" si="38"/>
        <v/>
      </c>
      <c r="AU118" s="54"/>
      <c r="AV118" s="50"/>
      <c r="AX118" s="5"/>
      <c r="AY118" s="5"/>
      <c r="BX118" s="6"/>
      <c r="BY118" s="6"/>
      <c r="BZ118" s="6"/>
      <c r="CA118" s="6"/>
      <c r="CB118" s="6"/>
      <c r="CC118" s="6"/>
      <c r="CD118" s="6"/>
      <c r="CE118" s="6"/>
      <c r="CF118" s="6"/>
      <c r="CG118" s="6"/>
      <c r="CH118" s="6"/>
      <c r="CI118" s="6"/>
      <c r="CJ118" s="6"/>
      <c r="CK118" s="6"/>
      <c r="CL118" s="6"/>
      <c r="CM118" s="6"/>
      <c r="CN118" s="6"/>
      <c r="CO118" s="6"/>
      <c r="CP118" s="6"/>
      <c r="CQ118" s="6"/>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row>
    <row r="119" spans="2:240" ht="16.5" customHeight="1" x14ac:dyDescent="0.2">
      <c r="B119" s="2" t="str">
        <f t="shared" si="28"/>
        <v/>
      </c>
      <c r="C119" s="2" t="str">
        <f t="shared" si="29"/>
        <v/>
      </c>
      <c r="D119" s="2" t="str">
        <f t="shared" si="30"/>
        <v/>
      </c>
      <c r="E119" s="3" t="str">
        <f t="shared" si="36"/>
        <v/>
      </c>
      <c r="F119" s="78"/>
      <c r="G119" s="68" t="str">
        <f>IF(I119="","",COUNTA($I$14:I119))</f>
        <v/>
      </c>
      <c r="H119" s="157" t="str">
        <f t="shared" si="31"/>
        <v/>
      </c>
      <c r="I119" s="148"/>
      <c r="J119" s="136"/>
      <c r="K119" s="136"/>
      <c r="L119" s="62"/>
      <c r="M119" s="62"/>
      <c r="N119" s="62"/>
      <c r="O119" s="168"/>
      <c r="P119" s="177"/>
      <c r="Q119" s="176"/>
      <c r="R119" s="170"/>
      <c r="S119" s="150"/>
      <c r="T119" s="183" t="str">
        <f t="shared" si="32"/>
        <v/>
      </c>
      <c r="U119" s="180"/>
      <c r="V119" s="152"/>
      <c r="W119" s="154"/>
      <c r="X119" s="156"/>
      <c r="Y119" s="69" t="str">
        <f t="shared" si="39"/>
        <v/>
      </c>
      <c r="Z119" s="69" t="str">
        <f t="shared" si="33"/>
        <v/>
      </c>
      <c r="AA119" s="69" t="str">
        <f t="shared" si="34"/>
        <v/>
      </c>
      <c r="AB119" s="79"/>
      <c r="AC119" s="2" t="str">
        <f t="shared" si="35"/>
        <v/>
      </c>
      <c r="AD119" s="2"/>
      <c r="AE119" s="2"/>
      <c r="AF119" s="5"/>
      <c r="AG119" s="5"/>
      <c r="AH119" s="5"/>
      <c r="AI119" s="5"/>
      <c r="AJ119" s="5"/>
      <c r="AK119" s="5"/>
      <c r="AL119" s="5"/>
      <c r="AM119" s="5"/>
      <c r="AN119" s="5"/>
      <c r="AO119" s="5"/>
      <c r="AP119" s="5"/>
      <c r="AR119" s="5"/>
      <c r="AS119" s="5" t="str">
        <f t="shared" si="37"/>
        <v/>
      </c>
      <c r="AT119" s="5" t="str">
        <f t="shared" si="38"/>
        <v/>
      </c>
      <c r="AU119" s="54"/>
      <c r="AV119" s="50"/>
      <c r="AX119" s="5"/>
      <c r="AY119" s="5"/>
      <c r="BX119" s="6"/>
      <c r="BY119" s="6"/>
      <c r="BZ119" s="6"/>
      <c r="CA119" s="6"/>
      <c r="CB119" s="6"/>
      <c r="CC119" s="6"/>
      <c r="CD119" s="6"/>
      <c r="CE119" s="6"/>
      <c r="CF119" s="6"/>
      <c r="CG119" s="6"/>
      <c r="CH119" s="6"/>
      <c r="CI119" s="6"/>
      <c r="CJ119" s="6"/>
      <c r="CK119" s="6"/>
      <c r="CL119" s="6"/>
      <c r="CM119" s="6"/>
      <c r="CN119" s="6"/>
      <c r="CO119" s="6"/>
      <c r="CP119" s="6"/>
      <c r="CQ119" s="6"/>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row>
    <row r="120" spans="2:240" ht="16.5" customHeight="1" x14ac:dyDescent="0.2">
      <c r="B120" s="2" t="str">
        <f t="shared" si="28"/>
        <v/>
      </c>
      <c r="C120" s="2" t="str">
        <f t="shared" si="29"/>
        <v/>
      </c>
      <c r="D120" s="2" t="str">
        <f t="shared" si="30"/>
        <v/>
      </c>
      <c r="E120" s="3" t="str">
        <f t="shared" si="36"/>
        <v/>
      </c>
      <c r="F120" s="78"/>
      <c r="G120" s="68" t="str">
        <f>IF(I120="","",COUNTA($I$14:I120))</f>
        <v/>
      </c>
      <c r="H120" s="157" t="str">
        <f t="shared" si="31"/>
        <v/>
      </c>
      <c r="I120" s="148"/>
      <c r="J120" s="136"/>
      <c r="K120" s="136"/>
      <c r="L120" s="62"/>
      <c r="M120" s="62"/>
      <c r="N120" s="62"/>
      <c r="O120" s="168"/>
      <c r="P120" s="177"/>
      <c r="Q120" s="176"/>
      <c r="R120" s="170"/>
      <c r="S120" s="150"/>
      <c r="T120" s="183" t="str">
        <f t="shared" si="32"/>
        <v/>
      </c>
      <c r="U120" s="180"/>
      <c r="V120" s="152"/>
      <c r="W120" s="154"/>
      <c r="X120" s="156"/>
      <c r="Y120" s="69" t="str">
        <f t="shared" si="39"/>
        <v/>
      </c>
      <c r="Z120" s="69" t="str">
        <f t="shared" si="33"/>
        <v/>
      </c>
      <c r="AA120" s="69" t="str">
        <f t="shared" si="34"/>
        <v/>
      </c>
      <c r="AB120" s="79"/>
      <c r="AC120" s="2" t="str">
        <f t="shared" si="35"/>
        <v/>
      </c>
      <c r="AD120" s="2"/>
      <c r="AE120" s="2"/>
      <c r="AF120" s="5"/>
      <c r="AG120" s="5"/>
      <c r="AH120" s="5"/>
      <c r="AI120" s="5"/>
      <c r="AJ120" s="5"/>
      <c r="AK120" s="5"/>
      <c r="AL120" s="5"/>
      <c r="AM120" s="5"/>
      <c r="AN120" s="5"/>
      <c r="AO120" s="5"/>
      <c r="AP120" s="5"/>
      <c r="AR120" s="5"/>
      <c r="AS120" s="5" t="str">
        <f t="shared" si="37"/>
        <v/>
      </c>
      <c r="AT120" s="5" t="str">
        <f t="shared" si="38"/>
        <v/>
      </c>
      <c r="AU120" s="54"/>
      <c r="AV120" s="50"/>
      <c r="AX120" s="5"/>
      <c r="AY120" s="5"/>
      <c r="BX120" s="6"/>
      <c r="BY120" s="6"/>
      <c r="BZ120" s="6"/>
      <c r="CA120" s="6"/>
      <c r="CB120" s="6"/>
      <c r="CC120" s="6"/>
      <c r="CD120" s="6"/>
      <c r="CE120" s="6"/>
      <c r="CF120" s="6"/>
      <c r="CG120" s="6"/>
      <c r="CH120" s="6"/>
      <c r="CI120" s="6"/>
      <c r="CJ120" s="6"/>
      <c r="CK120" s="6"/>
      <c r="CL120" s="6"/>
      <c r="CM120" s="6"/>
      <c r="CN120" s="6"/>
      <c r="CO120" s="6"/>
      <c r="CP120" s="6"/>
      <c r="CQ120" s="6"/>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row>
    <row r="121" spans="2:240" ht="16.5" customHeight="1" x14ac:dyDescent="0.2">
      <c r="B121" s="2" t="str">
        <f t="shared" si="28"/>
        <v/>
      </c>
      <c r="C121" s="2" t="str">
        <f t="shared" si="29"/>
        <v/>
      </c>
      <c r="D121" s="2" t="str">
        <f t="shared" si="30"/>
        <v/>
      </c>
      <c r="E121" s="3" t="str">
        <f t="shared" si="36"/>
        <v/>
      </c>
      <c r="F121" s="78"/>
      <c r="G121" s="68" t="str">
        <f>IF(I121="","",COUNTA($I$14:I121))</f>
        <v/>
      </c>
      <c r="H121" s="157" t="str">
        <f t="shared" si="31"/>
        <v/>
      </c>
      <c r="I121" s="148"/>
      <c r="J121" s="136"/>
      <c r="K121" s="136"/>
      <c r="L121" s="62"/>
      <c r="M121" s="62"/>
      <c r="N121" s="62"/>
      <c r="O121" s="168"/>
      <c r="P121" s="177"/>
      <c r="Q121" s="176"/>
      <c r="R121" s="170"/>
      <c r="S121" s="150"/>
      <c r="T121" s="183" t="str">
        <f t="shared" si="32"/>
        <v/>
      </c>
      <c r="U121" s="180"/>
      <c r="V121" s="152"/>
      <c r="W121" s="154"/>
      <c r="X121" s="156"/>
      <c r="Y121" s="69" t="str">
        <f t="shared" si="39"/>
        <v/>
      </c>
      <c r="Z121" s="69" t="str">
        <f t="shared" si="33"/>
        <v/>
      </c>
      <c r="AA121" s="69" t="str">
        <f t="shared" si="34"/>
        <v/>
      </c>
      <c r="AB121" s="79"/>
      <c r="AC121" s="2" t="str">
        <f t="shared" si="35"/>
        <v/>
      </c>
      <c r="AD121" s="2"/>
      <c r="AE121" s="2"/>
      <c r="AF121" s="5"/>
      <c r="AG121" s="5"/>
      <c r="AH121" s="5"/>
      <c r="AI121" s="5"/>
      <c r="AJ121" s="5"/>
      <c r="AK121" s="5"/>
      <c r="AL121" s="5"/>
      <c r="AM121" s="5"/>
      <c r="AN121" s="5"/>
      <c r="AO121" s="5"/>
      <c r="AP121" s="5"/>
      <c r="AR121" s="5"/>
      <c r="AS121" s="5" t="str">
        <f t="shared" si="37"/>
        <v/>
      </c>
      <c r="AT121" s="5" t="str">
        <f t="shared" si="38"/>
        <v/>
      </c>
      <c r="AU121" s="54"/>
      <c r="AV121" s="50"/>
      <c r="AX121" s="5"/>
      <c r="AY121" s="5"/>
      <c r="BX121" s="6"/>
      <c r="BY121" s="6"/>
      <c r="BZ121" s="6"/>
      <c r="CA121" s="6"/>
      <c r="CB121" s="6"/>
      <c r="CC121" s="6"/>
      <c r="CD121" s="6"/>
      <c r="CE121" s="6"/>
      <c r="CF121" s="6"/>
      <c r="CG121" s="6"/>
      <c r="CH121" s="6"/>
      <c r="CI121" s="6"/>
      <c r="CJ121" s="6"/>
      <c r="CK121" s="6"/>
      <c r="CL121" s="6"/>
      <c r="CM121" s="6"/>
      <c r="CN121" s="6"/>
      <c r="CO121" s="6"/>
      <c r="CP121" s="6"/>
      <c r="CQ121" s="6"/>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row>
    <row r="122" spans="2:240" ht="16.5" customHeight="1" x14ac:dyDescent="0.2">
      <c r="B122" s="2" t="str">
        <f t="shared" si="28"/>
        <v/>
      </c>
      <c r="C122" s="2" t="str">
        <f t="shared" si="29"/>
        <v/>
      </c>
      <c r="D122" s="2" t="str">
        <f t="shared" si="30"/>
        <v/>
      </c>
      <c r="E122" s="3" t="str">
        <f t="shared" si="36"/>
        <v/>
      </c>
      <c r="F122" s="78"/>
      <c r="G122" s="68" t="str">
        <f>IF(I122="","",COUNTA($I$14:I122))</f>
        <v/>
      </c>
      <c r="H122" s="157" t="str">
        <f t="shared" si="31"/>
        <v/>
      </c>
      <c r="I122" s="148"/>
      <c r="J122" s="136"/>
      <c r="K122" s="136"/>
      <c r="L122" s="62"/>
      <c r="M122" s="62"/>
      <c r="N122" s="62"/>
      <c r="O122" s="168"/>
      <c r="P122" s="177"/>
      <c r="Q122" s="176"/>
      <c r="R122" s="170"/>
      <c r="S122" s="150"/>
      <c r="T122" s="183" t="str">
        <f t="shared" si="32"/>
        <v/>
      </c>
      <c r="U122" s="180"/>
      <c r="V122" s="152"/>
      <c r="W122" s="154"/>
      <c r="X122" s="156"/>
      <c r="Y122" s="69" t="str">
        <f t="shared" si="39"/>
        <v/>
      </c>
      <c r="Z122" s="69" t="str">
        <f t="shared" si="33"/>
        <v/>
      </c>
      <c r="AA122" s="69" t="str">
        <f t="shared" si="34"/>
        <v/>
      </c>
      <c r="AB122" s="79"/>
      <c r="AC122" s="2" t="str">
        <f t="shared" si="35"/>
        <v/>
      </c>
      <c r="AD122" s="2"/>
      <c r="AE122" s="2"/>
      <c r="AF122" s="5"/>
      <c r="AG122" s="5"/>
      <c r="AH122" s="5"/>
      <c r="AI122" s="5"/>
      <c r="AJ122" s="5"/>
      <c r="AK122" s="5"/>
      <c r="AL122" s="5"/>
      <c r="AM122" s="5"/>
      <c r="AN122" s="5"/>
      <c r="AO122" s="5"/>
      <c r="AP122" s="5"/>
      <c r="AR122" s="5"/>
      <c r="AS122" s="5" t="str">
        <f t="shared" si="37"/>
        <v/>
      </c>
      <c r="AT122" s="5" t="str">
        <f t="shared" si="38"/>
        <v/>
      </c>
      <c r="AU122" s="54"/>
      <c r="AV122" s="50"/>
      <c r="AX122" s="5"/>
      <c r="AY122" s="5"/>
      <c r="BX122" s="6"/>
      <c r="BY122" s="6"/>
      <c r="BZ122" s="6"/>
      <c r="CA122" s="6"/>
      <c r="CB122" s="6"/>
      <c r="CC122" s="6"/>
      <c r="CD122" s="6"/>
      <c r="CE122" s="6"/>
      <c r="CF122" s="6"/>
      <c r="CG122" s="6"/>
      <c r="CH122" s="6"/>
      <c r="CI122" s="6"/>
      <c r="CJ122" s="6"/>
      <c r="CK122" s="6"/>
      <c r="CL122" s="6"/>
      <c r="CM122" s="6"/>
      <c r="CN122" s="6"/>
      <c r="CO122" s="6"/>
      <c r="CP122" s="6"/>
      <c r="CQ122" s="6"/>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row>
    <row r="123" spans="2:240" ht="16.5" customHeight="1" x14ac:dyDescent="0.2">
      <c r="B123" s="2" t="str">
        <f t="shared" si="28"/>
        <v/>
      </c>
      <c r="C123" s="2" t="str">
        <f t="shared" si="29"/>
        <v/>
      </c>
      <c r="D123" s="2" t="str">
        <f t="shared" si="30"/>
        <v/>
      </c>
      <c r="E123" s="3" t="str">
        <f t="shared" si="36"/>
        <v/>
      </c>
      <c r="F123" s="78"/>
      <c r="G123" s="68" t="str">
        <f>IF(I123="","",COUNTA($I$14:I123))</f>
        <v/>
      </c>
      <c r="H123" s="157" t="str">
        <f t="shared" si="31"/>
        <v/>
      </c>
      <c r="I123" s="148"/>
      <c r="J123" s="136"/>
      <c r="K123" s="136"/>
      <c r="L123" s="62"/>
      <c r="M123" s="62"/>
      <c r="N123" s="62"/>
      <c r="O123" s="168"/>
      <c r="P123" s="177"/>
      <c r="Q123" s="176"/>
      <c r="R123" s="170"/>
      <c r="S123" s="150"/>
      <c r="T123" s="183" t="str">
        <f t="shared" si="32"/>
        <v/>
      </c>
      <c r="U123" s="180"/>
      <c r="V123" s="152"/>
      <c r="W123" s="154"/>
      <c r="X123" s="156"/>
      <c r="Y123" s="69" t="str">
        <f t="shared" si="39"/>
        <v/>
      </c>
      <c r="Z123" s="69" t="str">
        <f t="shared" si="33"/>
        <v/>
      </c>
      <c r="AA123" s="69" t="str">
        <f t="shared" si="34"/>
        <v/>
      </c>
      <c r="AB123" s="79"/>
      <c r="AC123" s="2" t="str">
        <f t="shared" si="35"/>
        <v/>
      </c>
      <c r="AD123" s="2"/>
      <c r="AE123" s="2"/>
      <c r="AF123" s="5"/>
      <c r="AG123" s="5"/>
      <c r="AH123" s="5"/>
      <c r="AI123" s="5"/>
      <c r="AJ123" s="5"/>
      <c r="AK123" s="5"/>
      <c r="AL123" s="5"/>
      <c r="AM123" s="5"/>
      <c r="AN123" s="5"/>
      <c r="AO123" s="5"/>
      <c r="AP123" s="5"/>
      <c r="AR123" s="5"/>
      <c r="AS123" s="5" t="str">
        <f t="shared" si="37"/>
        <v/>
      </c>
      <c r="AT123" s="5" t="str">
        <f t="shared" si="38"/>
        <v/>
      </c>
      <c r="AU123" s="54"/>
      <c r="AV123" s="50"/>
      <c r="AX123" s="5"/>
      <c r="AY123" s="5"/>
      <c r="BX123" s="6"/>
      <c r="BY123" s="6"/>
      <c r="BZ123" s="6"/>
      <c r="CA123" s="6"/>
      <c r="CB123" s="6"/>
      <c r="CC123" s="6"/>
      <c r="CD123" s="6"/>
      <c r="CE123" s="6"/>
      <c r="CF123" s="6"/>
      <c r="CG123" s="6"/>
      <c r="CH123" s="6"/>
      <c r="CI123" s="6"/>
      <c r="CJ123" s="6"/>
      <c r="CK123" s="6"/>
      <c r="CL123" s="6"/>
      <c r="CM123" s="6"/>
      <c r="CN123" s="6"/>
      <c r="CO123" s="6"/>
      <c r="CP123" s="6"/>
      <c r="CQ123" s="6"/>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row>
    <row r="124" spans="2:240" ht="16.5" customHeight="1" x14ac:dyDescent="0.2">
      <c r="B124" s="2" t="str">
        <f t="shared" si="28"/>
        <v/>
      </c>
      <c r="C124" s="2" t="str">
        <f t="shared" si="29"/>
        <v/>
      </c>
      <c r="D124" s="2" t="str">
        <f t="shared" si="30"/>
        <v/>
      </c>
      <c r="E124" s="3" t="str">
        <f t="shared" si="36"/>
        <v/>
      </c>
      <c r="F124" s="78"/>
      <c r="G124" s="68" t="str">
        <f>IF(I124="","",COUNTA($I$14:I124))</f>
        <v/>
      </c>
      <c r="H124" s="157" t="str">
        <f t="shared" si="31"/>
        <v/>
      </c>
      <c r="I124" s="148"/>
      <c r="J124" s="136"/>
      <c r="K124" s="136"/>
      <c r="L124" s="62"/>
      <c r="M124" s="62"/>
      <c r="N124" s="62"/>
      <c r="O124" s="168"/>
      <c r="P124" s="177"/>
      <c r="Q124" s="176"/>
      <c r="R124" s="170"/>
      <c r="S124" s="150"/>
      <c r="T124" s="183" t="str">
        <f t="shared" si="32"/>
        <v/>
      </c>
      <c r="U124" s="180"/>
      <c r="V124" s="152"/>
      <c r="W124" s="154"/>
      <c r="X124" s="156"/>
      <c r="Y124" s="69" t="str">
        <f t="shared" si="39"/>
        <v/>
      </c>
      <c r="Z124" s="69" t="str">
        <f t="shared" si="33"/>
        <v/>
      </c>
      <c r="AA124" s="69" t="str">
        <f t="shared" si="34"/>
        <v/>
      </c>
      <c r="AB124" s="79"/>
      <c r="AC124" s="2" t="str">
        <f t="shared" si="35"/>
        <v/>
      </c>
      <c r="AD124" s="2"/>
      <c r="AE124" s="2"/>
      <c r="AF124" s="5"/>
      <c r="AG124" s="5"/>
      <c r="AH124" s="5"/>
      <c r="AI124" s="5"/>
      <c r="AJ124" s="5"/>
      <c r="AK124" s="5"/>
      <c r="AL124" s="5"/>
      <c r="AM124" s="5"/>
      <c r="AN124" s="5"/>
      <c r="AO124" s="5"/>
      <c r="AP124" s="5"/>
      <c r="AR124" s="5"/>
      <c r="AS124" s="5" t="str">
        <f t="shared" si="37"/>
        <v/>
      </c>
      <c r="AT124" s="5" t="str">
        <f t="shared" si="38"/>
        <v/>
      </c>
      <c r="AU124" s="54"/>
      <c r="AV124" s="50"/>
      <c r="AX124" s="5"/>
      <c r="AY124" s="5"/>
      <c r="BX124" s="6"/>
      <c r="BY124" s="6"/>
      <c r="BZ124" s="6"/>
      <c r="CA124" s="6"/>
      <c r="CB124" s="6"/>
      <c r="CC124" s="6"/>
      <c r="CD124" s="6"/>
      <c r="CE124" s="6"/>
      <c r="CF124" s="6"/>
      <c r="CG124" s="6"/>
      <c r="CH124" s="6"/>
      <c r="CI124" s="6"/>
      <c r="CJ124" s="6"/>
      <c r="CK124" s="6"/>
      <c r="CL124" s="6"/>
      <c r="CM124" s="6"/>
      <c r="CN124" s="6"/>
      <c r="CO124" s="6"/>
      <c r="CP124" s="6"/>
      <c r="CQ124" s="6"/>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row>
    <row r="125" spans="2:240" ht="16.5" customHeight="1" x14ac:dyDescent="0.2">
      <c r="B125" s="2" t="str">
        <f t="shared" si="28"/>
        <v/>
      </c>
      <c r="C125" s="2" t="str">
        <f t="shared" si="29"/>
        <v/>
      </c>
      <c r="D125" s="2" t="str">
        <f t="shared" si="30"/>
        <v/>
      </c>
      <c r="E125" s="3" t="str">
        <f t="shared" si="36"/>
        <v/>
      </c>
      <c r="F125" s="78"/>
      <c r="G125" s="68" t="str">
        <f>IF(I125="","",COUNTA($I$14:I125))</f>
        <v/>
      </c>
      <c r="H125" s="157" t="str">
        <f t="shared" si="31"/>
        <v/>
      </c>
      <c r="I125" s="148"/>
      <c r="J125" s="136"/>
      <c r="K125" s="136"/>
      <c r="L125" s="62"/>
      <c r="M125" s="62"/>
      <c r="N125" s="62"/>
      <c r="O125" s="168"/>
      <c r="P125" s="177"/>
      <c r="Q125" s="176"/>
      <c r="R125" s="170"/>
      <c r="S125" s="150"/>
      <c r="T125" s="183" t="str">
        <f t="shared" si="32"/>
        <v/>
      </c>
      <c r="U125" s="180"/>
      <c r="V125" s="152"/>
      <c r="W125" s="154"/>
      <c r="X125" s="156"/>
      <c r="Y125" s="69" t="str">
        <f t="shared" si="39"/>
        <v/>
      </c>
      <c r="Z125" s="69" t="str">
        <f t="shared" si="33"/>
        <v/>
      </c>
      <c r="AA125" s="69" t="str">
        <f t="shared" si="34"/>
        <v/>
      </c>
      <c r="AB125" s="79"/>
      <c r="AC125" s="2" t="str">
        <f t="shared" si="35"/>
        <v/>
      </c>
      <c r="AD125" s="2"/>
      <c r="AE125" s="2"/>
      <c r="AF125" s="5"/>
      <c r="AG125" s="5"/>
      <c r="AH125" s="5"/>
      <c r="AI125" s="5"/>
      <c r="AJ125" s="5"/>
      <c r="AK125" s="5"/>
      <c r="AL125" s="5"/>
      <c r="AM125" s="5"/>
      <c r="AN125" s="5"/>
      <c r="AO125" s="5"/>
      <c r="AP125" s="5"/>
      <c r="AR125" s="5"/>
      <c r="AS125" s="5" t="str">
        <f t="shared" si="37"/>
        <v/>
      </c>
      <c r="AT125" s="5" t="str">
        <f t="shared" si="38"/>
        <v/>
      </c>
      <c r="AU125" s="54"/>
      <c r="AV125" s="50"/>
      <c r="AX125" s="5"/>
      <c r="AY125" s="5"/>
      <c r="BX125" s="6"/>
      <c r="BY125" s="6"/>
      <c r="BZ125" s="6"/>
      <c r="CA125" s="6"/>
      <c r="CB125" s="6"/>
      <c r="CC125" s="6"/>
      <c r="CD125" s="6"/>
      <c r="CE125" s="6"/>
      <c r="CF125" s="6"/>
      <c r="CG125" s="6"/>
      <c r="CH125" s="6"/>
      <c r="CI125" s="6"/>
      <c r="CJ125" s="6"/>
      <c r="CK125" s="6"/>
      <c r="CL125" s="6"/>
      <c r="CM125" s="6"/>
      <c r="CN125" s="6"/>
      <c r="CO125" s="6"/>
      <c r="CP125" s="6"/>
      <c r="CQ125" s="6"/>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row>
    <row r="126" spans="2:240" ht="16.5" customHeight="1" x14ac:dyDescent="0.2">
      <c r="B126" s="2" t="str">
        <f t="shared" si="28"/>
        <v/>
      </c>
      <c r="C126" s="2" t="str">
        <f t="shared" si="29"/>
        <v/>
      </c>
      <c r="D126" s="2" t="str">
        <f t="shared" si="30"/>
        <v/>
      </c>
      <c r="E126" s="3" t="str">
        <f t="shared" si="36"/>
        <v/>
      </c>
      <c r="F126" s="78"/>
      <c r="G126" s="68" t="str">
        <f>IF(I126="","",COUNTA($I$14:I126))</f>
        <v/>
      </c>
      <c r="H126" s="157" t="str">
        <f t="shared" si="31"/>
        <v/>
      </c>
      <c r="I126" s="148"/>
      <c r="J126" s="136"/>
      <c r="K126" s="136"/>
      <c r="L126" s="62"/>
      <c r="M126" s="62"/>
      <c r="N126" s="62"/>
      <c r="O126" s="168"/>
      <c r="P126" s="177"/>
      <c r="Q126" s="176"/>
      <c r="R126" s="170"/>
      <c r="S126" s="150"/>
      <c r="T126" s="183" t="str">
        <f t="shared" si="32"/>
        <v/>
      </c>
      <c r="U126" s="180"/>
      <c r="V126" s="152"/>
      <c r="W126" s="154"/>
      <c r="X126" s="156"/>
      <c r="Y126" s="69" t="str">
        <f t="shared" si="39"/>
        <v/>
      </c>
      <c r="Z126" s="69" t="str">
        <f t="shared" si="33"/>
        <v/>
      </c>
      <c r="AA126" s="69" t="str">
        <f t="shared" si="34"/>
        <v/>
      </c>
      <c r="AB126" s="79"/>
      <c r="AC126" s="2" t="str">
        <f t="shared" si="35"/>
        <v/>
      </c>
      <c r="AD126" s="2"/>
      <c r="AE126" s="2"/>
      <c r="AF126" s="5"/>
      <c r="AG126" s="5"/>
      <c r="AH126" s="5"/>
      <c r="AI126" s="5"/>
      <c r="AJ126" s="5"/>
      <c r="AK126" s="5"/>
      <c r="AL126" s="5"/>
      <c r="AM126" s="5"/>
      <c r="AN126" s="5"/>
      <c r="AO126" s="5"/>
      <c r="AP126" s="5"/>
      <c r="AR126" s="5"/>
      <c r="AS126" s="5" t="str">
        <f t="shared" si="37"/>
        <v/>
      </c>
      <c r="AT126" s="5" t="str">
        <f t="shared" si="38"/>
        <v/>
      </c>
      <c r="AU126" s="54"/>
      <c r="AV126" s="50"/>
      <c r="AX126" s="5"/>
      <c r="AY126" s="5"/>
      <c r="BX126" s="6"/>
      <c r="BY126" s="6"/>
      <c r="BZ126" s="6"/>
      <c r="CA126" s="6"/>
      <c r="CB126" s="6"/>
      <c r="CC126" s="6"/>
      <c r="CD126" s="6"/>
      <c r="CE126" s="6"/>
      <c r="CF126" s="6"/>
      <c r="CG126" s="6"/>
      <c r="CH126" s="6"/>
      <c r="CI126" s="6"/>
      <c r="CJ126" s="6"/>
      <c r="CK126" s="6"/>
      <c r="CL126" s="6"/>
      <c r="CM126" s="6"/>
      <c r="CN126" s="6"/>
      <c r="CO126" s="6"/>
      <c r="CP126" s="6"/>
      <c r="CQ126" s="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row>
    <row r="127" spans="2:240" ht="16.5" customHeight="1" x14ac:dyDescent="0.2">
      <c r="B127" s="2" t="str">
        <f t="shared" si="28"/>
        <v/>
      </c>
      <c r="C127" s="2" t="str">
        <f t="shared" si="29"/>
        <v/>
      </c>
      <c r="D127" s="2" t="str">
        <f t="shared" si="30"/>
        <v/>
      </c>
      <c r="E127" s="3" t="str">
        <f t="shared" si="36"/>
        <v/>
      </c>
      <c r="F127" s="78"/>
      <c r="G127" s="68" t="str">
        <f>IF(I127="","",COUNTA($I$14:I127))</f>
        <v/>
      </c>
      <c r="H127" s="157" t="str">
        <f t="shared" si="31"/>
        <v/>
      </c>
      <c r="I127" s="148"/>
      <c r="J127" s="136"/>
      <c r="K127" s="136"/>
      <c r="L127" s="62"/>
      <c r="M127" s="62"/>
      <c r="N127" s="62"/>
      <c r="O127" s="168"/>
      <c r="P127" s="177"/>
      <c r="Q127" s="176"/>
      <c r="R127" s="170"/>
      <c r="S127" s="150"/>
      <c r="T127" s="183" t="str">
        <f t="shared" si="32"/>
        <v/>
      </c>
      <c r="U127" s="180"/>
      <c r="V127" s="152"/>
      <c r="W127" s="154"/>
      <c r="X127" s="156"/>
      <c r="Y127" s="69" t="str">
        <f t="shared" si="39"/>
        <v/>
      </c>
      <c r="Z127" s="69" t="str">
        <f t="shared" si="33"/>
        <v/>
      </c>
      <c r="AA127" s="69" t="str">
        <f t="shared" si="34"/>
        <v/>
      </c>
      <c r="AB127" s="79"/>
      <c r="AC127" s="2" t="str">
        <f t="shared" si="35"/>
        <v/>
      </c>
      <c r="AD127" s="2"/>
      <c r="AE127" s="2"/>
      <c r="AF127" s="5"/>
      <c r="AG127" s="5"/>
      <c r="AH127" s="5"/>
      <c r="AI127" s="5"/>
      <c r="AJ127" s="5"/>
      <c r="AK127" s="5"/>
      <c r="AL127" s="5"/>
      <c r="AM127" s="5"/>
      <c r="AN127" s="5"/>
      <c r="AO127" s="5"/>
      <c r="AP127" s="5"/>
      <c r="AR127" s="5"/>
      <c r="AS127" s="5" t="str">
        <f t="shared" si="37"/>
        <v/>
      </c>
      <c r="AT127" s="5" t="str">
        <f t="shared" si="38"/>
        <v/>
      </c>
      <c r="AU127" s="54"/>
      <c r="AV127" s="50"/>
      <c r="AX127" s="5"/>
      <c r="AY127" s="5"/>
      <c r="BX127" s="6"/>
      <c r="BY127" s="6"/>
      <c r="BZ127" s="6"/>
      <c r="CA127" s="6"/>
      <c r="CB127" s="6"/>
      <c r="CC127" s="6"/>
      <c r="CD127" s="6"/>
      <c r="CE127" s="6"/>
      <c r="CF127" s="6"/>
      <c r="CG127" s="6"/>
      <c r="CH127" s="6"/>
      <c r="CI127" s="6"/>
      <c r="CJ127" s="6"/>
      <c r="CK127" s="6"/>
      <c r="CL127" s="6"/>
      <c r="CM127" s="6"/>
      <c r="CN127" s="6"/>
      <c r="CO127" s="6"/>
      <c r="CP127" s="6"/>
      <c r="CQ127" s="6"/>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row>
    <row r="128" spans="2:240" ht="16.5" customHeight="1" x14ac:dyDescent="0.2">
      <c r="B128" s="2" t="str">
        <f t="shared" si="28"/>
        <v/>
      </c>
      <c r="C128" s="2" t="str">
        <f t="shared" si="29"/>
        <v/>
      </c>
      <c r="D128" s="2" t="str">
        <f t="shared" si="30"/>
        <v/>
      </c>
      <c r="E128" s="3" t="str">
        <f t="shared" si="36"/>
        <v/>
      </c>
      <c r="F128" s="78"/>
      <c r="G128" s="68" t="str">
        <f>IF(I128="","",COUNTA($I$14:I128))</f>
        <v/>
      </c>
      <c r="H128" s="157" t="str">
        <f t="shared" si="31"/>
        <v/>
      </c>
      <c r="I128" s="148"/>
      <c r="J128" s="136"/>
      <c r="K128" s="136"/>
      <c r="L128" s="62"/>
      <c r="M128" s="62"/>
      <c r="N128" s="62"/>
      <c r="O128" s="168"/>
      <c r="P128" s="177"/>
      <c r="Q128" s="176"/>
      <c r="R128" s="170"/>
      <c r="S128" s="150"/>
      <c r="T128" s="183" t="str">
        <f t="shared" si="32"/>
        <v/>
      </c>
      <c r="U128" s="180"/>
      <c r="V128" s="152"/>
      <c r="W128" s="154"/>
      <c r="X128" s="156"/>
      <c r="Y128" s="69" t="str">
        <f t="shared" si="39"/>
        <v/>
      </c>
      <c r="Z128" s="69" t="str">
        <f t="shared" si="33"/>
        <v/>
      </c>
      <c r="AA128" s="69" t="str">
        <f t="shared" si="34"/>
        <v/>
      </c>
      <c r="AB128" s="79"/>
      <c r="AC128" s="2" t="str">
        <f t="shared" si="35"/>
        <v/>
      </c>
      <c r="AD128" s="2"/>
      <c r="AE128" s="2"/>
      <c r="AF128" s="5"/>
      <c r="AG128" s="5"/>
      <c r="AH128" s="5"/>
      <c r="AI128" s="5"/>
      <c r="AJ128" s="5"/>
      <c r="AK128" s="5"/>
      <c r="AL128" s="5"/>
      <c r="AM128" s="5"/>
      <c r="AN128" s="5"/>
      <c r="AO128" s="5"/>
      <c r="AP128" s="5"/>
      <c r="AR128" s="5"/>
      <c r="AS128" s="5" t="str">
        <f t="shared" si="37"/>
        <v/>
      </c>
      <c r="AT128" s="5" t="str">
        <f t="shared" si="38"/>
        <v/>
      </c>
      <c r="AU128" s="54"/>
      <c r="AV128" s="50"/>
      <c r="AX128" s="5"/>
      <c r="AY128" s="5"/>
      <c r="BX128" s="6"/>
      <c r="BY128" s="6"/>
      <c r="BZ128" s="6"/>
      <c r="CA128" s="6"/>
      <c r="CB128" s="6"/>
      <c r="CC128" s="6"/>
      <c r="CD128" s="6"/>
      <c r="CE128" s="6"/>
      <c r="CF128" s="6"/>
      <c r="CG128" s="6"/>
      <c r="CH128" s="6"/>
      <c r="CI128" s="6"/>
      <c r="CJ128" s="6"/>
      <c r="CK128" s="6"/>
      <c r="CL128" s="6"/>
      <c r="CM128" s="6"/>
      <c r="CN128" s="6"/>
      <c r="CO128" s="6"/>
      <c r="CP128" s="6"/>
      <c r="CQ128" s="6"/>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row>
    <row r="129" spans="2:98" ht="16.5" customHeight="1" x14ac:dyDescent="0.2">
      <c r="B129" s="2" t="str">
        <f t="shared" si="28"/>
        <v/>
      </c>
      <c r="C129" s="2" t="str">
        <f t="shared" si="29"/>
        <v/>
      </c>
      <c r="D129" s="2" t="str">
        <f t="shared" si="30"/>
        <v/>
      </c>
      <c r="E129" s="3" t="str">
        <f t="shared" si="36"/>
        <v/>
      </c>
      <c r="F129" s="78"/>
      <c r="G129" s="68" t="str">
        <f>IF(I129="","",COUNTA($I$14:I129))</f>
        <v/>
      </c>
      <c r="H129" s="157" t="str">
        <f t="shared" si="31"/>
        <v/>
      </c>
      <c r="I129" s="148"/>
      <c r="J129" s="136"/>
      <c r="K129" s="136"/>
      <c r="L129" s="62"/>
      <c r="M129" s="62"/>
      <c r="N129" s="62"/>
      <c r="O129" s="168"/>
      <c r="P129" s="177"/>
      <c r="Q129" s="176"/>
      <c r="R129" s="170"/>
      <c r="S129" s="150"/>
      <c r="T129" s="183" t="str">
        <f t="shared" si="32"/>
        <v/>
      </c>
      <c r="U129" s="180"/>
      <c r="V129" s="152"/>
      <c r="W129" s="154"/>
      <c r="X129" s="156"/>
      <c r="Y129" s="69" t="str">
        <f t="shared" si="39"/>
        <v/>
      </c>
      <c r="Z129" s="69" t="str">
        <f t="shared" si="33"/>
        <v/>
      </c>
      <c r="AA129" s="69" t="str">
        <f t="shared" si="34"/>
        <v/>
      </c>
      <c r="AB129" s="79"/>
      <c r="AC129" s="2" t="str">
        <f t="shared" si="35"/>
        <v/>
      </c>
      <c r="AD129" s="2"/>
      <c r="AE129" s="2"/>
      <c r="AF129" s="5"/>
      <c r="AG129" s="5"/>
      <c r="AH129" s="5"/>
      <c r="AI129" s="5"/>
      <c r="AJ129" s="5"/>
      <c r="AK129" s="5"/>
      <c r="AL129" s="5"/>
      <c r="AM129" s="5"/>
      <c r="AN129" s="5"/>
      <c r="AO129" s="5"/>
      <c r="AP129" s="5"/>
      <c r="AR129" s="5"/>
      <c r="AS129" s="5" t="str">
        <f t="shared" si="37"/>
        <v/>
      </c>
      <c r="AT129" s="5" t="str">
        <f t="shared" si="38"/>
        <v/>
      </c>
      <c r="AU129" s="54"/>
      <c r="AV129" s="50"/>
      <c r="AX129" s="5"/>
      <c r="AY129" s="5"/>
      <c r="CR129" s="2"/>
      <c r="CS129" s="2"/>
      <c r="CT129" s="2"/>
    </row>
    <row r="130" spans="2:98" ht="16.5" customHeight="1" x14ac:dyDescent="0.2">
      <c r="B130" s="2" t="str">
        <f t="shared" si="28"/>
        <v/>
      </c>
      <c r="C130" s="2" t="str">
        <f t="shared" si="29"/>
        <v/>
      </c>
      <c r="D130" s="2" t="str">
        <f t="shared" si="30"/>
        <v/>
      </c>
      <c r="E130" s="3" t="str">
        <f t="shared" si="36"/>
        <v/>
      </c>
      <c r="F130" s="78"/>
      <c r="G130" s="68" t="str">
        <f>IF(I130="","",COUNTA($I$14:I130))</f>
        <v/>
      </c>
      <c r="H130" s="157" t="str">
        <f t="shared" si="31"/>
        <v/>
      </c>
      <c r="I130" s="148"/>
      <c r="J130" s="136"/>
      <c r="K130" s="136"/>
      <c r="L130" s="62"/>
      <c r="M130" s="62"/>
      <c r="N130" s="62"/>
      <c r="O130" s="168"/>
      <c r="P130" s="177"/>
      <c r="Q130" s="176"/>
      <c r="R130" s="170"/>
      <c r="S130" s="150"/>
      <c r="T130" s="183" t="str">
        <f t="shared" si="32"/>
        <v/>
      </c>
      <c r="U130" s="180"/>
      <c r="V130" s="152"/>
      <c r="W130" s="154"/>
      <c r="X130" s="156"/>
      <c r="Y130" s="69" t="str">
        <f t="shared" si="39"/>
        <v/>
      </c>
      <c r="Z130" s="69" t="str">
        <f t="shared" si="33"/>
        <v/>
      </c>
      <c r="AA130" s="69" t="str">
        <f t="shared" si="34"/>
        <v/>
      </c>
      <c r="AB130" s="79"/>
      <c r="AC130" s="2" t="str">
        <f t="shared" si="35"/>
        <v/>
      </c>
      <c r="AD130" s="2"/>
      <c r="AE130" s="2"/>
      <c r="AF130" s="5"/>
      <c r="AG130" s="5"/>
      <c r="AH130" s="5"/>
      <c r="AI130" s="5"/>
      <c r="AJ130" s="5"/>
      <c r="AK130" s="5"/>
      <c r="AL130" s="5"/>
      <c r="AM130" s="5"/>
      <c r="AN130" s="5"/>
      <c r="AO130" s="5"/>
      <c r="AP130" s="5"/>
      <c r="AR130" s="5"/>
      <c r="AS130" s="5" t="str">
        <f t="shared" si="37"/>
        <v/>
      </c>
      <c r="AT130" s="5" t="str">
        <f t="shared" si="38"/>
        <v/>
      </c>
      <c r="AU130" s="54"/>
      <c r="AV130" s="50"/>
      <c r="AX130" s="5"/>
      <c r="AY130" s="5"/>
      <c r="CR130" s="2"/>
      <c r="CS130" s="2"/>
      <c r="CT130" s="2"/>
    </row>
    <row r="131" spans="2:98" ht="16.5" customHeight="1" x14ac:dyDescent="0.2">
      <c r="B131" s="2" t="str">
        <f t="shared" si="28"/>
        <v/>
      </c>
      <c r="C131" s="2" t="str">
        <f t="shared" si="29"/>
        <v/>
      </c>
      <c r="D131" s="2" t="str">
        <f t="shared" si="30"/>
        <v/>
      </c>
      <c r="E131" s="3" t="str">
        <f t="shared" si="36"/>
        <v/>
      </c>
      <c r="F131" s="78"/>
      <c r="G131" s="68" t="str">
        <f>IF(I131="","",COUNTA($I$14:I131))</f>
        <v/>
      </c>
      <c r="H131" s="157" t="str">
        <f t="shared" si="31"/>
        <v/>
      </c>
      <c r="I131" s="148"/>
      <c r="J131" s="136"/>
      <c r="K131" s="136"/>
      <c r="L131" s="62"/>
      <c r="M131" s="62"/>
      <c r="N131" s="62"/>
      <c r="O131" s="168"/>
      <c r="P131" s="177"/>
      <c r="Q131" s="176"/>
      <c r="R131" s="170"/>
      <c r="S131" s="150"/>
      <c r="T131" s="183" t="str">
        <f t="shared" si="32"/>
        <v/>
      </c>
      <c r="U131" s="180"/>
      <c r="V131" s="152"/>
      <c r="W131" s="154"/>
      <c r="X131" s="156"/>
      <c r="Y131" s="69" t="str">
        <f t="shared" si="39"/>
        <v/>
      </c>
      <c r="Z131" s="69" t="str">
        <f t="shared" si="33"/>
        <v/>
      </c>
      <c r="AA131" s="69" t="str">
        <f t="shared" si="34"/>
        <v/>
      </c>
      <c r="AB131" s="79"/>
      <c r="AC131" s="2" t="str">
        <f t="shared" si="35"/>
        <v/>
      </c>
      <c r="AD131" s="2"/>
      <c r="AE131" s="2"/>
      <c r="AF131" s="5"/>
      <c r="AG131" s="5"/>
      <c r="AH131" s="5"/>
      <c r="AI131" s="5"/>
      <c r="AJ131" s="5"/>
      <c r="AK131" s="5"/>
      <c r="AL131" s="5"/>
      <c r="AM131" s="5"/>
      <c r="AN131" s="5"/>
      <c r="AO131" s="5"/>
      <c r="AP131" s="5"/>
      <c r="AR131" s="5"/>
      <c r="AS131" s="5" t="str">
        <f t="shared" si="37"/>
        <v/>
      </c>
      <c r="AT131" s="5" t="str">
        <f t="shared" si="38"/>
        <v/>
      </c>
      <c r="AU131" s="54"/>
      <c r="AV131" s="50"/>
      <c r="AX131" s="5"/>
      <c r="AY131" s="5"/>
      <c r="CR131" s="2"/>
      <c r="CS131" s="2"/>
      <c r="CT131" s="2"/>
    </row>
    <row r="132" spans="2:98" ht="16.5" customHeight="1" x14ac:dyDescent="0.2">
      <c r="B132" s="2" t="str">
        <f t="shared" si="28"/>
        <v/>
      </c>
      <c r="C132" s="2" t="str">
        <f t="shared" si="29"/>
        <v/>
      </c>
      <c r="D132" s="2" t="str">
        <f t="shared" si="30"/>
        <v/>
      </c>
      <c r="E132" s="3" t="str">
        <f t="shared" si="36"/>
        <v/>
      </c>
      <c r="F132" s="78"/>
      <c r="G132" s="68" t="str">
        <f>IF(I132="","",COUNTA($I$14:I132))</f>
        <v/>
      </c>
      <c r="H132" s="157" t="str">
        <f t="shared" si="31"/>
        <v/>
      </c>
      <c r="I132" s="148"/>
      <c r="J132" s="136"/>
      <c r="K132" s="136"/>
      <c r="L132" s="62"/>
      <c r="M132" s="62"/>
      <c r="N132" s="62"/>
      <c r="O132" s="168"/>
      <c r="P132" s="177"/>
      <c r="Q132" s="176"/>
      <c r="R132" s="170"/>
      <c r="S132" s="150"/>
      <c r="T132" s="183" t="str">
        <f t="shared" si="32"/>
        <v/>
      </c>
      <c r="U132" s="180"/>
      <c r="V132" s="152"/>
      <c r="W132" s="154"/>
      <c r="X132" s="156"/>
      <c r="Y132" s="69" t="str">
        <f t="shared" si="39"/>
        <v/>
      </c>
      <c r="Z132" s="69" t="str">
        <f t="shared" si="33"/>
        <v/>
      </c>
      <c r="AA132" s="69" t="str">
        <f t="shared" si="34"/>
        <v/>
      </c>
      <c r="AB132" s="79"/>
      <c r="AC132" s="2" t="str">
        <f t="shared" si="35"/>
        <v/>
      </c>
      <c r="AD132" s="2"/>
      <c r="AE132" s="2"/>
      <c r="AF132" s="5"/>
      <c r="AG132" s="5"/>
      <c r="AH132" s="5"/>
      <c r="AI132" s="5"/>
      <c r="AJ132" s="5"/>
      <c r="AK132" s="5"/>
      <c r="AL132" s="5"/>
      <c r="AM132" s="5"/>
      <c r="AN132" s="5"/>
      <c r="AO132" s="5"/>
      <c r="AP132" s="5"/>
      <c r="AR132" s="5"/>
      <c r="AS132" s="5" t="str">
        <f t="shared" si="37"/>
        <v/>
      </c>
      <c r="AT132" s="5" t="str">
        <f t="shared" si="38"/>
        <v/>
      </c>
      <c r="AU132" s="54"/>
      <c r="AV132" s="50"/>
      <c r="AX132" s="5"/>
      <c r="AY132" s="5"/>
      <c r="CR132" s="2"/>
      <c r="CS132" s="2"/>
      <c r="CT132" s="2"/>
    </row>
    <row r="133" spans="2:98" ht="16.5" customHeight="1" x14ac:dyDescent="0.2">
      <c r="B133" s="2" t="str">
        <f t="shared" si="28"/>
        <v/>
      </c>
      <c r="C133" s="2" t="str">
        <f t="shared" si="29"/>
        <v/>
      </c>
      <c r="D133" s="2" t="str">
        <f t="shared" si="30"/>
        <v/>
      </c>
      <c r="E133" s="3" t="str">
        <f t="shared" si="36"/>
        <v/>
      </c>
      <c r="F133" s="78"/>
      <c r="G133" s="68" t="str">
        <f>IF(I133="","",COUNTA($I$14:I133))</f>
        <v/>
      </c>
      <c r="H133" s="157" t="str">
        <f t="shared" si="31"/>
        <v/>
      </c>
      <c r="I133" s="148"/>
      <c r="J133" s="136"/>
      <c r="K133" s="136"/>
      <c r="L133" s="62"/>
      <c r="M133" s="62"/>
      <c r="N133" s="62"/>
      <c r="O133" s="168"/>
      <c r="P133" s="177"/>
      <c r="Q133" s="176"/>
      <c r="R133" s="170"/>
      <c r="S133" s="150"/>
      <c r="T133" s="183" t="str">
        <f t="shared" si="32"/>
        <v/>
      </c>
      <c r="U133" s="180"/>
      <c r="V133" s="152"/>
      <c r="W133" s="154"/>
      <c r="X133" s="156"/>
      <c r="Y133" s="69" t="str">
        <f t="shared" si="39"/>
        <v/>
      </c>
      <c r="Z133" s="69" t="str">
        <f t="shared" si="33"/>
        <v/>
      </c>
      <c r="AA133" s="69" t="str">
        <f t="shared" si="34"/>
        <v/>
      </c>
      <c r="AB133" s="79"/>
      <c r="AC133" s="2" t="str">
        <f t="shared" si="35"/>
        <v/>
      </c>
      <c r="AD133" s="2"/>
      <c r="AE133" s="2"/>
      <c r="AF133" s="5"/>
      <c r="AG133" s="5"/>
      <c r="AH133" s="5"/>
      <c r="AI133" s="5"/>
      <c r="AJ133" s="5"/>
      <c r="AK133" s="5"/>
      <c r="AL133" s="5"/>
      <c r="AM133" s="5"/>
      <c r="AN133" s="5"/>
      <c r="AO133" s="5"/>
      <c r="AP133" s="5"/>
      <c r="AR133" s="5"/>
      <c r="AS133" s="5" t="str">
        <f t="shared" si="37"/>
        <v/>
      </c>
      <c r="AT133" s="5" t="str">
        <f t="shared" si="38"/>
        <v/>
      </c>
      <c r="AU133" s="54"/>
      <c r="AV133" s="50"/>
      <c r="AX133" s="5"/>
      <c r="AY133" s="5"/>
      <c r="CR133" s="2"/>
      <c r="CS133" s="2"/>
      <c r="CT133" s="2"/>
    </row>
    <row r="134" spans="2:98" ht="16.5" customHeight="1" x14ac:dyDescent="0.15">
      <c r="E134" s="61"/>
      <c r="F134" s="61"/>
      <c r="G134" s="54"/>
      <c r="H134" s="54"/>
      <c r="I134" s="54"/>
      <c r="J134" s="54"/>
      <c r="K134" s="54"/>
      <c r="L134" s="54"/>
      <c r="M134" s="54"/>
      <c r="N134" s="54"/>
      <c r="O134" s="54"/>
      <c r="P134" s="54"/>
      <c r="Q134" s="54"/>
      <c r="R134" s="54"/>
      <c r="S134" s="54"/>
      <c r="T134" s="54"/>
      <c r="U134" s="54"/>
      <c r="V134" s="54"/>
      <c r="W134" s="54"/>
      <c r="X134" s="54"/>
      <c r="Y134" s="61"/>
      <c r="Z134" s="61"/>
      <c r="AA134" s="61"/>
      <c r="AB134" s="61"/>
      <c r="AC134" s="54"/>
      <c r="AD134" s="54"/>
      <c r="AE134" s="54"/>
      <c r="AF134" s="5"/>
      <c r="AG134" s="5"/>
      <c r="AH134" s="5"/>
      <c r="AI134" s="5"/>
      <c r="AJ134" s="5"/>
      <c r="AK134" s="5"/>
      <c r="AL134" s="5"/>
      <c r="AM134" s="5"/>
      <c r="AN134" s="5"/>
      <c r="AO134" s="5"/>
      <c r="AP134" s="5"/>
      <c r="AR134" s="5"/>
      <c r="AS134" s="5" t="str">
        <f t="shared" ref="AS134:AS141" si="40">M126&amp;V126</f>
        <v/>
      </c>
      <c r="AT134" s="5" t="str">
        <f t="shared" ref="AT134" si="41">M126&amp;U126</f>
        <v/>
      </c>
      <c r="AU134" s="54"/>
      <c r="AV134" s="50"/>
      <c r="AX134" s="5"/>
      <c r="AY134" s="5"/>
      <c r="CR134" s="2"/>
      <c r="CS134" s="2"/>
      <c r="CT134" s="2"/>
    </row>
    <row r="135" spans="2:98" ht="16.5" customHeight="1" x14ac:dyDescent="0.15">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
      <c r="AG135" s="5"/>
      <c r="AH135" s="5"/>
      <c r="AI135" s="5"/>
      <c r="AJ135" s="5"/>
      <c r="AK135" s="5"/>
      <c r="AL135" s="5"/>
      <c r="AM135" s="5"/>
      <c r="AN135" s="5"/>
      <c r="AO135" s="5"/>
      <c r="AP135" s="5"/>
      <c r="AR135" s="5"/>
      <c r="AS135" s="5" t="str">
        <f t="shared" si="40"/>
        <v/>
      </c>
      <c r="AT135" s="5" t="str">
        <f t="shared" ref="AT135:AT141" si="42">M127&amp;U127</f>
        <v/>
      </c>
      <c r="AU135" s="54"/>
      <c r="AV135" s="50"/>
      <c r="AX135" s="5"/>
      <c r="AY135" s="5"/>
      <c r="CR135" s="2"/>
      <c r="CS135" s="2"/>
      <c r="CT135" s="2"/>
    </row>
    <row r="136" spans="2:98" ht="16.5" customHeight="1" x14ac:dyDescent="0.15">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
      <c r="AG136" s="5"/>
      <c r="AH136" s="5"/>
      <c r="AI136" s="5"/>
      <c r="AJ136" s="5"/>
      <c r="AK136" s="5"/>
      <c r="AL136" s="5"/>
      <c r="AM136" s="5"/>
      <c r="AN136" s="5"/>
      <c r="AO136" s="5"/>
      <c r="AP136" s="5"/>
      <c r="AR136" s="5"/>
      <c r="AS136" s="5" t="str">
        <f t="shared" si="40"/>
        <v/>
      </c>
      <c r="AT136" s="5" t="str">
        <f t="shared" si="42"/>
        <v/>
      </c>
      <c r="AU136" s="54"/>
      <c r="AV136" s="50"/>
      <c r="AX136" s="5"/>
      <c r="AY136" s="5"/>
      <c r="CR136" s="2"/>
      <c r="CS136" s="2"/>
      <c r="CT136" s="2"/>
    </row>
    <row r="137" spans="2:98" ht="16.5" customHeight="1" x14ac:dyDescent="0.15">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
      <c r="AG137" s="5"/>
      <c r="AH137" s="5"/>
      <c r="AI137" s="5"/>
      <c r="AJ137" s="5"/>
      <c r="AK137" s="5"/>
      <c r="AL137" s="5"/>
      <c r="AM137" s="5"/>
      <c r="AN137" s="5"/>
      <c r="AO137" s="5"/>
      <c r="AP137" s="5"/>
      <c r="AR137" s="5"/>
      <c r="AS137" s="5" t="str">
        <f t="shared" si="40"/>
        <v/>
      </c>
      <c r="AT137" s="5" t="str">
        <f t="shared" si="42"/>
        <v/>
      </c>
      <c r="AU137" s="54"/>
      <c r="AV137" s="50"/>
      <c r="AX137" s="5"/>
      <c r="AY137" s="5"/>
      <c r="CR137" s="2"/>
      <c r="CS137" s="2"/>
      <c r="CT137" s="2"/>
    </row>
    <row r="138" spans="2:98" ht="16.5" customHeight="1" x14ac:dyDescent="0.15">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
      <c r="AG138" s="5"/>
      <c r="AH138" s="5"/>
      <c r="AI138" s="5"/>
      <c r="AJ138" s="5"/>
      <c r="AK138" s="5"/>
      <c r="AL138" s="5"/>
      <c r="AM138" s="5"/>
      <c r="AN138" s="5"/>
      <c r="AO138" s="5"/>
      <c r="AP138" s="5"/>
      <c r="AR138" s="5"/>
      <c r="AS138" s="5" t="str">
        <f t="shared" si="40"/>
        <v/>
      </c>
      <c r="AT138" s="5" t="str">
        <f t="shared" si="42"/>
        <v/>
      </c>
      <c r="AU138" s="54"/>
      <c r="AV138" s="50"/>
      <c r="AX138" s="5"/>
      <c r="AY138" s="5"/>
      <c r="CR138" s="2"/>
      <c r="CS138" s="2"/>
      <c r="CT138" s="2"/>
    </row>
    <row r="139" spans="2:98" ht="16.5" customHeight="1" x14ac:dyDescent="0.15">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
      <c r="AG139" s="5"/>
      <c r="AH139" s="5"/>
      <c r="AI139" s="5"/>
      <c r="AJ139" s="5"/>
      <c r="AK139" s="5"/>
      <c r="AL139" s="5"/>
      <c r="AM139" s="5"/>
      <c r="AN139" s="5"/>
      <c r="AO139" s="5"/>
      <c r="AP139" s="5"/>
      <c r="AR139" s="5"/>
      <c r="AS139" s="5" t="str">
        <f t="shared" si="40"/>
        <v/>
      </c>
      <c r="AT139" s="5" t="str">
        <f t="shared" si="42"/>
        <v/>
      </c>
      <c r="AU139" s="54"/>
      <c r="AV139" s="50"/>
      <c r="AX139" s="5"/>
      <c r="AY139" s="5"/>
      <c r="CR139" s="2"/>
      <c r="CS139" s="2"/>
      <c r="CT139" s="2"/>
    </row>
    <row r="140" spans="2:98" ht="16.5" customHeight="1" x14ac:dyDescent="0.15">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
      <c r="AG140" s="5"/>
      <c r="AH140" s="5"/>
      <c r="AI140" s="5"/>
      <c r="AJ140" s="5"/>
      <c r="AK140" s="5"/>
      <c r="AL140" s="5"/>
      <c r="AM140" s="5"/>
      <c r="AN140" s="5"/>
      <c r="AO140" s="5"/>
      <c r="AP140" s="5"/>
      <c r="AR140" s="5"/>
      <c r="AS140" s="5" t="str">
        <f t="shared" si="40"/>
        <v/>
      </c>
      <c r="AT140" s="5" t="str">
        <f t="shared" si="42"/>
        <v/>
      </c>
      <c r="AU140" s="54"/>
      <c r="AV140" s="50"/>
      <c r="AX140" s="5"/>
      <c r="AY140" s="5"/>
      <c r="CR140" s="2"/>
      <c r="CS140" s="2"/>
      <c r="CT140" s="2"/>
    </row>
    <row r="141" spans="2:98" ht="16.5" customHeight="1" x14ac:dyDescent="0.15">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
      <c r="AG141" s="5"/>
      <c r="AH141" s="5"/>
      <c r="AI141" s="5"/>
      <c r="AJ141" s="5"/>
      <c r="AK141" s="5"/>
      <c r="AL141" s="5"/>
      <c r="AM141" s="5"/>
      <c r="AN141" s="5"/>
      <c r="AO141" s="5"/>
      <c r="AP141" s="5"/>
      <c r="AR141" s="5"/>
      <c r="AS141" s="5" t="str">
        <f t="shared" si="40"/>
        <v/>
      </c>
      <c r="AT141" s="5" t="str">
        <f t="shared" si="42"/>
        <v/>
      </c>
      <c r="AU141" s="54"/>
      <c r="AV141" s="50"/>
      <c r="AX141" s="5"/>
      <c r="AY141" s="5"/>
      <c r="CR141" s="2"/>
      <c r="CS141" s="2"/>
      <c r="CT141" s="2"/>
    </row>
    <row r="142" spans="2:98" ht="3.75" customHeight="1" x14ac:dyDescent="0.15">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
      <c r="AG142" s="5"/>
      <c r="AH142" s="5"/>
      <c r="AI142" s="5"/>
      <c r="AJ142" s="5"/>
      <c r="AK142" s="5"/>
      <c r="AL142" s="5"/>
      <c r="AM142" s="5"/>
      <c r="AN142" s="5"/>
      <c r="AO142" s="5"/>
      <c r="AP142" s="5"/>
      <c r="AR142" s="5"/>
      <c r="AS142" s="5" t="str">
        <f>IF(L134="","",(L134&amp;T134))</f>
        <v/>
      </c>
      <c r="AT142" s="5"/>
      <c r="AU142" s="54"/>
      <c r="AV142" s="50"/>
      <c r="AX142" s="5"/>
      <c r="AY142" s="5"/>
      <c r="CR142" s="2"/>
      <c r="CS142" s="2"/>
      <c r="CT142" s="2"/>
    </row>
    <row r="143" spans="2:98" x14ac:dyDescent="0.15">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
      <c r="AG143" s="5"/>
      <c r="AH143" s="5"/>
      <c r="AI143" s="5"/>
      <c r="AJ143" s="5"/>
      <c r="AK143" s="5"/>
      <c r="AL143" s="5"/>
      <c r="AM143" s="5"/>
      <c r="AN143" s="5"/>
      <c r="AO143" s="5"/>
      <c r="AP143" s="5"/>
      <c r="AR143" s="5"/>
      <c r="AS143" s="5"/>
      <c r="AT143" s="5"/>
      <c r="AU143" s="54"/>
      <c r="AV143" s="50"/>
      <c r="AX143" s="5"/>
      <c r="AY143" s="5"/>
      <c r="CR143" s="2"/>
      <c r="CS143" s="2"/>
      <c r="CT143" s="2"/>
    </row>
    <row r="144" spans="2:98" x14ac:dyDescent="0.15">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
      <c r="AG144" s="5"/>
      <c r="AH144" s="5"/>
      <c r="AI144" s="5"/>
      <c r="AJ144" s="5"/>
      <c r="AK144" s="5"/>
      <c r="AL144" s="5"/>
      <c r="AM144" s="5"/>
      <c r="AN144" s="5"/>
      <c r="AO144" s="5"/>
      <c r="AP144" s="5"/>
      <c r="AR144" s="5"/>
      <c r="AS144" s="5"/>
      <c r="AT144" s="5"/>
      <c r="AU144" s="54"/>
      <c r="AV144" s="50"/>
      <c r="AX144" s="5"/>
      <c r="AY144" s="5"/>
      <c r="CR144" s="2"/>
      <c r="CS144" s="2"/>
      <c r="CT144" s="2"/>
    </row>
    <row r="145" spans="5:98" x14ac:dyDescent="0.15">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
      <c r="AG145" s="5"/>
      <c r="AH145" s="5"/>
      <c r="AI145" s="5"/>
      <c r="AJ145" s="5"/>
      <c r="AK145" s="5"/>
      <c r="AL145" s="5"/>
      <c r="AM145" s="5"/>
      <c r="AN145" s="5"/>
      <c r="AO145" s="5"/>
      <c r="AP145" s="5"/>
      <c r="AR145" s="5"/>
      <c r="AS145" s="5"/>
      <c r="AT145" s="5"/>
      <c r="AU145" s="54"/>
      <c r="AV145" s="50"/>
      <c r="AX145" s="5"/>
      <c r="AY145" s="5"/>
      <c r="CR145" s="2"/>
      <c r="CS145" s="2"/>
      <c r="CT145" s="2"/>
    </row>
    <row r="146" spans="5:98" x14ac:dyDescent="0.15">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
      <c r="AG146" s="5"/>
      <c r="AH146" s="5"/>
      <c r="AI146" s="5"/>
      <c r="AJ146" s="5"/>
      <c r="AK146" s="5"/>
      <c r="AL146" s="5"/>
      <c r="AM146" s="5"/>
      <c r="AN146" s="5"/>
      <c r="AO146" s="5"/>
      <c r="AP146" s="5"/>
      <c r="AR146" s="5"/>
      <c r="AS146" s="5"/>
      <c r="AT146" s="5"/>
      <c r="AU146" s="54"/>
      <c r="AV146" s="50"/>
      <c r="AX146" s="5"/>
      <c r="AY146" s="5"/>
      <c r="CR146" s="2"/>
      <c r="CS146" s="2"/>
      <c r="CT146" s="2"/>
    </row>
    <row r="147" spans="5:98" x14ac:dyDescent="0.15">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
      <c r="AG147" s="5"/>
      <c r="AH147" s="5"/>
      <c r="AI147" s="5"/>
      <c r="AJ147" s="5"/>
      <c r="AK147" s="5"/>
      <c r="AL147" s="5"/>
      <c r="AM147" s="5"/>
      <c r="AN147" s="5"/>
      <c r="AO147" s="5"/>
      <c r="AP147" s="5"/>
      <c r="AR147" s="5"/>
      <c r="AS147" s="5"/>
      <c r="AT147" s="5"/>
      <c r="AU147" s="54"/>
      <c r="AV147" s="50"/>
      <c r="AX147" s="5"/>
      <c r="AY147" s="5"/>
      <c r="CR147" s="2"/>
      <c r="CS147" s="2"/>
      <c r="CT147" s="2"/>
    </row>
    <row r="148" spans="5:98" x14ac:dyDescent="0.15">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
      <c r="AG148" s="5"/>
      <c r="AH148" s="5"/>
      <c r="AI148" s="5"/>
      <c r="AJ148" s="5"/>
      <c r="AK148" s="5"/>
      <c r="AL148" s="5"/>
      <c r="AM148" s="5"/>
      <c r="AN148" s="5"/>
      <c r="AO148" s="5"/>
      <c r="AP148" s="5"/>
      <c r="AR148" s="5"/>
      <c r="AS148" s="5"/>
      <c r="AT148" s="5"/>
      <c r="AU148" s="54"/>
      <c r="AV148" s="50"/>
      <c r="AX148" s="5"/>
      <c r="AY148" s="5"/>
      <c r="CR148" s="2"/>
      <c r="CS148" s="2"/>
      <c r="CT148" s="2"/>
    </row>
    <row r="149" spans="5:98" x14ac:dyDescent="0.15">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
      <c r="AG149" s="5"/>
      <c r="AH149" s="5"/>
      <c r="AI149" s="5"/>
      <c r="AJ149" s="5"/>
      <c r="AK149" s="5"/>
      <c r="AL149" s="5"/>
      <c r="AM149" s="5"/>
      <c r="AN149" s="5"/>
      <c r="AO149" s="5"/>
      <c r="AP149" s="5"/>
      <c r="AR149" s="5"/>
      <c r="AS149" s="5"/>
      <c r="AT149" s="5"/>
      <c r="AU149" s="54"/>
      <c r="AV149" s="50"/>
      <c r="AX149" s="5"/>
      <c r="AY149" s="5"/>
      <c r="CR149" s="2"/>
      <c r="CS149" s="2"/>
      <c r="CT149" s="2"/>
    </row>
    <row r="150" spans="5:98" x14ac:dyDescent="0.15">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
      <c r="AG150" s="5"/>
      <c r="AH150" s="5"/>
      <c r="AI150" s="5"/>
      <c r="AJ150" s="5"/>
      <c r="AK150" s="5"/>
      <c r="AL150" s="5"/>
      <c r="AM150" s="5"/>
      <c r="AN150" s="5"/>
      <c r="AO150" s="5"/>
      <c r="AP150" s="5"/>
      <c r="AR150" s="5"/>
      <c r="AS150" s="5"/>
      <c r="AT150" s="5"/>
      <c r="AU150" s="54"/>
      <c r="AV150" s="50"/>
      <c r="AX150" s="5"/>
      <c r="AY150" s="5"/>
      <c r="CR150" s="2"/>
      <c r="CS150" s="2"/>
      <c r="CT150" s="2"/>
    </row>
    <row r="151" spans="5:98" x14ac:dyDescent="0.15">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
      <c r="AG151" s="5"/>
      <c r="AH151" s="5"/>
      <c r="AI151" s="5"/>
      <c r="AJ151" s="5"/>
      <c r="AK151" s="5"/>
      <c r="AL151" s="5"/>
      <c r="AM151" s="5"/>
      <c r="AN151" s="5"/>
      <c r="AO151" s="5"/>
      <c r="AP151" s="5"/>
      <c r="AR151" s="5"/>
      <c r="AS151" s="5"/>
      <c r="AT151" s="5"/>
      <c r="AU151" s="54"/>
      <c r="AV151" s="50"/>
      <c r="AX151" s="5"/>
      <c r="AY151" s="5"/>
      <c r="CR151" s="2"/>
      <c r="CS151" s="2"/>
      <c r="CT151" s="2"/>
    </row>
    <row r="152" spans="5:98" x14ac:dyDescent="0.15">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
      <c r="AG152" s="5"/>
      <c r="AH152" s="5"/>
      <c r="AI152" s="5"/>
      <c r="AJ152" s="5"/>
      <c r="AK152" s="5"/>
      <c r="AL152" s="5"/>
      <c r="AM152" s="5"/>
      <c r="AN152" s="5"/>
      <c r="AO152" s="5"/>
      <c r="AP152" s="5"/>
      <c r="AR152" s="5"/>
      <c r="AS152" s="5"/>
      <c r="AT152" s="5"/>
      <c r="AU152" s="54"/>
      <c r="AV152" s="50"/>
      <c r="AX152" s="5"/>
      <c r="AY152" s="5"/>
      <c r="CR152" s="2"/>
      <c r="CS152" s="2"/>
      <c r="CT152" s="2"/>
    </row>
    <row r="153" spans="5:98" x14ac:dyDescent="0.15">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
      <c r="AG153" s="5"/>
      <c r="AH153" s="5"/>
      <c r="AI153" s="5"/>
      <c r="AJ153" s="5"/>
      <c r="AK153" s="5"/>
      <c r="AL153" s="5"/>
      <c r="AM153" s="5"/>
      <c r="AN153" s="5"/>
      <c r="AO153" s="5"/>
      <c r="AP153" s="5"/>
      <c r="AR153" s="5"/>
      <c r="AS153" s="5"/>
      <c r="AT153" s="5"/>
      <c r="AU153" s="54"/>
      <c r="AV153" s="50"/>
      <c r="AX153" s="5"/>
      <c r="AY153" s="5"/>
      <c r="CR153" s="2"/>
      <c r="CS153" s="2"/>
      <c r="CT153" s="2"/>
    </row>
    <row r="154" spans="5:98" x14ac:dyDescent="0.15">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
      <c r="AG154" s="5"/>
      <c r="AH154" s="5"/>
      <c r="AI154" s="5"/>
      <c r="AJ154" s="5"/>
      <c r="AK154" s="5"/>
      <c r="AL154" s="5"/>
      <c r="AM154" s="5"/>
      <c r="AN154" s="5"/>
      <c r="AO154" s="5"/>
      <c r="AP154" s="5"/>
      <c r="AR154" s="5"/>
      <c r="AS154" s="5"/>
      <c r="AT154" s="5"/>
      <c r="AU154" s="54"/>
      <c r="AV154" s="50"/>
      <c r="AX154" s="5"/>
      <c r="AY154" s="5"/>
      <c r="CR154" s="2"/>
      <c r="CS154" s="2"/>
      <c r="CT154" s="2"/>
    </row>
    <row r="155" spans="5:98" x14ac:dyDescent="0.15">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
      <c r="AG155" s="5"/>
      <c r="AH155" s="5"/>
      <c r="AI155" s="5"/>
      <c r="AJ155" s="5"/>
      <c r="AK155" s="5"/>
      <c r="AL155" s="5"/>
      <c r="AM155" s="5"/>
      <c r="AN155" s="5"/>
      <c r="AO155" s="5"/>
      <c r="AP155" s="5"/>
      <c r="AR155" s="5"/>
      <c r="AS155" s="5"/>
      <c r="AT155" s="5"/>
      <c r="AU155" s="54"/>
      <c r="AV155" s="50"/>
      <c r="AX155" s="5"/>
      <c r="AY155" s="5"/>
      <c r="CR155" s="2"/>
      <c r="CS155" s="2"/>
      <c r="CT155" s="2"/>
    </row>
    <row r="156" spans="5:98" x14ac:dyDescent="0.15">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
      <c r="AG156" s="5"/>
      <c r="AH156" s="5"/>
      <c r="AI156" s="5"/>
      <c r="AJ156" s="5"/>
      <c r="AK156" s="5"/>
      <c r="AL156" s="5"/>
      <c r="AM156" s="5"/>
      <c r="AN156" s="5"/>
      <c r="AO156" s="5"/>
      <c r="AP156" s="5"/>
      <c r="AR156" s="5"/>
      <c r="AS156" s="5"/>
      <c r="AT156" s="5"/>
      <c r="AU156" s="54"/>
      <c r="AV156" s="50"/>
      <c r="AX156" s="5"/>
      <c r="AY156" s="5"/>
      <c r="CR156" s="2"/>
      <c r="CS156" s="2"/>
      <c r="CT156" s="2"/>
    </row>
    <row r="157" spans="5:98" x14ac:dyDescent="0.15">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
      <c r="AG157" s="5"/>
      <c r="AH157" s="5"/>
      <c r="AI157" s="5"/>
      <c r="AJ157" s="5"/>
      <c r="AK157" s="5"/>
      <c r="AL157" s="5"/>
      <c r="AM157" s="5"/>
      <c r="AN157" s="5"/>
      <c r="AO157" s="5"/>
      <c r="AP157" s="5"/>
      <c r="AR157" s="5"/>
      <c r="AS157" s="5"/>
      <c r="AT157" s="5"/>
      <c r="AU157" s="54"/>
      <c r="AV157" s="50"/>
      <c r="AX157" s="5"/>
      <c r="AY157" s="5"/>
      <c r="CR157" s="2"/>
      <c r="CS157" s="2"/>
      <c r="CT157" s="2"/>
    </row>
    <row r="158" spans="5:98" x14ac:dyDescent="0.15">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
      <c r="AG158" s="5"/>
      <c r="AH158" s="5"/>
      <c r="AI158" s="5"/>
      <c r="AJ158" s="5"/>
      <c r="AK158" s="5"/>
      <c r="AL158" s="5"/>
      <c r="AM158" s="5"/>
      <c r="AN158" s="5"/>
      <c r="AO158" s="5"/>
      <c r="AP158" s="5"/>
      <c r="AR158" s="5"/>
      <c r="AS158" s="5"/>
      <c r="AT158" s="5"/>
      <c r="AU158" s="54"/>
      <c r="AV158" s="50"/>
      <c r="AX158" s="5"/>
      <c r="AY158" s="5"/>
      <c r="CR158" s="2"/>
      <c r="CS158" s="2"/>
      <c r="CT158" s="2"/>
    </row>
    <row r="159" spans="5:98" x14ac:dyDescent="0.15">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
      <c r="AG159" s="5"/>
      <c r="AH159" s="5"/>
      <c r="AI159" s="5"/>
      <c r="AJ159" s="5"/>
      <c r="AK159" s="5"/>
      <c r="AL159" s="5"/>
      <c r="AM159" s="5"/>
      <c r="AN159" s="5"/>
      <c r="AO159" s="5"/>
      <c r="AP159" s="5"/>
      <c r="AR159" s="5"/>
      <c r="AS159" s="5"/>
      <c r="AT159" s="5"/>
      <c r="AU159" s="54"/>
      <c r="AV159" s="50"/>
      <c r="AX159" s="5"/>
      <c r="AY159" s="5"/>
      <c r="CR159" s="2"/>
      <c r="CS159" s="2"/>
      <c r="CT159" s="2"/>
    </row>
    <row r="160" spans="5:98" x14ac:dyDescent="0.15">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
      <c r="AG160" s="5"/>
      <c r="AH160" s="5"/>
      <c r="AI160" s="5"/>
      <c r="AJ160" s="5"/>
      <c r="AK160" s="5"/>
      <c r="AL160" s="5"/>
      <c r="AM160" s="5"/>
      <c r="AN160" s="5"/>
      <c r="AO160" s="5"/>
      <c r="AP160" s="5"/>
      <c r="AR160" s="5"/>
      <c r="AS160" s="5"/>
      <c r="AT160" s="5"/>
      <c r="AU160" s="54"/>
      <c r="AV160" s="50"/>
      <c r="AX160" s="5"/>
      <c r="AY160" s="5"/>
      <c r="CR160" s="2"/>
      <c r="CS160" s="2"/>
      <c r="CT160" s="2"/>
    </row>
    <row r="161" spans="5:98" x14ac:dyDescent="0.15">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
      <c r="AG161" s="5"/>
      <c r="AH161" s="5"/>
      <c r="AI161" s="5"/>
      <c r="AJ161" s="5"/>
      <c r="AK161" s="5"/>
      <c r="AL161" s="5"/>
      <c r="AM161" s="5"/>
      <c r="AN161" s="5"/>
      <c r="AO161" s="5"/>
      <c r="AP161" s="5"/>
      <c r="AR161" s="5"/>
      <c r="AS161" s="5"/>
      <c r="AT161" s="5"/>
      <c r="AU161" s="54"/>
      <c r="AV161" s="50"/>
      <c r="AX161" s="5"/>
      <c r="AY161" s="5"/>
      <c r="CR161" s="2"/>
      <c r="CS161" s="2"/>
      <c r="CT161" s="2"/>
    </row>
    <row r="162" spans="5:98" x14ac:dyDescent="0.15">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
      <c r="AG162" s="5"/>
      <c r="AH162" s="5"/>
      <c r="AI162" s="5"/>
      <c r="AJ162" s="5"/>
      <c r="AK162" s="5"/>
      <c r="AL162" s="5"/>
      <c r="AM162" s="5"/>
      <c r="AN162" s="5"/>
      <c r="AO162" s="5"/>
      <c r="AP162" s="5"/>
      <c r="AR162" s="5"/>
      <c r="AS162" s="5"/>
      <c r="AT162" s="5"/>
      <c r="AU162" s="54"/>
      <c r="AV162" s="50"/>
      <c r="AX162" s="5"/>
      <c r="AY162" s="5"/>
      <c r="CR162" s="2"/>
      <c r="CS162" s="2"/>
      <c r="CT162" s="2"/>
    </row>
    <row r="163" spans="5:98" x14ac:dyDescent="0.15">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
      <c r="AG163" s="5"/>
      <c r="AH163" s="5"/>
      <c r="AI163" s="5"/>
      <c r="AJ163" s="5"/>
      <c r="AK163" s="5"/>
      <c r="AL163" s="5"/>
      <c r="AM163" s="5"/>
      <c r="AN163" s="5"/>
      <c r="AO163" s="5"/>
      <c r="AP163" s="5"/>
      <c r="AR163" s="5"/>
      <c r="AS163" s="5"/>
      <c r="AT163" s="5"/>
      <c r="AU163" s="54"/>
      <c r="AV163" s="50"/>
      <c r="AX163" s="5"/>
      <c r="AY163" s="5"/>
      <c r="CR163" s="2"/>
      <c r="CS163" s="2"/>
      <c r="CT163" s="2"/>
    </row>
    <row r="164" spans="5:98" s="5" customFormat="1" x14ac:dyDescent="0.15">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row>
    <row r="165" spans="5:98" x14ac:dyDescent="0.15">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
      <c r="AG165" s="5"/>
      <c r="AH165" s="5"/>
      <c r="AI165" s="5"/>
      <c r="AJ165" s="5"/>
      <c r="AK165" s="5"/>
      <c r="AL165" s="5"/>
      <c r="AM165" s="5"/>
      <c r="AN165" s="5"/>
      <c r="AO165" s="5"/>
      <c r="AP165" s="5"/>
      <c r="AR165" s="5"/>
      <c r="AS165" s="5"/>
      <c r="AT165" s="5"/>
      <c r="AU165" s="54"/>
      <c r="AV165" s="50"/>
      <c r="AX165" s="5"/>
      <c r="AY165" s="5"/>
      <c r="CR165" s="2"/>
      <c r="CS165" s="2"/>
      <c r="CT165" s="2"/>
    </row>
    <row r="166" spans="5:98" x14ac:dyDescent="0.15">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
      <c r="AG166" s="5"/>
      <c r="AH166" s="5"/>
      <c r="AI166" s="5"/>
      <c r="AJ166" s="5"/>
      <c r="AK166" s="5"/>
      <c r="AL166" s="5"/>
      <c r="AM166" s="5"/>
      <c r="AN166" s="5"/>
      <c r="AO166" s="5"/>
      <c r="AP166" s="5"/>
      <c r="AR166" s="5"/>
      <c r="AS166" s="5"/>
      <c r="AT166" s="5"/>
      <c r="AU166" s="54"/>
      <c r="AV166" s="50"/>
      <c r="AX166" s="5"/>
      <c r="AY166" s="5"/>
      <c r="CR166" s="2"/>
      <c r="CS166" s="2"/>
      <c r="CT166" s="2"/>
    </row>
    <row r="167" spans="5:98" x14ac:dyDescent="0.15">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
      <c r="AG167" s="5"/>
      <c r="AH167" s="5"/>
      <c r="AI167" s="5"/>
      <c r="AJ167" s="5"/>
      <c r="AK167" s="5"/>
      <c r="AL167" s="5"/>
      <c r="AM167" s="5"/>
      <c r="AN167" s="5"/>
      <c r="AO167" s="5"/>
      <c r="AP167" s="5"/>
      <c r="AR167" s="5"/>
      <c r="AS167" s="5"/>
      <c r="AT167" s="5"/>
      <c r="AU167" s="54"/>
      <c r="AV167" s="50"/>
      <c r="AX167" s="5"/>
      <c r="AY167" s="5"/>
      <c r="CR167" s="2"/>
      <c r="CS167" s="2"/>
      <c r="CT167" s="2"/>
    </row>
    <row r="168" spans="5:98" x14ac:dyDescent="0.15">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
      <c r="AG168" s="5"/>
      <c r="AH168" s="5"/>
      <c r="AI168" s="5"/>
      <c r="AJ168" s="5"/>
      <c r="AK168" s="5"/>
      <c r="AL168" s="5"/>
      <c r="AM168" s="5"/>
      <c r="AN168" s="5"/>
      <c r="AO168" s="5"/>
      <c r="AP168" s="5"/>
      <c r="AR168" s="5"/>
      <c r="AS168" s="5"/>
      <c r="AT168" s="5"/>
      <c r="AU168" s="54"/>
      <c r="AV168" s="50"/>
      <c r="AX168" s="5"/>
      <c r="AY168" s="5"/>
      <c r="CR168" s="2"/>
      <c r="CS168" s="2"/>
      <c r="CT168" s="2"/>
    </row>
    <row r="169" spans="5:98" x14ac:dyDescent="0.15">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
      <c r="AG169" s="5"/>
      <c r="AH169" s="5"/>
      <c r="AI169" s="5"/>
      <c r="AJ169" s="5"/>
      <c r="AK169" s="5"/>
      <c r="AL169" s="5"/>
      <c r="AM169" s="5"/>
      <c r="AN169" s="5"/>
      <c r="AO169" s="5"/>
      <c r="AP169" s="5"/>
      <c r="AR169" s="5"/>
      <c r="AS169" s="5"/>
      <c r="AT169" s="5"/>
      <c r="AU169" s="54"/>
      <c r="AV169" s="50"/>
      <c r="AX169" s="5"/>
      <c r="AY169" s="5"/>
      <c r="CR169" s="2"/>
      <c r="CS169" s="2"/>
      <c r="CT169" s="2"/>
    </row>
    <row r="170" spans="5:98" x14ac:dyDescent="0.15">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
      <c r="AG170" s="5"/>
      <c r="AH170" s="5"/>
      <c r="AI170" s="5"/>
      <c r="AJ170" s="5"/>
      <c r="AK170" s="5"/>
      <c r="AL170" s="5"/>
      <c r="AM170" s="5"/>
      <c r="AN170" s="5"/>
      <c r="AO170" s="5"/>
      <c r="AP170" s="5"/>
      <c r="AR170" s="5"/>
      <c r="AS170" s="5"/>
      <c r="AT170" s="5"/>
      <c r="AU170" s="54"/>
      <c r="AV170" s="50"/>
      <c r="AX170" s="5"/>
      <c r="AY170" s="5"/>
      <c r="CR170" s="2"/>
      <c r="CS170" s="2"/>
      <c r="CT170" s="2"/>
    </row>
    <row r="171" spans="5:98" x14ac:dyDescent="0.15">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
      <c r="AG171" s="5"/>
      <c r="AH171" s="5"/>
      <c r="AI171" s="5"/>
      <c r="AJ171" s="5"/>
      <c r="AK171" s="5"/>
      <c r="AL171" s="5"/>
      <c r="AM171" s="5"/>
      <c r="AN171" s="5"/>
      <c r="AO171" s="5"/>
      <c r="AP171" s="5"/>
      <c r="AR171" s="5"/>
      <c r="AS171" s="5"/>
      <c r="AT171" s="5"/>
      <c r="AU171" s="54"/>
      <c r="AV171" s="50"/>
      <c r="AX171" s="5"/>
      <c r="AY171" s="5"/>
      <c r="CR171" s="2"/>
      <c r="CS171" s="2"/>
      <c r="CT171" s="2"/>
    </row>
    <row r="172" spans="5:98" x14ac:dyDescent="0.15">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
      <c r="AJ172" s="5"/>
      <c r="AK172" s="5"/>
      <c r="AL172" s="5"/>
      <c r="AM172" s="5"/>
      <c r="AN172" s="5"/>
      <c r="AO172" s="5"/>
      <c r="AP172" s="5"/>
      <c r="AR172" s="5"/>
      <c r="AS172" s="5"/>
      <c r="AT172" s="5"/>
    </row>
    <row r="173" spans="5:98" x14ac:dyDescent="0.15">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
      <c r="AJ173" s="5"/>
      <c r="AK173" s="5"/>
      <c r="AL173" s="5"/>
      <c r="AM173" s="5"/>
      <c r="AN173" s="5"/>
      <c r="AO173" s="5"/>
      <c r="AP173" s="5"/>
      <c r="AR173" s="5"/>
      <c r="AS173" s="5"/>
      <c r="AT173" s="5"/>
    </row>
    <row r="174" spans="5:98" x14ac:dyDescent="0.15">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
      <c r="AJ174" s="5"/>
      <c r="AK174" s="5"/>
      <c r="AL174" s="5"/>
      <c r="AM174" s="5"/>
      <c r="AN174" s="5"/>
      <c r="AO174" s="5"/>
      <c r="AP174" s="5"/>
      <c r="AR174" s="5"/>
      <c r="AS174" s="5"/>
      <c r="AT174" s="5"/>
    </row>
    <row r="175" spans="5:98" x14ac:dyDescent="0.15">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
      <c r="AJ175" s="5"/>
      <c r="AK175" s="5"/>
      <c r="AL175" s="5"/>
      <c r="AM175" s="5"/>
      <c r="AN175" s="5"/>
      <c r="AO175" s="5"/>
      <c r="AP175" s="5"/>
      <c r="AR175" s="5"/>
      <c r="AS175" s="5"/>
      <c r="AT175" s="5"/>
    </row>
    <row r="176" spans="5:98" x14ac:dyDescent="0.15">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
      <c r="AJ176" s="5"/>
      <c r="AK176" s="5"/>
      <c r="AL176" s="5"/>
      <c r="AM176" s="5"/>
      <c r="AN176" s="5"/>
      <c r="AO176" s="5"/>
      <c r="AP176" s="5"/>
      <c r="AR176" s="5"/>
      <c r="AS176" s="5"/>
      <c r="AT176" s="5"/>
    </row>
    <row r="177" spans="5:46" x14ac:dyDescent="0.15">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
      <c r="AJ177" s="5"/>
      <c r="AK177" s="5"/>
      <c r="AL177" s="5"/>
      <c r="AM177" s="5"/>
      <c r="AN177" s="5"/>
      <c r="AO177" s="5"/>
      <c r="AP177" s="5"/>
      <c r="AR177" s="5"/>
      <c r="AS177" s="5"/>
      <c r="AT177" s="5"/>
    </row>
    <row r="178" spans="5:46" x14ac:dyDescent="0.15">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
      <c r="AJ178" s="5"/>
      <c r="AK178" s="5"/>
      <c r="AL178" s="5"/>
      <c r="AM178" s="5"/>
      <c r="AN178" s="5"/>
      <c r="AO178" s="5"/>
      <c r="AP178" s="5"/>
      <c r="AR178" s="5"/>
      <c r="AS178" s="5"/>
      <c r="AT178" s="5"/>
    </row>
    <row r="179" spans="5:46" x14ac:dyDescent="0.15">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
      <c r="AJ179" s="5"/>
      <c r="AK179" s="5"/>
      <c r="AL179" s="5"/>
      <c r="AM179" s="5"/>
      <c r="AN179" s="5"/>
      <c r="AO179" s="5"/>
      <c r="AP179" s="5"/>
      <c r="AR179" s="5"/>
      <c r="AS179" s="5"/>
      <c r="AT179" s="5"/>
    </row>
    <row r="180" spans="5:46" x14ac:dyDescent="0.15">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
      <c r="AJ180" s="5"/>
      <c r="AK180" s="5"/>
      <c r="AL180" s="5"/>
      <c r="AM180" s="5"/>
      <c r="AN180" s="5"/>
      <c r="AO180" s="5"/>
      <c r="AP180" s="5"/>
      <c r="AR180" s="5"/>
      <c r="AS180" s="5"/>
      <c r="AT180" s="5"/>
    </row>
    <row r="181" spans="5:46" x14ac:dyDescent="0.15">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
      <c r="AJ181" s="5"/>
      <c r="AK181" s="5"/>
      <c r="AL181" s="5"/>
      <c r="AM181" s="5"/>
      <c r="AN181" s="5"/>
      <c r="AO181" s="5"/>
      <c r="AP181" s="5"/>
      <c r="AR181" s="5"/>
      <c r="AS181" s="5"/>
      <c r="AT181" s="5"/>
    </row>
    <row r="182" spans="5:46" x14ac:dyDescent="0.15">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
      <c r="AJ182" s="5"/>
      <c r="AK182" s="5"/>
      <c r="AL182" s="5"/>
      <c r="AM182" s="5"/>
      <c r="AN182" s="5"/>
      <c r="AO182" s="5"/>
      <c r="AP182" s="5"/>
      <c r="AR182" s="5"/>
      <c r="AS182" s="5"/>
      <c r="AT182" s="5"/>
    </row>
    <row r="183" spans="5:46" x14ac:dyDescent="0.15">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
      <c r="AJ183" s="5"/>
      <c r="AK183" s="5"/>
      <c r="AL183" s="5"/>
      <c r="AM183" s="5"/>
      <c r="AN183" s="5"/>
      <c r="AO183" s="5"/>
      <c r="AP183" s="5"/>
      <c r="AR183" s="5"/>
      <c r="AS183" s="5"/>
      <c r="AT183" s="5"/>
    </row>
    <row r="184" spans="5:46" x14ac:dyDescent="0.15">
      <c r="AI184" s="5"/>
      <c r="AJ184" s="5"/>
      <c r="AK184" s="5"/>
      <c r="AL184" s="5"/>
      <c r="AM184" s="5"/>
      <c r="AN184" s="5"/>
      <c r="AO184" s="5"/>
      <c r="AP184" s="5"/>
      <c r="AR184" s="5"/>
      <c r="AS184" s="5"/>
      <c r="AT184" s="5"/>
    </row>
    <row r="185" spans="5:46" x14ac:dyDescent="0.15">
      <c r="AI185" s="5"/>
      <c r="AJ185" s="5"/>
      <c r="AK185" s="5"/>
      <c r="AL185" s="5"/>
      <c r="AM185" s="5"/>
      <c r="AN185" s="5"/>
      <c r="AO185" s="5"/>
      <c r="AP185" s="5"/>
      <c r="AR185" s="5"/>
      <c r="AS185" s="5"/>
      <c r="AT185" s="5"/>
    </row>
    <row r="186" spans="5:46" x14ac:dyDescent="0.15">
      <c r="AI186" s="5"/>
      <c r="AJ186" s="5"/>
      <c r="AK186" s="5"/>
      <c r="AL186" s="5"/>
      <c r="AM186" s="5"/>
      <c r="AN186" s="5"/>
      <c r="AO186" s="5"/>
      <c r="AP186" s="5"/>
      <c r="AR186" s="5"/>
      <c r="AS186" s="5"/>
      <c r="AT186" s="5"/>
    </row>
    <row r="187" spans="5:46" x14ac:dyDescent="0.15">
      <c r="AI187" s="5"/>
      <c r="AJ187" s="5"/>
      <c r="AK187" s="5"/>
      <c r="AL187" s="5"/>
      <c r="AM187" s="5"/>
      <c r="AN187" s="5"/>
      <c r="AO187" s="5"/>
      <c r="AP187" s="5"/>
      <c r="AR187" s="5"/>
      <c r="AS187" s="5"/>
      <c r="AT187" s="5"/>
    </row>
    <row r="188" spans="5:46" x14ac:dyDescent="0.15">
      <c r="AI188" s="5"/>
      <c r="AJ188" s="5"/>
      <c r="AK188" s="5"/>
      <c r="AL188" s="5"/>
      <c r="AM188" s="5"/>
      <c r="AN188" s="5"/>
      <c r="AO188" s="5"/>
      <c r="AP188" s="5"/>
      <c r="AR188" s="5"/>
      <c r="AS188" s="5"/>
      <c r="AT188" s="5"/>
    </row>
    <row r="189" spans="5:46" x14ac:dyDescent="0.15">
      <c r="AI189" s="5"/>
      <c r="AJ189" s="5"/>
      <c r="AK189" s="5"/>
      <c r="AL189" s="5"/>
      <c r="AM189" s="5"/>
      <c r="AN189" s="5"/>
      <c r="AO189" s="5"/>
      <c r="AP189" s="5"/>
      <c r="AR189" s="5"/>
      <c r="AS189" s="5"/>
      <c r="AT189" s="5"/>
    </row>
    <row r="190" spans="5:46" x14ac:dyDescent="0.15">
      <c r="AI190" s="5"/>
      <c r="AJ190" s="5"/>
      <c r="AK190" s="5"/>
      <c r="AL190" s="5"/>
      <c r="AM190" s="5"/>
      <c r="AN190" s="5"/>
      <c r="AO190" s="5"/>
      <c r="AP190" s="5"/>
      <c r="AR190" s="5"/>
      <c r="AS190" s="5"/>
      <c r="AT190" s="5"/>
    </row>
    <row r="191" spans="5:46" x14ac:dyDescent="0.15">
      <c r="AI191" s="5"/>
      <c r="AJ191" s="5"/>
      <c r="AK191" s="5"/>
      <c r="AL191" s="5"/>
      <c r="AM191" s="5"/>
      <c r="AN191" s="5"/>
      <c r="AO191" s="5"/>
      <c r="AP191" s="5"/>
      <c r="AR191" s="5"/>
      <c r="AS191" s="5"/>
      <c r="AT191" s="5"/>
    </row>
    <row r="192" spans="5:46" x14ac:dyDescent="0.15">
      <c r="AI192" s="5"/>
      <c r="AJ192" s="5"/>
      <c r="AK192" s="5"/>
      <c r="AL192" s="5"/>
      <c r="AM192" s="5"/>
      <c r="AN192" s="5"/>
      <c r="AO192" s="5"/>
      <c r="AP192" s="5"/>
      <c r="AR192" s="5"/>
      <c r="AS192" s="5"/>
      <c r="AT192" s="5"/>
    </row>
    <row r="193" spans="35:46" x14ac:dyDescent="0.15">
      <c r="AI193" s="5"/>
      <c r="AJ193" s="5"/>
      <c r="AK193" s="5"/>
      <c r="AL193" s="5"/>
      <c r="AM193" s="5"/>
      <c r="AN193" s="5"/>
      <c r="AO193" s="5"/>
      <c r="AP193" s="5"/>
      <c r="AR193" s="5"/>
      <c r="AS193" s="5"/>
      <c r="AT193" s="5"/>
    </row>
    <row r="194" spans="35:46" x14ac:dyDescent="0.15">
      <c r="AI194" s="5"/>
      <c r="AJ194" s="5"/>
      <c r="AK194" s="5"/>
      <c r="AL194" s="5"/>
      <c r="AM194" s="5"/>
      <c r="AN194" s="5"/>
      <c r="AO194" s="5"/>
      <c r="AP194" s="5"/>
      <c r="AR194" s="5"/>
      <c r="AS194" s="5"/>
      <c r="AT194" s="5"/>
    </row>
    <row r="195" spans="35:46" x14ac:dyDescent="0.15">
      <c r="AI195" s="5"/>
      <c r="AJ195" s="5"/>
      <c r="AK195" s="5"/>
      <c r="AL195" s="5"/>
      <c r="AM195" s="5"/>
      <c r="AN195" s="5"/>
      <c r="AO195" s="5"/>
      <c r="AP195" s="5"/>
      <c r="AR195" s="5"/>
      <c r="AS195" s="5"/>
      <c r="AT195" s="5"/>
    </row>
    <row r="196" spans="35:46" x14ac:dyDescent="0.15">
      <c r="AI196" s="5"/>
      <c r="AJ196" s="5"/>
      <c r="AK196" s="5"/>
      <c r="AL196" s="5"/>
      <c r="AM196" s="5"/>
      <c r="AN196" s="5"/>
      <c r="AO196" s="5"/>
      <c r="AP196" s="5"/>
      <c r="AR196" s="5"/>
      <c r="AS196" s="5"/>
      <c r="AT196" s="5"/>
    </row>
    <row r="197" spans="35:46" x14ac:dyDescent="0.15">
      <c r="AI197" s="5"/>
      <c r="AJ197" s="5"/>
      <c r="AK197" s="5"/>
      <c r="AL197" s="5"/>
      <c r="AM197" s="5"/>
      <c r="AN197" s="5"/>
      <c r="AO197" s="5"/>
      <c r="AP197" s="5"/>
      <c r="AR197" s="5"/>
      <c r="AS197" s="5"/>
      <c r="AT197" s="5"/>
    </row>
    <row r="198" spans="35:46" x14ac:dyDescent="0.15">
      <c r="AI198" s="5"/>
      <c r="AJ198" s="5"/>
      <c r="AK198" s="5"/>
      <c r="AL198" s="5"/>
      <c r="AM198" s="5"/>
      <c r="AN198" s="5"/>
      <c r="AO198" s="5"/>
      <c r="AP198" s="5"/>
      <c r="AR198" s="5"/>
      <c r="AS198" s="5"/>
      <c r="AT198" s="5"/>
    </row>
    <row r="199" spans="35:46" x14ac:dyDescent="0.15">
      <c r="AI199" s="5"/>
      <c r="AJ199" s="5"/>
      <c r="AK199" s="5"/>
      <c r="AL199" s="5"/>
      <c r="AM199" s="5"/>
      <c r="AN199" s="5"/>
      <c r="AO199" s="5"/>
      <c r="AP199" s="5"/>
      <c r="AR199" s="5"/>
      <c r="AS199" s="5"/>
      <c r="AT199" s="5"/>
    </row>
    <row r="200" spans="35:46" x14ac:dyDescent="0.15">
      <c r="AI200" s="5"/>
      <c r="AJ200" s="5"/>
      <c r="AK200" s="5"/>
      <c r="AL200" s="5"/>
      <c r="AM200" s="5"/>
      <c r="AN200" s="5"/>
      <c r="AO200" s="5"/>
      <c r="AP200" s="5"/>
      <c r="AR200" s="5"/>
      <c r="AS200" s="5"/>
      <c r="AT200" s="5"/>
    </row>
    <row r="201" spans="35:46" x14ac:dyDescent="0.15">
      <c r="AI201" s="5"/>
      <c r="AJ201" s="5"/>
      <c r="AK201" s="5"/>
      <c r="AL201" s="5"/>
      <c r="AM201" s="5"/>
      <c r="AN201" s="5"/>
      <c r="AO201" s="5"/>
      <c r="AP201" s="5"/>
      <c r="AR201" s="5"/>
      <c r="AS201" s="5"/>
      <c r="AT201" s="5"/>
    </row>
    <row r="202" spans="35:46" x14ac:dyDescent="0.15">
      <c r="AI202" s="5"/>
      <c r="AJ202" s="5"/>
      <c r="AK202" s="5"/>
      <c r="AL202" s="5"/>
      <c r="AM202" s="5"/>
      <c r="AN202" s="5"/>
      <c r="AO202" s="5"/>
      <c r="AP202" s="5"/>
      <c r="AR202" s="5"/>
      <c r="AS202" s="5"/>
      <c r="AT202" s="5"/>
    </row>
    <row r="203" spans="35:46" x14ac:dyDescent="0.15">
      <c r="AI203" s="5"/>
      <c r="AJ203" s="5"/>
      <c r="AK203" s="5"/>
      <c r="AL203" s="5"/>
      <c r="AM203" s="5"/>
      <c r="AN203" s="5"/>
      <c r="AO203" s="5"/>
      <c r="AP203" s="5"/>
      <c r="AR203" s="5"/>
      <c r="AS203" s="5"/>
      <c r="AT203" s="5"/>
    </row>
    <row r="204" spans="35:46" x14ac:dyDescent="0.15">
      <c r="AI204" s="5"/>
      <c r="AJ204" s="5"/>
      <c r="AK204" s="5"/>
      <c r="AL204" s="5"/>
      <c r="AM204" s="5"/>
      <c r="AN204" s="5"/>
      <c r="AO204" s="5"/>
      <c r="AP204" s="5"/>
      <c r="AR204" s="5"/>
      <c r="AS204" s="5"/>
      <c r="AT204" s="5"/>
    </row>
    <row r="205" spans="35:46" x14ac:dyDescent="0.15">
      <c r="AI205" s="5"/>
      <c r="AJ205" s="5"/>
      <c r="AK205" s="5"/>
      <c r="AL205" s="5"/>
      <c r="AM205" s="5"/>
      <c r="AN205" s="5"/>
      <c r="AO205" s="5"/>
      <c r="AP205" s="5"/>
      <c r="AR205" s="5"/>
      <c r="AS205" s="5"/>
      <c r="AT205" s="5"/>
    </row>
    <row r="206" spans="35:46" x14ac:dyDescent="0.15">
      <c r="AI206" s="5"/>
      <c r="AJ206" s="5"/>
      <c r="AK206" s="5"/>
      <c r="AL206" s="5"/>
      <c r="AM206" s="5"/>
      <c r="AN206" s="5"/>
      <c r="AO206" s="5"/>
      <c r="AP206" s="5"/>
      <c r="AR206" s="5"/>
      <c r="AS206" s="5"/>
      <c r="AT206" s="5"/>
    </row>
    <row r="207" spans="35:46" x14ac:dyDescent="0.15">
      <c r="AI207" s="5"/>
      <c r="AJ207" s="5"/>
      <c r="AK207" s="5"/>
      <c r="AL207" s="5"/>
      <c r="AM207" s="5"/>
      <c r="AN207" s="5"/>
      <c r="AO207" s="5"/>
      <c r="AP207" s="5"/>
      <c r="AR207" s="5"/>
      <c r="AS207" s="5"/>
      <c r="AT207" s="5"/>
    </row>
    <row r="208" spans="35:46" x14ac:dyDescent="0.15">
      <c r="AI208" s="5"/>
      <c r="AJ208" s="5"/>
      <c r="AK208" s="5"/>
      <c r="AL208" s="5"/>
      <c r="AM208" s="5"/>
      <c r="AN208" s="5"/>
      <c r="AO208" s="5"/>
      <c r="AP208" s="5"/>
      <c r="AR208" s="5"/>
      <c r="AS208" s="5"/>
      <c r="AT208" s="5"/>
    </row>
    <row r="209" spans="35:46" x14ac:dyDescent="0.15">
      <c r="AI209" s="5"/>
      <c r="AJ209" s="5"/>
      <c r="AK209" s="5"/>
      <c r="AL209" s="5"/>
      <c r="AM209" s="5"/>
      <c r="AN209" s="5"/>
      <c r="AO209" s="5"/>
      <c r="AP209" s="5"/>
      <c r="AR209" s="5"/>
      <c r="AS209" s="5"/>
      <c r="AT209" s="5"/>
    </row>
    <row r="210" spans="35:46" x14ac:dyDescent="0.15">
      <c r="AI210" s="5"/>
      <c r="AJ210" s="5"/>
      <c r="AK210" s="5"/>
      <c r="AL210" s="5"/>
      <c r="AM210" s="5"/>
      <c r="AN210" s="5"/>
      <c r="AO210" s="5"/>
      <c r="AP210" s="5"/>
      <c r="AR210" s="5"/>
      <c r="AS210" s="5"/>
      <c r="AT210" s="5"/>
    </row>
    <row r="211" spans="35:46" x14ac:dyDescent="0.15">
      <c r="AI211" s="5"/>
      <c r="AJ211" s="5"/>
      <c r="AK211" s="5"/>
      <c r="AL211" s="5"/>
      <c r="AM211" s="5"/>
      <c r="AN211" s="5"/>
      <c r="AO211" s="5"/>
      <c r="AP211" s="5"/>
      <c r="AR211" s="5"/>
      <c r="AS211" s="5"/>
      <c r="AT211" s="5"/>
    </row>
    <row r="212" spans="35:46" x14ac:dyDescent="0.15">
      <c r="AI212" s="5"/>
      <c r="AJ212" s="5"/>
      <c r="AK212" s="5"/>
      <c r="AL212" s="5"/>
      <c r="AM212" s="5"/>
      <c r="AN212" s="5"/>
      <c r="AO212" s="5"/>
      <c r="AP212" s="5"/>
      <c r="AR212" s="5"/>
      <c r="AS212" s="5"/>
      <c r="AT212" s="5"/>
    </row>
    <row r="213" spans="35:46" x14ac:dyDescent="0.15">
      <c r="AI213" s="5"/>
      <c r="AJ213" s="5"/>
      <c r="AK213" s="5"/>
      <c r="AL213" s="5"/>
      <c r="AM213" s="5"/>
      <c r="AN213" s="5"/>
      <c r="AO213" s="5"/>
      <c r="AP213" s="5"/>
      <c r="AR213" s="5"/>
      <c r="AS213" s="5"/>
      <c r="AT213" s="5"/>
    </row>
    <row r="214" spans="35:46" x14ac:dyDescent="0.15">
      <c r="AI214" s="5"/>
      <c r="AJ214" s="5"/>
      <c r="AK214" s="5"/>
      <c r="AL214" s="5"/>
      <c r="AM214" s="5"/>
      <c r="AN214" s="5"/>
      <c r="AO214" s="5"/>
      <c r="AP214" s="5"/>
      <c r="AR214" s="5"/>
      <c r="AS214" s="5"/>
      <c r="AT214" s="5"/>
    </row>
    <row r="215" spans="35:46" x14ac:dyDescent="0.15">
      <c r="AI215" s="5"/>
      <c r="AJ215" s="5"/>
      <c r="AK215" s="5"/>
      <c r="AL215" s="5"/>
      <c r="AM215" s="5"/>
      <c r="AN215" s="5"/>
      <c r="AO215" s="5"/>
      <c r="AP215" s="5"/>
      <c r="AR215" s="5"/>
      <c r="AS215" s="5"/>
      <c r="AT215" s="5"/>
    </row>
    <row r="216" spans="35:46" x14ac:dyDescent="0.15">
      <c r="AI216" s="5"/>
      <c r="AJ216" s="5"/>
      <c r="AK216" s="5"/>
      <c r="AL216" s="5"/>
      <c r="AM216" s="5"/>
      <c r="AN216" s="5"/>
      <c r="AO216" s="5"/>
      <c r="AP216" s="5"/>
      <c r="AR216" s="5"/>
      <c r="AS216" s="5"/>
      <c r="AT216" s="5"/>
    </row>
    <row r="217" spans="35:46" x14ac:dyDescent="0.15">
      <c r="AI217" s="5"/>
      <c r="AJ217" s="5"/>
      <c r="AK217" s="5"/>
      <c r="AL217" s="5"/>
      <c r="AM217" s="5"/>
      <c r="AN217" s="5"/>
      <c r="AO217" s="5"/>
      <c r="AP217" s="5"/>
      <c r="AR217" s="5"/>
      <c r="AS217" s="5"/>
      <c r="AT217" s="5"/>
    </row>
    <row r="218" spans="35:46" x14ac:dyDescent="0.15">
      <c r="AI218" s="5"/>
      <c r="AJ218" s="5"/>
      <c r="AK218" s="5"/>
      <c r="AL218" s="5"/>
      <c r="AM218" s="5"/>
      <c r="AN218" s="5"/>
      <c r="AO218" s="5"/>
      <c r="AP218" s="5"/>
      <c r="AR218" s="5"/>
      <c r="AS218" s="5"/>
      <c r="AT218" s="5"/>
    </row>
    <row r="219" spans="35:46" x14ac:dyDescent="0.15">
      <c r="AI219" s="5"/>
      <c r="AJ219" s="5"/>
      <c r="AK219" s="5"/>
      <c r="AL219" s="5"/>
      <c r="AM219" s="5"/>
      <c r="AN219" s="5"/>
      <c r="AO219" s="5"/>
      <c r="AP219" s="5"/>
      <c r="AR219" s="5"/>
      <c r="AS219" s="5"/>
      <c r="AT219" s="5"/>
    </row>
    <row r="220" spans="35:46" x14ac:dyDescent="0.15">
      <c r="AI220" s="5"/>
      <c r="AJ220" s="5"/>
      <c r="AK220" s="5"/>
      <c r="AL220" s="5"/>
      <c r="AM220" s="5"/>
      <c r="AN220" s="5"/>
      <c r="AO220" s="5"/>
      <c r="AP220" s="5"/>
      <c r="AR220" s="5"/>
      <c r="AS220" s="5"/>
      <c r="AT220" s="5"/>
    </row>
    <row r="221" spans="35:46" x14ac:dyDescent="0.15">
      <c r="AI221" s="5"/>
      <c r="AJ221" s="5"/>
      <c r="AK221" s="5"/>
      <c r="AL221" s="5"/>
      <c r="AM221" s="5"/>
      <c r="AN221" s="5"/>
      <c r="AO221" s="5"/>
      <c r="AP221" s="5"/>
      <c r="AR221" s="5"/>
      <c r="AS221" s="5"/>
      <c r="AT221" s="5"/>
    </row>
    <row r="222" spans="35:46" x14ac:dyDescent="0.15">
      <c r="AI222" s="5"/>
      <c r="AJ222" s="5"/>
      <c r="AK222" s="5"/>
      <c r="AL222" s="5"/>
      <c r="AM222" s="5"/>
      <c r="AN222" s="5"/>
      <c r="AO222" s="5"/>
      <c r="AP222" s="5"/>
      <c r="AR222" s="5"/>
      <c r="AS222" s="5"/>
      <c r="AT222" s="5"/>
    </row>
    <row r="223" spans="35:46" x14ac:dyDescent="0.15">
      <c r="AI223" s="5"/>
      <c r="AJ223" s="5"/>
      <c r="AK223" s="5"/>
      <c r="AL223" s="5"/>
      <c r="AM223" s="5"/>
      <c r="AN223" s="5"/>
      <c r="AO223" s="5"/>
      <c r="AP223" s="5"/>
      <c r="AR223" s="5"/>
      <c r="AS223" s="5"/>
      <c r="AT223" s="5"/>
    </row>
    <row r="224" spans="35:46" x14ac:dyDescent="0.15">
      <c r="AI224" s="5"/>
      <c r="AJ224" s="5"/>
      <c r="AK224" s="5"/>
      <c r="AL224" s="5"/>
      <c r="AM224" s="5"/>
      <c r="AN224" s="5"/>
      <c r="AO224" s="5"/>
      <c r="AP224" s="5"/>
      <c r="AR224" s="5"/>
      <c r="AS224" s="5"/>
      <c r="AT224" s="5"/>
    </row>
    <row r="225" spans="35:46" x14ac:dyDescent="0.15">
      <c r="AI225" s="5"/>
      <c r="AJ225" s="5"/>
      <c r="AK225" s="5"/>
      <c r="AL225" s="5"/>
      <c r="AM225" s="5"/>
      <c r="AN225" s="5"/>
      <c r="AO225" s="5"/>
      <c r="AP225" s="5"/>
      <c r="AR225" s="5"/>
      <c r="AS225" s="5"/>
      <c r="AT225" s="5"/>
    </row>
    <row r="226" spans="35:46" x14ac:dyDescent="0.15">
      <c r="AI226" s="5"/>
      <c r="AJ226" s="5"/>
      <c r="AK226" s="5"/>
      <c r="AL226" s="5"/>
      <c r="AM226" s="5"/>
      <c r="AN226" s="5"/>
      <c r="AO226" s="5"/>
      <c r="AP226" s="5"/>
      <c r="AR226" s="5"/>
      <c r="AS226" s="5"/>
      <c r="AT226" s="5"/>
    </row>
    <row r="227" spans="35:46" x14ac:dyDescent="0.15">
      <c r="AI227" s="5"/>
      <c r="AJ227" s="5"/>
      <c r="AK227" s="5"/>
      <c r="AL227" s="5"/>
      <c r="AM227" s="5"/>
      <c r="AN227" s="5"/>
      <c r="AO227" s="5"/>
      <c r="AP227" s="5"/>
      <c r="AR227" s="5"/>
      <c r="AS227" s="5"/>
      <c r="AT227" s="5"/>
    </row>
    <row r="228" spans="35:46" x14ac:dyDescent="0.15">
      <c r="AI228" s="5"/>
      <c r="AJ228" s="5"/>
      <c r="AK228" s="5"/>
      <c r="AL228" s="5"/>
      <c r="AM228" s="5"/>
      <c r="AN228" s="5"/>
      <c r="AO228" s="5"/>
      <c r="AP228" s="5"/>
      <c r="AR228" s="5"/>
      <c r="AS228" s="5"/>
      <c r="AT228" s="5"/>
    </row>
    <row r="229" spans="35:46" x14ac:dyDescent="0.15">
      <c r="AI229" s="5"/>
      <c r="AJ229" s="5"/>
      <c r="AK229" s="5"/>
      <c r="AL229" s="5"/>
      <c r="AM229" s="5"/>
      <c r="AN229" s="5"/>
      <c r="AO229" s="5"/>
      <c r="AP229" s="5"/>
      <c r="AR229" s="5"/>
      <c r="AS229" s="5"/>
      <c r="AT229" s="5"/>
    </row>
    <row r="230" spans="35:46" x14ac:dyDescent="0.15">
      <c r="AI230" s="5"/>
      <c r="AJ230" s="5"/>
      <c r="AK230" s="5"/>
      <c r="AL230" s="5"/>
      <c r="AM230" s="5"/>
      <c r="AN230" s="5"/>
      <c r="AO230" s="5"/>
      <c r="AP230" s="5"/>
      <c r="AR230" s="5"/>
      <c r="AS230" s="5"/>
      <c r="AT230" s="5"/>
    </row>
    <row r="231" spans="35:46" x14ac:dyDescent="0.15">
      <c r="AI231" s="5"/>
      <c r="AJ231" s="5"/>
      <c r="AK231" s="5"/>
      <c r="AL231" s="5"/>
      <c r="AM231" s="5"/>
      <c r="AN231" s="5"/>
      <c r="AO231" s="5"/>
      <c r="AP231" s="5"/>
      <c r="AR231" s="5"/>
      <c r="AS231" s="5"/>
      <c r="AT231" s="5"/>
    </row>
    <row r="232" spans="35:46" x14ac:dyDescent="0.15">
      <c r="AI232" s="5"/>
      <c r="AJ232" s="5"/>
      <c r="AK232" s="5"/>
      <c r="AL232" s="5"/>
      <c r="AM232" s="5"/>
      <c r="AN232" s="5"/>
      <c r="AO232" s="5"/>
      <c r="AP232" s="5"/>
      <c r="AR232" s="5"/>
      <c r="AS232" s="5"/>
      <c r="AT232" s="5"/>
    </row>
    <row r="233" spans="35:46" x14ac:dyDescent="0.15">
      <c r="AI233" s="5"/>
      <c r="AJ233" s="5"/>
      <c r="AK233" s="5"/>
      <c r="AL233" s="5"/>
      <c r="AM233" s="5"/>
      <c r="AN233" s="5"/>
      <c r="AO233" s="5"/>
      <c r="AP233" s="5"/>
      <c r="AR233" s="5"/>
      <c r="AS233" s="5"/>
      <c r="AT233" s="5"/>
    </row>
    <row r="234" spans="35:46" x14ac:dyDescent="0.15">
      <c r="AI234" s="5"/>
      <c r="AJ234" s="5"/>
      <c r="AK234" s="5"/>
      <c r="AL234" s="5"/>
      <c r="AM234" s="5"/>
      <c r="AN234" s="5"/>
      <c r="AO234" s="5"/>
      <c r="AP234" s="5"/>
      <c r="AR234" s="5"/>
      <c r="AS234" s="5"/>
      <c r="AT234" s="5"/>
    </row>
    <row r="235" spans="35:46" x14ac:dyDescent="0.15">
      <c r="AI235" s="5"/>
      <c r="AJ235" s="5"/>
      <c r="AK235" s="5"/>
      <c r="AL235" s="5"/>
      <c r="AM235" s="5"/>
      <c r="AN235" s="5"/>
      <c r="AO235" s="5"/>
      <c r="AP235" s="5"/>
      <c r="AR235" s="5"/>
      <c r="AS235" s="5"/>
      <c r="AT235" s="5"/>
    </row>
    <row r="236" spans="35:46" x14ac:dyDescent="0.15">
      <c r="AI236" s="5"/>
      <c r="AJ236" s="5"/>
      <c r="AK236" s="5"/>
      <c r="AL236" s="5"/>
      <c r="AM236" s="5"/>
      <c r="AN236" s="5"/>
      <c r="AO236" s="5"/>
      <c r="AP236" s="5"/>
      <c r="AR236" s="5"/>
      <c r="AS236" s="5"/>
      <c r="AT236" s="5"/>
    </row>
    <row r="237" spans="35:46" x14ac:dyDescent="0.15">
      <c r="AI237" s="5"/>
      <c r="AJ237" s="5"/>
      <c r="AK237" s="5"/>
      <c r="AL237" s="5"/>
      <c r="AM237" s="5"/>
      <c r="AN237" s="5"/>
      <c r="AO237" s="5"/>
      <c r="AP237" s="5"/>
      <c r="AR237" s="5"/>
      <c r="AS237" s="5"/>
      <c r="AT237" s="5"/>
    </row>
    <row r="238" spans="35:46" x14ac:dyDescent="0.15">
      <c r="AI238" s="5"/>
      <c r="AJ238" s="5"/>
      <c r="AK238" s="5"/>
      <c r="AL238" s="5"/>
      <c r="AM238" s="5"/>
      <c r="AN238" s="5"/>
      <c r="AO238" s="5"/>
      <c r="AP238" s="5"/>
      <c r="AR238" s="5"/>
      <c r="AS238" s="5"/>
      <c r="AT238" s="5"/>
    </row>
    <row r="239" spans="35:46" x14ac:dyDescent="0.15">
      <c r="AI239" s="5"/>
      <c r="AJ239" s="5"/>
      <c r="AK239" s="5"/>
      <c r="AL239" s="5"/>
      <c r="AM239" s="5"/>
      <c r="AN239" s="5"/>
      <c r="AO239" s="5"/>
      <c r="AP239" s="5"/>
      <c r="AR239" s="5"/>
      <c r="AS239" s="5"/>
      <c r="AT239" s="5"/>
    </row>
  </sheetData>
  <sheetProtection algorithmName="SHA-512" hashValue="J4LojGx8IHfr4sPx7MOZz9YK+EA75CQ0zA62rZuxsL+jB+d/73yBoi/mT+A2BFB0ZIDiecwM2vcoYqJXvD+u+g==" saltValue="bzP2XGFYNANuNi8aeZs8iw==" spinCount="100000" sheet="1" selectLockedCells="1"/>
  <dataConsolidate/>
  <mergeCells count="27">
    <mergeCell ref="AJ10:AK10"/>
    <mergeCell ref="AG10:AH10"/>
    <mergeCell ref="AF9:AK9"/>
    <mergeCell ref="I10:I11"/>
    <mergeCell ref="H10:H11"/>
    <mergeCell ref="AB10:AB11"/>
    <mergeCell ref="U10:X10"/>
    <mergeCell ref="O10:O11"/>
    <mergeCell ref="L10:N10"/>
    <mergeCell ref="K10:K11"/>
    <mergeCell ref="J10:J11"/>
    <mergeCell ref="T10:T11"/>
    <mergeCell ref="Y10:Y11"/>
    <mergeCell ref="Q10:Q13"/>
    <mergeCell ref="U9:V9"/>
    <mergeCell ref="P10:P11"/>
    <mergeCell ref="I7:L7"/>
    <mergeCell ref="U6:W6"/>
    <mergeCell ref="U7:W7"/>
    <mergeCell ref="M4:O4"/>
    <mergeCell ref="T4:W4"/>
    <mergeCell ref="M7:O7"/>
    <mergeCell ref="V1:X1"/>
    <mergeCell ref="S5:U5"/>
    <mergeCell ref="I6:L6"/>
    <mergeCell ref="J2:W2"/>
    <mergeCell ref="M6:O6"/>
  </mergeCells>
  <phoneticPr fontId="2"/>
  <conditionalFormatting sqref="H2">
    <cfRule type="cellIs" dxfId="26" priority="38" operator="equal">
      <formula>$G$1</formula>
    </cfRule>
    <cfRule type="cellIs" dxfId="25" priority="39" operator="equal">
      <formula>$G$1</formula>
    </cfRule>
  </conditionalFormatting>
  <conditionalFormatting sqref="H12:P13 R12:X13 H14:T133">
    <cfRule type="expression" dxfId="7" priority="75">
      <formula>$I12="女"</formula>
    </cfRule>
  </conditionalFormatting>
  <conditionalFormatting sqref="I14:I133">
    <cfRule type="cellIs" dxfId="24" priority="36" operator="equal">
      <formula>$I$134</formula>
    </cfRule>
    <cfRule type="cellIs" dxfId="23" priority="45" operator="equal">
      <formula>$I$134</formula>
    </cfRule>
  </conditionalFormatting>
  <conditionalFormatting sqref="J14:Q133">
    <cfRule type="cellIs" dxfId="6" priority="23" operator="equal">
      <formula>$K$135</formula>
    </cfRule>
  </conditionalFormatting>
  <conditionalFormatting sqref="K16:K133">
    <cfRule type="cellIs" dxfId="22" priority="1" operator="equal">
      <formula>$F$10</formula>
    </cfRule>
    <cfRule type="cellIs" dxfId="21" priority="2" operator="equal">
      <formula>$K$135</formula>
    </cfRule>
    <cfRule type="cellIs" dxfId="20" priority="3" operator="equal">
      <formula>$F$10</formula>
    </cfRule>
    <cfRule type="cellIs" dxfId="19" priority="4" operator="equal">
      <formula>$K$135</formula>
    </cfRule>
  </conditionalFormatting>
  <conditionalFormatting sqref="K14:P14 J14:J133 J15:P15">
    <cfRule type="cellIs" dxfId="18" priority="24" operator="equal">
      <formula>$F$10</formula>
    </cfRule>
    <cfRule type="cellIs" dxfId="17" priority="27" operator="equal">
      <formula>$K$135</formula>
    </cfRule>
  </conditionalFormatting>
  <conditionalFormatting sqref="K14:P14 J14:K133 J15:P15">
    <cfRule type="cellIs" dxfId="16" priority="28" operator="equal">
      <formula>$F$10</formula>
    </cfRule>
  </conditionalFormatting>
  <conditionalFormatting sqref="L14:Q133">
    <cfRule type="cellIs" dxfId="1" priority="40" operator="equal">
      <formula>$L$134</formula>
    </cfRule>
    <cfRule type="cellIs" dxfId="0" priority="43" operator="equal">
      <formula>"b$S$134"</formula>
    </cfRule>
  </conditionalFormatting>
  <conditionalFormatting sqref="Q14:R133">
    <cfRule type="cellIs" dxfId="15" priority="22" operator="equal">
      <formula>$R$134</formula>
    </cfRule>
  </conditionalFormatting>
  <conditionalFormatting sqref="R13">
    <cfRule type="expression" dxfId="13" priority="48">
      <formula>$I13="女"</formula>
    </cfRule>
  </conditionalFormatting>
  <conditionalFormatting sqref="U14:U133">
    <cfRule type="cellIs" dxfId="12" priority="9" operator="equal">
      <formula>$V$134</formula>
    </cfRule>
  </conditionalFormatting>
  <conditionalFormatting sqref="U14:X133">
    <cfRule type="expression" dxfId="11" priority="5">
      <formula>$I14="女"</formula>
    </cfRule>
  </conditionalFormatting>
  <conditionalFormatting sqref="W14:W133">
    <cfRule type="cellIs" dxfId="10" priority="34" operator="equal">
      <formula>$U$134</formula>
    </cfRule>
  </conditionalFormatting>
  <conditionalFormatting sqref="AH12:AH25">
    <cfRule type="cellIs" dxfId="9" priority="32" operator="greaterThan">
      <formula>2</formula>
    </cfRule>
  </conditionalFormatting>
  <conditionalFormatting sqref="AK12:AK23">
    <cfRule type="cellIs" dxfId="8" priority="31" operator="greaterThan">
      <formula>2</formula>
    </cfRule>
  </conditionalFormatting>
  <dataValidations xWindow="1180" yWindow="479" count="9">
    <dataValidation type="whole" imeMode="halfAlpha" operator="greaterThanOrEqual" allowBlank="1" showInputMessage="1" showErrorMessage="1" sqref="S12 T12:T13 V14:V133 X14:X133 S14:T133" xr:uid="{4FA2199B-C0A0-4DAC-94D6-9A6812726E22}">
      <formula1>1</formula1>
    </dataValidation>
    <dataValidation imeMode="halfKatakana" allowBlank="1" showInputMessage="1" showErrorMessage="1" sqref="M12:M13 M15 M14 M16:M21 M23:M133 M22" xr:uid="{7BBC8FC3-B306-4679-98D1-A95F40B37EDB}"/>
    <dataValidation type="list" allowBlank="1" showInputMessage="1" showErrorMessage="1" sqref="R12:R133" xr:uid="{09AB51E7-36CB-4ACB-85BC-405E66CAEF1C}">
      <formula1>INDIRECT($E12)</formula1>
    </dataValidation>
    <dataValidation imeMode="halfAlpha" operator="greaterThanOrEqual" allowBlank="1" showInputMessage="1" showErrorMessage="1" sqref="Y14:AB133" xr:uid="{E2E0A3DC-8F67-4EEA-9ED7-BCB75EEC3623}"/>
    <dataValidation imeMode="fullKatakana" allowBlank="1" showInputMessage="1" showErrorMessage="1" sqref="M7:Q7" xr:uid="{D0239BE1-132C-4462-98E8-4FF6D49DAF21}"/>
    <dataValidation imeMode="halfAlpha" allowBlank="1" showInputMessage="1" showErrorMessage="1" sqref="U7:W7 P14 K12:K13 N12:P13 N17 N14:N16 N18:N133 P15:P133 K14:K133" xr:uid="{7BC7FC30-D5B8-432B-A782-71B2FD47EDFA}"/>
    <dataValidation type="whole" imeMode="halfAlpha" allowBlank="1" showInputMessage="1" showErrorMessage="1" sqref="J14:J133" xr:uid="{B1D62DBF-F1EB-48C0-A0CE-26DB8D2D7245}">
      <formula1>1</formula1>
      <formula2>3</formula2>
    </dataValidation>
    <dataValidation imeMode="halfAlpha" allowBlank="1" showInputMessage="1" showErrorMessage="1" sqref="O14:O133" xr:uid="{D54FAEC0-D749-48A8-8E59-DE01B47B5E9C}"/>
    <dataValidation imeMode="hiragana" allowBlank="1" showInputMessage="1" showErrorMessage="1" sqref="L14:L133" xr:uid="{BF231122-092F-41A9-8CAC-02E92B042426}"/>
  </dataValidations>
  <printOptions horizontalCentered="1"/>
  <pageMargins left="0.23622047244094491" right="0.23622047244094491" top="0.55118110236220474" bottom="0.19685039370078741" header="0.31496062992125984" footer="0.19685039370078741"/>
  <pageSetup paperSize="9" scale="70" fitToHeight="3" orientation="portrait" r:id="rId1"/>
  <headerFooter>
    <oddHeader>&amp;L2025年度
&amp;R&amp;14№　&amp;P</oddHeader>
  </headerFooter>
  <rowBreaks count="1" manualBreakCount="1">
    <brk id="73" min="6" max="21" man="1"/>
  </rowBreaks>
  <extLst>
    <ext xmlns:x14="http://schemas.microsoft.com/office/spreadsheetml/2009/9/main" uri="{78C0D931-6437-407d-A8EE-F0AAD7539E65}">
      <x14:conditionalFormattings>
        <x14:conditionalFormatting xmlns:xm="http://schemas.microsoft.com/office/excel/2006/main">
          <x14:cfRule type="containsText" priority="78" operator="containsText" id="{A9DE4D1D-4087-45A8-A98F-C6CA30FE2A75}">
            <xm:f>NOT(ISERROR(SEARCH($I12="女",J12)))</xm:f>
            <xm:f>$I12="女"</xm:f>
            <x14:dxf>
              <font>
                <color rgb="FFFF0000"/>
              </font>
            </x14:dxf>
          </x14:cfRule>
          <xm:sqref>AJ12:AX12 T12:AB13 BS12:RV13 AF12:AH35 AL13:AX13 AK13:AK35 AJ13:AJ37 AG37:AH37 AK37 J14:R133</xm:sqref>
        </x14:conditionalFormatting>
        <x14:conditionalFormatting xmlns:xm="http://schemas.microsoft.com/office/excel/2006/main">
          <x14:cfRule type="containsText" priority="49" operator="containsText" id="{6BF59D1C-EB12-48EA-A27A-675A9A091E26}">
            <xm:f>NOT(ISERROR(SEARCH($I12="女",R12)))</xm:f>
            <xm:f>$I12="女"</xm:f>
            <x14:dxf>
              <font>
                <color rgb="FFFF0000"/>
              </font>
            </x14:dxf>
          </x14:cfRule>
          <xm:sqref>R12:R13</xm:sqref>
        </x14:conditionalFormatting>
      </x14:conditionalFormattings>
    </ext>
    <ext xmlns:x14="http://schemas.microsoft.com/office/spreadsheetml/2009/9/main" uri="{CCE6A557-97BC-4b89-ADB6-D9C93CAAB3DF}">
      <x14:dataValidations xmlns:xm="http://schemas.microsoft.com/office/excel/2006/main" xWindow="1180" yWindow="479" count="7">
        <x14:dataValidation type="list" allowBlank="1" showInputMessage="1" showErrorMessage="1" xr:uid="{A40629E8-0C65-41C5-8CAC-55AE56C7AF4A}">
          <x14:formula1>
            <xm:f>大会情報!$A$2:$A$51</xm:f>
          </x14:formula1>
          <xm:sqref>AB12:AB133</xm:sqref>
        </x14:dataValidation>
        <x14:dataValidation type="list" imeMode="halfAlpha" allowBlank="1" showInputMessage="1" showErrorMessage="1" xr:uid="{90E6D398-D398-4E44-B64A-677A7018A889}">
          <x14:formula1>
            <xm:f>大会情報!$C$2:$C$3</xm:f>
          </x14:formula1>
          <xm:sqref>J12:J13 I14:I133</xm:sqref>
        </x14:dataValidation>
        <x14:dataValidation type="list" allowBlank="1" showInputMessage="1" showErrorMessage="1" xr:uid="{2479BA39-10E9-48FA-97EE-2CB990439C6E}">
          <x14:formula1>
            <xm:f>大会情報!$E$5:$E$9</xm:f>
          </x14:formula1>
          <xm:sqref>H2</xm:sqref>
        </x14:dataValidation>
        <x14:dataValidation type="list" allowBlank="1" showInputMessage="1" showErrorMessage="1" xr:uid="{829EAC62-CB84-4B89-BB44-348D90E6ED1E}">
          <x14:formula1>
            <xm:f>大会情報!$E$5:$E$8</xm:f>
          </x14:formula1>
          <xm:sqref>F12:F133 AB12:AB133</xm:sqref>
        </x14:dataValidation>
        <x14:dataValidation type="list" imeMode="halfAlpha" operator="greaterThanOrEqual" allowBlank="1" showInputMessage="1" showErrorMessage="1" xr:uid="{15CB05ED-9B00-427C-8229-52C404D75253}">
          <x14:formula1>
            <xm:f>大会情報!$K$2:$K$9</xm:f>
          </x14:formula1>
          <xm:sqref>W14:W133</xm:sqref>
        </x14:dataValidation>
        <x14:dataValidation type="list" allowBlank="1" showInputMessage="1" showErrorMessage="1" xr:uid="{48DA0C49-E258-4D5D-A06F-C4BD37685DF1}">
          <x14:formula1>
            <xm:f>IF(COUNTBLANK($I14:$P14)&gt;0,"",大会情報!$K$10)</xm:f>
          </x14:formula1>
          <xm:sqref>U14:U133</xm:sqref>
        </x14:dataValidation>
        <x14:dataValidation type="list" imeMode="halfAlpha" allowBlank="1" showInputMessage="1" showErrorMessage="1" xr:uid="{BB0B964F-C982-4432-BE7B-432FDA7489DC}">
          <x14:formula1>
            <xm:f>大会情報!$L$3:$L$4</xm:f>
          </x14:formula1>
          <xm:sqref>Q14:Q133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BE260-5449-4F75-B225-C03D60620D3C}">
  <sheetPr>
    <tabColor rgb="FFFF0000"/>
  </sheetPr>
  <dimension ref="B1:F220"/>
  <sheetViews>
    <sheetView workbookViewId="0">
      <selection activeCell="F30" sqref="F30"/>
    </sheetView>
  </sheetViews>
  <sheetFormatPr defaultRowHeight="13.5" x14ac:dyDescent="0.15"/>
  <cols>
    <col min="2" max="2" width="18.375" customWidth="1"/>
    <col min="3" max="3" width="9" style="92"/>
  </cols>
  <sheetData>
    <row r="1" spans="2:3" ht="31.5" customHeight="1" x14ac:dyDescent="0.15"/>
    <row r="2" spans="2:3" ht="21" customHeight="1" x14ac:dyDescent="0.15">
      <c r="B2" s="189" t="s">
        <v>678</v>
      </c>
      <c r="C2" s="190" t="s">
        <v>679</v>
      </c>
    </row>
    <row r="3" spans="2:3" x14ac:dyDescent="0.15">
      <c r="B3" s="185" t="s">
        <v>241</v>
      </c>
      <c r="C3" s="191" t="s">
        <v>242</v>
      </c>
    </row>
    <row r="4" spans="2:3" x14ac:dyDescent="0.15">
      <c r="B4" s="186" t="s">
        <v>243</v>
      </c>
      <c r="C4" s="192" t="s">
        <v>244</v>
      </c>
    </row>
    <row r="5" spans="2:3" x14ac:dyDescent="0.15">
      <c r="B5" s="187" t="s">
        <v>245</v>
      </c>
      <c r="C5" s="193" t="s">
        <v>246</v>
      </c>
    </row>
    <row r="6" spans="2:3" x14ac:dyDescent="0.15">
      <c r="B6" s="186" t="s">
        <v>247</v>
      </c>
      <c r="C6" s="192" t="s">
        <v>248</v>
      </c>
    </row>
    <row r="7" spans="2:3" x14ac:dyDescent="0.15">
      <c r="B7" s="187" t="s">
        <v>249</v>
      </c>
      <c r="C7" s="193" t="s">
        <v>250</v>
      </c>
    </row>
    <row r="8" spans="2:3" x14ac:dyDescent="0.15">
      <c r="B8" s="186" t="s">
        <v>251</v>
      </c>
      <c r="C8" s="192" t="s">
        <v>252</v>
      </c>
    </row>
    <row r="9" spans="2:3" x14ac:dyDescent="0.15">
      <c r="B9" s="187" t="s">
        <v>253</v>
      </c>
      <c r="C9" s="193" t="s">
        <v>254</v>
      </c>
    </row>
    <row r="10" spans="2:3" x14ac:dyDescent="0.15">
      <c r="B10" s="186" t="s">
        <v>255</v>
      </c>
      <c r="C10" s="192" t="s">
        <v>256</v>
      </c>
    </row>
    <row r="11" spans="2:3" x14ac:dyDescent="0.15">
      <c r="B11" s="187" t="s">
        <v>257</v>
      </c>
      <c r="C11" s="193" t="s">
        <v>258</v>
      </c>
    </row>
    <row r="12" spans="2:3" x14ac:dyDescent="0.15">
      <c r="B12" s="186" t="s">
        <v>259</v>
      </c>
      <c r="C12" s="192" t="s">
        <v>260</v>
      </c>
    </row>
    <row r="13" spans="2:3" x14ac:dyDescent="0.15">
      <c r="B13" s="187" t="s">
        <v>261</v>
      </c>
      <c r="C13" s="193" t="s">
        <v>262</v>
      </c>
    </row>
    <row r="14" spans="2:3" x14ac:dyDescent="0.15">
      <c r="B14" s="186" t="s">
        <v>263</v>
      </c>
      <c r="C14" s="192" t="s">
        <v>264</v>
      </c>
    </row>
    <row r="15" spans="2:3" x14ac:dyDescent="0.15">
      <c r="B15" s="187" t="s">
        <v>265</v>
      </c>
      <c r="C15" s="193" t="s">
        <v>266</v>
      </c>
    </row>
    <row r="16" spans="2:3" x14ac:dyDescent="0.15">
      <c r="B16" s="186" t="s">
        <v>267</v>
      </c>
      <c r="C16" s="192" t="s">
        <v>268</v>
      </c>
    </row>
    <row r="17" spans="2:6" x14ac:dyDescent="0.15">
      <c r="B17" s="187" t="s">
        <v>269</v>
      </c>
      <c r="C17" s="193" t="s">
        <v>270</v>
      </c>
    </row>
    <row r="18" spans="2:6" x14ac:dyDescent="0.15">
      <c r="B18" s="186" t="s">
        <v>271</v>
      </c>
      <c r="C18" s="192" t="s">
        <v>272</v>
      </c>
    </row>
    <row r="19" spans="2:6" x14ac:dyDescent="0.15">
      <c r="B19" s="187" t="s">
        <v>273</v>
      </c>
      <c r="C19" s="193" t="s">
        <v>274</v>
      </c>
    </row>
    <row r="20" spans="2:6" x14ac:dyDescent="0.15">
      <c r="B20" s="186" t="s">
        <v>275</v>
      </c>
      <c r="C20" s="192" t="s">
        <v>276</v>
      </c>
    </row>
    <row r="21" spans="2:6" x14ac:dyDescent="0.15">
      <c r="B21" s="187" t="s">
        <v>277</v>
      </c>
      <c r="C21" s="193" t="s">
        <v>278</v>
      </c>
    </row>
    <row r="22" spans="2:6" x14ac:dyDescent="0.15">
      <c r="B22" s="186" t="s">
        <v>279</v>
      </c>
      <c r="C22" s="192" t="s">
        <v>280</v>
      </c>
      <c r="F22" s="92"/>
    </row>
    <row r="23" spans="2:6" x14ac:dyDescent="0.15">
      <c r="B23" s="187" t="s">
        <v>281</v>
      </c>
      <c r="C23" s="193" t="s">
        <v>282</v>
      </c>
    </row>
    <row r="24" spans="2:6" x14ac:dyDescent="0.15">
      <c r="B24" s="186" t="s">
        <v>283</v>
      </c>
      <c r="C24" s="192" t="s">
        <v>284</v>
      </c>
    </row>
    <row r="25" spans="2:6" x14ac:dyDescent="0.15">
      <c r="B25" s="187" t="s">
        <v>285</v>
      </c>
      <c r="C25" s="193" t="s">
        <v>286</v>
      </c>
    </row>
    <row r="26" spans="2:6" x14ac:dyDescent="0.15">
      <c r="B26" s="186" t="s">
        <v>287</v>
      </c>
      <c r="C26" s="192" t="s">
        <v>288</v>
      </c>
    </row>
    <row r="27" spans="2:6" x14ac:dyDescent="0.15">
      <c r="B27" s="187" t="s">
        <v>289</v>
      </c>
      <c r="C27" s="193" t="s">
        <v>290</v>
      </c>
    </row>
    <row r="28" spans="2:6" x14ac:dyDescent="0.15">
      <c r="B28" s="186" t="s">
        <v>291</v>
      </c>
      <c r="C28" s="192" t="s">
        <v>292</v>
      </c>
    </row>
    <row r="29" spans="2:6" x14ac:dyDescent="0.15">
      <c r="B29" s="187" t="s">
        <v>293</v>
      </c>
      <c r="C29" s="193" t="s">
        <v>294</v>
      </c>
    </row>
    <row r="30" spans="2:6" x14ac:dyDescent="0.15">
      <c r="B30" s="186" t="s">
        <v>295</v>
      </c>
      <c r="C30" s="192" t="s">
        <v>296</v>
      </c>
    </row>
    <row r="31" spans="2:6" x14ac:dyDescent="0.15">
      <c r="B31" s="187" t="s">
        <v>297</v>
      </c>
      <c r="C31" s="193" t="s">
        <v>298</v>
      </c>
    </row>
    <row r="32" spans="2:6" x14ac:dyDescent="0.15">
      <c r="B32" s="186" t="s">
        <v>299</v>
      </c>
      <c r="C32" s="192" t="s">
        <v>300</v>
      </c>
    </row>
    <row r="33" spans="2:3" x14ac:dyDescent="0.15">
      <c r="B33" s="187" t="s">
        <v>301</v>
      </c>
      <c r="C33" s="193" t="s">
        <v>302</v>
      </c>
    </row>
    <row r="34" spans="2:3" x14ac:dyDescent="0.15">
      <c r="B34" s="186" t="s">
        <v>303</v>
      </c>
      <c r="C34" s="192" t="s">
        <v>304</v>
      </c>
    </row>
    <row r="35" spans="2:3" x14ac:dyDescent="0.15">
      <c r="B35" s="187" t="s">
        <v>305</v>
      </c>
      <c r="C35" s="193" t="s">
        <v>306</v>
      </c>
    </row>
    <row r="36" spans="2:3" x14ac:dyDescent="0.15">
      <c r="B36" s="186" t="s">
        <v>307</v>
      </c>
      <c r="C36" s="192" t="s">
        <v>308</v>
      </c>
    </row>
    <row r="37" spans="2:3" x14ac:dyDescent="0.15">
      <c r="B37" s="187" t="s">
        <v>309</v>
      </c>
      <c r="C37" s="193" t="s">
        <v>310</v>
      </c>
    </row>
    <row r="38" spans="2:3" x14ac:dyDescent="0.15">
      <c r="B38" s="186" t="s">
        <v>311</v>
      </c>
      <c r="C38" s="192" t="s">
        <v>312</v>
      </c>
    </row>
    <row r="39" spans="2:3" x14ac:dyDescent="0.15">
      <c r="B39" s="187" t="s">
        <v>313</v>
      </c>
      <c r="C39" s="193" t="s">
        <v>314</v>
      </c>
    </row>
    <row r="40" spans="2:3" x14ac:dyDescent="0.15">
      <c r="B40" s="186" t="s">
        <v>315</v>
      </c>
      <c r="C40" s="192" t="s">
        <v>316</v>
      </c>
    </row>
    <row r="41" spans="2:3" x14ac:dyDescent="0.15">
      <c r="B41" s="187" t="s">
        <v>317</v>
      </c>
      <c r="C41" s="193" t="s">
        <v>318</v>
      </c>
    </row>
    <row r="42" spans="2:3" x14ac:dyDescent="0.15">
      <c r="B42" s="186" t="s">
        <v>319</v>
      </c>
      <c r="C42" s="192" t="s">
        <v>320</v>
      </c>
    </row>
    <row r="43" spans="2:3" x14ac:dyDescent="0.15">
      <c r="B43" s="187" t="s">
        <v>321</v>
      </c>
      <c r="C43" s="193" t="s">
        <v>322</v>
      </c>
    </row>
    <row r="44" spans="2:3" x14ac:dyDescent="0.15">
      <c r="B44" s="186" t="s">
        <v>323</v>
      </c>
      <c r="C44" s="192" t="s">
        <v>324</v>
      </c>
    </row>
    <row r="45" spans="2:3" x14ac:dyDescent="0.15">
      <c r="B45" s="187" t="s">
        <v>325</v>
      </c>
      <c r="C45" s="193" t="s">
        <v>326</v>
      </c>
    </row>
    <row r="46" spans="2:3" x14ac:dyDescent="0.15">
      <c r="B46" s="186" t="s">
        <v>327</v>
      </c>
      <c r="C46" s="192" t="s">
        <v>328</v>
      </c>
    </row>
    <row r="47" spans="2:3" x14ac:dyDescent="0.15">
      <c r="B47" s="187" t="s">
        <v>329</v>
      </c>
      <c r="C47" s="193" t="s">
        <v>330</v>
      </c>
    </row>
    <row r="48" spans="2:3" x14ac:dyDescent="0.15">
      <c r="B48" s="186" t="s">
        <v>331</v>
      </c>
      <c r="C48" s="192" t="s">
        <v>332</v>
      </c>
    </row>
    <row r="49" spans="2:3" x14ac:dyDescent="0.15">
      <c r="B49" s="187" t="s">
        <v>333</v>
      </c>
      <c r="C49" s="193" t="s">
        <v>334</v>
      </c>
    </row>
    <row r="50" spans="2:3" x14ac:dyDescent="0.15">
      <c r="B50" s="186" t="s">
        <v>335</v>
      </c>
      <c r="C50" s="192" t="s">
        <v>336</v>
      </c>
    </row>
    <row r="51" spans="2:3" x14ac:dyDescent="0.15">
      <c r="B51" s="187" t="s">
        <v>337</v>
      </c>
      <c r="C51" s="193" t="s">
        <v>338</v>
      </c>
    </row>
    <row r="52" spans="2:3" x14ac:dyDescent="0.15">
      <c r="B52" s="186" t="s">
        <v>339</v>
      </c>
      <c r="C52" s="192" t="s">
        <v>340</v>
      </c>
    </row>
    <row r="53" spans="2:3" x14ac:dyDescent="0.15">
      <c r="B53" s="187" t="s">
        <v>341</v>
      </c>
      <c r="C53" s="193" t="s">
        <v>342</v>
      </c>
    </row>
    <row r="54" spans="2:3" x14ac:dyDescent="0.15">
      <c r="B54" s="186" t="s">
        <v>343</v>
      </c>
      <c r="C54" s="192" t="s">
        <v>344</v>
      </c>
    </row>
    <row r="55" spans="2:3" x14ac:dyDescent="0.15">
      <c r="B55" s="187" t="s">
        <v>345</v>
      </c>
      <c r="C55" s="193" t="s">
        <v>346</v>
      </c>
    </row>
    <row r="56" spans="2:3" x14ac:dyDescent="0.15">
      <c r="B56" s="186" t="s">
        <v>347</v>
      </c>
      <c r="C56" s="192" t="s">
        <v>348</v>
      </c>
    </row>
    <row r="57" spans="2:3" x14ac:dyDescent="0.15">
      <c r="B57" s="187" t="s">
        <v>349</v>
      </c>
      <c r="C57" s="193" t="s">
        <v>350</v>
      </c>
    </row>
    <row r="58" spans="2:3" x14ac:dyDescent="0.15">
      <c r="B58" s="186" t="s">
        <v>351</v>
      </c>
      <c r="C58" s="192" t="s">
        <v>352</v>
      </c>
    </row>
    <row r="59" spans="2:3" x14ac:dyDescent="0.15">
      <c r="B59" s="187" t="s">
        <v>353</v>
      </c>
      <c r="C59" s="193" t="s">
        <v>354</v>
      </c>
    </row>
    <row r="60" spans="2:3" x14ac:dyDescent="0.15">
      <c r="B60" s="186" t="s">
        <v>355</v>
      </c>
      <c r="C60" s="192" t="s">
        <v>356</v>
      </c>
    </row>
    <row r="61" spans="2:3" x14ac:dyDescent="0.15">
      <c r="B61" s="187" t="s">
        <v>357</v>
      </c>
      <c r="C61" s="193" t="s">
        <v>358</v>
      </c>
    </row>
    <row r="62" spans="2:3" x14ac:dyDescent="0.15">
      <c r="B62" s="186" t="s">
        <v>359</v>
      </c>
      <c r="C62" s="192" t="s">
        <v>360</v>
      </c>
    </row>
    <row r="63" spans="2:3" x14ac:dyDescent="0.15">
      <c r="B63" s="187" t="s">
        <v>361</v>
      </c>
      <c r="C63" s="193" t="s">
        <v>362</v>
      </c>
    </row>
    <row r="64" spans="2:3" x14ac:dyDescent="0.15">
      <c r="B64" s="186" t="s">
        <v>363</v>
      </c>
      <c r="C64" s="192" t="s">
        <v>364</v>
      </c>
    </row>
    <row r="65" spans="2:3" x14ac:dyDescent="0.15">
      <c r="B65" s="187" t="s">
        <v>365</v>
      </c>
      <c r="C65" s="193" t="s">
        <v>366</v>
      </c>
    </row>
    <row r="66" spans="2:3" x14ac:dyDescent="0.15">
      <c r="B66" s="186" t="s">
        <v>367</v>
      </c>
      <c r="C66" s="192" t="s">
        <v>368</v>
      </c>
    </row>
    <row r="67" spans="2:3" x14ac:dyDescent="0.15">
      <c r="B67" s="187" t="s">
        <v>369</v>
      </c>
      <c r="C67" s="193" t="s">
        <v>370</v>
      </c>
    </row>
    <row r="68" spans="2:3" x14ac:dyDescent="0.15">
      <c r="B68" s="186" t="s">
        <v>371</v>
      </c>
      <c r="C68" s="192" t="s">
        <v>372</v>
      </c>
    </row>
    <row r="69" spans="2:3" x14ac:dyDescent="0.15">
      <c r="B69" s="187" t="s">
        <v>373</v>
      </c>
      <c r="C69" s="193" t="s">
        <v>374</v>
      </c>
    </row>
    <row r="70" spans="2:3" x14ac:dyDescent="0.15">
      <c r="B70" s="186" t="s">
        <v>375</v>
      </c>
      <c r="C70" s="192" t="s">
        <v>376</v>
      </c>
    </row>
    <row r="71" spans="2:3" x14ac:dyDescent="0.15">
      <c r="B71" s="187" t="s">
        <v>377</v>
      </c>
      <c r="C71" s="193" t="s">
        <v>378</v>
      </c>
    </row>
    <row r="72" spans="2:3" x14ac:dyDescent="0.15">
      <c r="B72" s="186" t="s">
        <v>379</v>
      </c>
      <c r="C72" s="192" t="s">
        <v>380</v>
      </c>
    </row>
    <row r="73" spans="2:3" x14ac:dyDescent="0.15">
      <c r="B73" s="187" t="s">
        <v>381</v>
      </c>
      <c r="C73" s="193" t="s">
        <v>382</v>
      </c>
    </row>
    <row r="74" spans="2:3" x14ac:dyDescent="0.15">
      <c r="B74" s="186" t="s">
        <v>383</v>
      </c>
      <c r="C74" s="192" t="s">
        <v>384</v>
      </c>
    </row>
    <row r="75" spans="2:3" x14ac:dyDescent="0.15">
      <c r="B75" s="187" t="s">
        <v>385</v>
      </c>
      <c r="C75" s="193" t="s">
        <v>386</v>
      </c>
    </row>
    <row r="76" spans="2:3" x14ac:dyDescent="0.15">
      <c r="B76" s="186" t="s">
        <v>387</v>
      </c>
      <c r="C76" s="192" t="s">
        <v>388</v>
      </c>
    </row>
    <row r="77" spans="2:3" x14ac:dyDescent="0.15">
      <c r="B77" s="187" t="s">
        <v>389</v>
      </c>
      <c r="C77" s="193" t="s">
        <v>390</v>
      </c>
    </row>
    <row r="78" spans="2:3" x14ac:dyDescent="0.15">
      <c r="B78" s="186" t="s">
        <v>391</v>
      </c>
      <c r="C78" s="192" t="s">
        <v>392</v>
      </c>
    </row>
    <row r="79" spans="2:3" x14ac:dyDescent="0.15">
      <c r="B79" s="187" t="s">
        <v>393</v>
      </c>
      <c r="C79" s="193" t="s">
        <v>394</v>
      </c>
    </row>
    <row r="80" spans="2:3" x14ac:dyDescent="0.15">
      <c r="B80" s="186" t="s">
        <v>395</v>
      </c>
      <c r="C80" s="192" t="s">
        <v>396</v>
      </c>
    </row>
    <row r="81" spans="2:3" x14ac:dyDescent="0.15">
      <c r="B81" s="187" t="s">
        <v>397</v>
      </c>
      <c r="C81" s="193" t="s">
        <v>398</v>
      </c>
    </row>
    <row r="82" spans="2:3" x14ac:dyDescent="0.15">
      <c r="B82" s="186" t="s">
        <v>399</v>
      </c>
      <c r="C82" s="192" t="s">
        <v>400</v>
      </c>
    </row>
    <row r="83" spans="2:3" x14ac:dyDescent="0.15">
      <c r="B83" s="187" t="s">
        <v>401</v>
      </c>
      <c r="C83" s="193" t="s">
        <v>402</v>
      </c>
    </row>
    <row r="84" spans="2:3" x14ac:dyDescent="0.15">
      <c r="B84" s="186" t="s">
        <v>403</v>
      </c>
      <c r="C84" s="192" t="s">
        <v>404</v>
      </c>
    </row>
    <row r="85" spans="2:3" x14ac:dyDescent="0.15">
      <c r="B85" s="187" t="s">
        <v>405</v>
      </c>
      <c r="C85" s="193" t="s">
        <v>406</v>
      </c>
    </row>
    <row r="86" spans="2:3" x14ac:dyDescent="0.15">
      <c r="B86" s="186" t="s">
        <v>407</v>
      </c>
      <c r="C86" s="192" t="s">
        <v>408</v>
      </c>
    </row>
    <row r="87" spans="2:3" x14ac:dyDescent="0.15">
      <c r="B87" s="187" t="s">
        <v>409</v>
      </c>
      <c r="C87" s="193" t="s">
        <v>410</v>
      </c>
    </row>
    <row r="88" spans="2:3" x14ac:dyDescent="0.15">
      <c r="B88" s="186" t="s">
        <v>411</v>
      </c>
      <c r="C88" s="192" t="s">
        <v>412</v>
      </c>
    </row>
    <row r="89" spans="2:3" x14ac:dyDescent="0.15">
      <c r="B89" s="187" t="s">
        <v>413</v>
      </c>
      <c r="C89" s="193" t="s">
        <v>414</v>
      </c>
    </row>
    <row r="90" spans="2:3" x14ac:dyDescent="0.15">
      <c r="B90" s="186" t="s">
        <v>415</v>
      </c>
      <c r="C90" s="192" t="s">
        <v>416</v>
      </c>
    </row>
    <row r="91" spans="2:3" x14ac:dyDescent="0.15">
      <c r="B91" s="187" t="s">
        <v>417</v>
      </c>
      <c r="C91" s="193" t="s">
        <v>418</v>
      </c>
    </row>
    <row r="92" spans="2:3" x14ac:dyDescent="0.15">
      <c r="B92" s="186" t="s">
        <v>419</v>
      </c>
      <c r="C92" s="192" t="s">
        <v>420</v>
      </c>
    </row>
    <row r="93" spans="2:3" x14ac:dyDescent="0.15">
      <c r="B93" s="187" t="s">
        <v>421</v>
      </c>
      <c r="C93" s="193" t="s">
        <v>422</v>
      </c>
    </row>
    <row r="94" spans="2:3" x14ac:dyDescent="0.15">
      <c r="B94" s="186" t="s">
        <v>423</v>
      </c>
      <c r="C94" s="192" t="s">
        <v>424</v>
      </c>
    </row>
    <row r="95" spans="2:3" x14ac:dyDescent="0.15">
      <c r="B95" s="187" t="s">
        <v>425</v>
      </c>
      <c r="C95" s="193" t="s">
        <v>426</v>
      </c>
    </row>
    <row r="96" spans="2:3" x14ac:dyDescent="0.15">
      <c r="B96" s="186" t="s">
        <v>427</v>
      </c>
      <c r="C96" s="192" t="s">
        <v>428</v>
      </c>
    </row>
    <row r="97" spans="2:3" x14ac:dyDescent="0.15">
      <c r="B97" s="187" t="s">
        <v>429</v>
      </c>
      <c r="C97" s="193" t="s">
        <v>430</v>
      </c>
    </row>
    <row r="98" spans="2:3" x14ac:dyDescent="0.15">
      <c r="B98" s="186" t="s">
        <v>431</v>
      </c>
      <c r="C98" s="192" t="s">
        <v>432</v>
      </c>
    </row>
    <row r="99" spans="2:3" x14ac:dyDescent="0.15">
      <c r="B99" s="187" t="s">
        <v>433</v>
      </c>
      <c r="C99" s="193" t="s">
        <v>434</v>
      </c>
    </row>
    <row r="100" spans="2:3" x14ac:dyDescent="0.15">
      <c r="B100" s="186" t="s">
        <v>435</v>
      </c>
      <c r="C100" s="192" t="s">
        <v>436</v>
      </c>
    </row>
    <row r="101" spans="2:3" x14ac:dyDescent="0.15">
      <c r="B101" s="187" t="s">
        <v>437</v>
      </c>
      <c r="C101" s="193" t="s">
        <v>438</v>
      </c>
    </row>
    <row r="102" spans="2:3" x14ac:dyDescent="0.15">
      <c r="B102" s="186" t="s">
        <v>439</v>
      </c>
      <c r="C102" s="192" t="s">
        <v>440</v>
      </c>
    </row>
    <row r="103" spans="2:3" x14ac:dyDescent="0.15">
      <c r="B103" s="187" t="s">
        <v>441</v>
      </c>
      <c r="C103" s="193" t="s">
        <v>442</v>
      </c>
    </row>
    <row r="104" spans="2:3" x14ac:dyDescent="0.15">
      <c r="B104" s="186" t="s">
        <v>443</v>
      </c>
      <c r="C104" s="192" t="s">
        <v>444</v>
      </c>
    </row>
    <row r="105" spans="2:3" x14ac:dyDescent="0.15">
      <c r="B105" s="187" t="s">
        <v>445</v>
      </c>
      <c r="C105" s="193" t="s">
        <v>446</v>
      </c>
    </row>
    <row r="106" spans="2:3" x14ac:dyDescent="0.15">
      <c r="B106" s="186" t="s">
        <v>447</v>
      </c>
      <c r="C106" s="192" t="s">
        <v>448</v>
      </c>
    </row>
    <row r="107" spans="2:3" x14ac:dyDescent="0.15">
      <c r="B107" s="187" t="s">
        <v>449</v>
      </c>
      <c r="C107" s="193" t="s">
        <v>450</v>
      </c>
    </row>
    <row r="108" spans="2:3" x14ac:dyDescent="0.15">
      <c r="B108" s="186" t="s">
        <v>451</v>
      </c>
      <c r="C108" s="192" t="s">
        <v>452</v>
      </c>
    </row>
    <row r="109" spans="2:3" x14ac:dyDescent="0.15">
      <c r="B109" s="187" t="s">
        <v>453</v>
      </c>
      <c r="C109" s="193" t="s">
        <v>454</v>
      </c>
    </row>
    <row r="110" spans="2:3" x14ac:dyDescent="0.15">
      <c r="B110" s="186" t="s">
        <v>455</v>
      </c>
      <c r="C110" s="192" t="s">
        <v>456</v>
      </c>
    </row>
    <row r="111" spans="2:3" x14ac:dyDescent="0.15">
      <c r="B111" s="187" t="s">
        <v>457</v>
      </c>
      <c r="C111" s="193" t="s">
        <v>458</v>
      </c>
    </row>
    <row r="112" spans="2:3" x14ac:dyDescent="0.15">
      <c r="B112" s="186" t="s">
        <v>459</v>
      </c>
      <c r="C112" s="192" t="s">
        <v>460</v>
      </c>
    </row>
    <row r="113" spans="2:3" x14ac:dyDescent="0.15">
      <c r="B113" s="187" t="s">
        <v>461</v>
      </c>
      <c r="C113" s="193" t="s">
        <v>462</v>
      </c>
    </row>
    <row r="114" spans="2:3" x14ac:dyDescent="0.15">
      <c r="B114" s="186" t="s">
        <v>463</v>
      </c>
      <c r="C114" s="192" t="s">
        <v>464</v>
      </c>
    </row>
    <row r="115" spans="2:3" x14ac:dyDescent="0.15">
      <c r="B115" s="187" t="s">
        <v>465</v>
      </c>
      <c r="C115" s="193" t="s">
        <v>466</v>
      </c>
    </row>
    <row r="116" spans="2:3" x14ac:dyDescent="0.15">
      <c r="B116" s="186" t="s">
        <v>467</v>
      </c>
      <c r="C116" s="192" t="s">
        <v>468</v>
      </c>
    </row>
    <row r="117" spans="2:3" x14ac:dyDescent="0.15">
      <c r="B117" s="187" t="s">
        <v>469</v>
      </c>
      <c r="C117" s="193" t="s">
        <v>470</v>
      </c>
    </row>
    <row r="118" spans="2:3" x14ac:dyDescent="0.15">
      <c r="B118" s="186" t="s">
        <v>471</v>
      </c>
      <c r="C118" s="192" t="s">
        <v>472</v>
      </c>
    </row>
    <row r="119" spans="2:3" x14ac:dyDescent="0.15">
      <c r="B119" s="187" t="s">
        <v>473</v>
      </c>
      <c r="C119" s="193" t="s">
        <v>474</v>
      </c>
    </row>
    <row r="120" spans="2:3" x14ac:dyDescent="0.15">
      <c r="B120" s="186" t="s">
        <v>475</v>
      </c>
      <c r="C120" s="192" t="s">
        <v>476</v>
      </c>
    </row>
    <row r="121" spans="2:3" x14ac:dyDescent="0.15">
      <c r="B121" s="187" t="s">
        <v>477</v>
      </c>
      <c r="C121" s="193" t="s">
        <v>478</v>
      </c>
    </row>
    <row r="122" spans="2:3" x14ac:dyDescent="0.15">
      <c r="B122" s="186" t="s">
        <v>479</v>
      </c>
      <c r="C122" s="192" t="s">
        <v>480</v>
      </c>
    </row>
    <row r="123" spans="2:3" x14ac:dyDescent="0.15">
      <c r="B123" s="187" t="s">
        <v>481</v>
      </c>
      <c r="C123" s="193" t="s">
        <v>482</v>
      </c>
    </row>
    <row r="124" spans="2:3" x14ac:dyDescent="0.15">
      <c r="B124" s="186" t="s">
        <v>483</v>
      </c>
      <c r="C124" s="192" t="s">
        <v>484</v>
      </c>
    </row>
    <row r="125" spans="2:3" x14ac:dyDescent="0.15">
      <c r="B125" s="187" t="s">
        <v>485</v>
      </c>
      <c r="C125" s="193" t="s">
        <v>486</v>
      </c>
    </row>
    <row r="126" spans="2:3" x14ac:dyDescent="0.15">
      <c r="B126" s="186" t="s">
        <v>487</v>
      </c>
      <c r="C126" s="192" t="s">
        <v>488</v>
      </c>
    </row>
    <row r="127" spans="2:3" x14ac:dyDescent="0.15">
      <c r="B127" s="187" t="s">
        <v>489</v>
      </c>
      <c r="C127" s="193" t="s">
        <v>490</v>
      </c>
    </row>
    <row r="128" spans="2:3" x14ac:dyDescent="0.15">
      <c r="B128" s="186" t="s">
        <v>491</v>
      </c>
      <c r="C128" s="192" t="s">
        <v>492</v>
      </c>
    </row>
    <row r="129" spans="2:3" x14ac:dyDescent="0.15">
      <c r="B129" s="187" t="s">
        <v>493</v>
      </c>
      <c r="C129" s="193" t="s">
        <v>494</v>
      </c>
    </row>
    <row r="130" spans="2:3" x14ac:dyDescent="0.15">
      <c r="B130" s="186" t="s">
        <v>495</v>
      </c>
      <c r="C130" s="192" t="s">
        <v>496</v>
      </c>
    </row>
    <row r="131" spans="2:3" x14ac:dyDescent="0.15">
      <c r="B131" s="187" t="s">
        <v>497</v>
      </c>
      <c r="C131" s="193" t="s">
        <v>498</v>
      </c>
    </row>
    <row r="132" spans="2:3" x14ac:dyDescent="0.15">
      <c r="B132" s="186" t="s">
        <v>499</v>
      </c>
      <c r="C132" s="192" t="s">
        <v>500</v>
      </c>
    </row>
    <row r="133" spans="2:3" x14ac:dyDescent="0.15">
      <c r="B133" s="187" t="s">
        <v>501</v>
      </c>
      <c r="C133" s="193" t="s">
        <v>502</v>
      </c>
    </row>
    <row r="134" spans="2:3" x14ac:dyDescent="0.15">
      <c r="B134" s="186" t="s">
        <v>503</v>
      </c>
      <c r="C134" s="192" t="s">
        <v>504</v>
      </c>
    </row>
    <row r="135" spans="2:3" x14ac:dyDescent="0.15">
      <c r="B135" s="187" t="s">
        <v>505</v>
      </c>
      <c r="C135" s="193" t="s">
        <v>506</v>
      </c>
    </row>
    <row r="136" spans="2:3" x14ac:dyDescent="0.15">
      <c r="B136" s="186" t="s">
        <v>507</v>
      </c>
      <c r="C136" s="192" t="s">
        <v>508</v>
      </c>
    </row>
    <row r="137" spans="2:3" x14ac:dyDescent="0.15">
      <c r="B137" s="187" t="s">
        <v>509</v>
      </c>
      <c r="C137" s="193" t="s">
        <v>510</v>
      </c>
    </row>
    <row r="138" spans="2:3" x14ac:dyDescent="0.15">
      <c r="B138" s="186" t="s">
        <v>511</v>
      </c>
      <c r="C138" s="192" t="s">
        <v>512</v>
      </c>
    </row>
    <row r="139" spans="2:3" x14ac:dyDescent="0.15">
      <c r="B139" s="187" t="s">
        <v>513</v>
      </c>
      <c r="C139" s="193" t="s">
        <v>514</v>
      </c>
    </row>
    <row r="140" spans="2:3" x14ac:dyDescent="0.15">
      <c r="B140" s="186" t="s">
        <v>515</v>
      </c>
      <c r="C140" s="192" t="s">
        <v>516</v>
      </c>
    </row>
    <row r="141" spans="2:3" x14ac:dyDescent="0.15">
      <c r="B141" s="187" t="s">
        <v>517</v>
      </c>
      <c r="C141" s="193" t="s">
        <v>518</v>
      </c>
    </row>
    <row r="142" spans="2:3" x14ac:dyDescent="0.15">
      <c r="B142" s="186" t="s">
        <v>519</v>
      </c>
      <c r="C142" s="192" t="s">
        <v>520</v>
      </c>
    </row>
    <row r="143" spans="2:3" x14ac:dyDescent="0.15">
      <c r="B143" s="187" t="s">
        <v>521</v>
      </c>
      <c r="C143" s="193" t="s">
        <v>522</v>
      </c>
    </row>
    <row r="144" spans="2:3" x14ac:dyDescent="0.15">
      <c r="B144" s="186" t="s">
        <v>523</v>
      </c>
      <c r="C144" s="192" t="s">
        <v>524</v>
      </c>
    </row>
    <row r="145" spans="2:4" x14ac:dyDescent="0.15">
      <c r="B145" s="187" t="s">
        <v>525</v>
      </c>
      <c r="C145" s="193" t="s">
        <v>526</v>
      </c>
    </row>
    <row r="146" spans="2:4" x14ac:dyDescent="0.15">
      <c r="B146" s="186" t="s">
        <v>527</v>
      </c>
      <c r="C146" s="192" t="s">
        <v>528</v>
      </c>
    </row>
    <row r="147" spans="2:4" x14ac:dyDescent="0.15">
      <c r="B147" s="187" t="s">
        <v>529</v>
      </c>
      <c r="C147" s="193" t="s">
        <v>530</v>
      </c>
    </row>
    <row r="148" spans="2:4" x14ac:dyDescent="0.15">
      <c r="B148" s="186" t="s">
        <v>531</v>
      </c>
      <c r="C148" s="192" t="s">
        <v>532</v>
      </c>
    </row>
    <row r="149" spans="2:4" x14ac:dyDescent="0.15">
      <c r="B149" s="187" t="s">
        <v>533</v>
      </c>
      <c r="C149" s="193" t="s">
        <v>534</v>
      </c>
    </row>
    <row r="150" spans="2:4" x14ac:dyDescent="0.15">
      <c r="B150" s="186" t="s">
        <v>535</v>
      </c>
      <c r="C150" s="192" t="s">
        <v>536</v>
      </c>
    </row>
    <row r="151" spans="2:4" x14ac:dyDescent="0.15">
      <c r="B151" s="187" t="s">
        <v>537</v>
      </c>
      <c r="C151" s="193" t="s">
        <v>538</v>
      </c>
    </row>
    <row r="152" spans="2:4" x14ac:dyDescent="0.15">
      <c r="B152" s="186" t="s">
        <v>539</v>
      </c>
      <c r="C152" s="192" t="s">
        <v>540</v>
      </c>
    </row>
    <row r="153" spans="2:4" x14ac:dyDescent="0.15">
      <c r="B153" s="187" t="s">
        <v>541</v>
      </c>
      <c r="C153" s="193" t="s">
        <v>542</v>
      </c>
    </row>
    <row r="154" spans="2:4" x14ac:dyDescent="0.15">
      <c r="B154" s="186" t="s">
        <v>544</v>
      </c>
      <c r="C154" s="192" t="s">
        <v>545</v>
      </c>
      <c r="D154" t="s">
        <v>543</v>
      </c>
    </row>
    <row r="155" spans="2:4" x14ac:dyDescent="0.15">
      <c r="B155" s="187" t="s">
        <v>546</v>
      </c>
      <c r="C155" s="193" t="s">
        <v>547</v>
      </c>
    </row>
    <row r="156" spans="2:4" x14ac:dyDescent="0.15">
      <c r="B156" s="186" t="s">
        <v>548</v>
      </c>
      <c r="C156" s="192" t="s">
        <v>549</v>
      </c>
    </row>
    <row r="157" spans="2:4" x14ac:dyDescent="0.15">
      <c r="B157" s="187" t="s">
        <v>550</v>
      </c>
      <c r="C157" s="193" t="s">
        <v>551</v>
      </c>
    </row>
    <row r="158" spans="2:4" x14ac:dyDescent="0.15">
      <c r="B158" s="186" t="s">
        <v>552</v>
      </c>
      <c r="C158" s="192" t="s">
        <v>553</v>
      </c>
    </row>
    <row r="159" spans="2:4" x14ac:dyDescent="0.15">
      <c r="B159" s="187" t="s">
        <v>554</v>
      </c>
      <c r="C159" s="193" t="s">
        <v>555</v>
      </c>
    </row>
    <row r="160" spans="2:4" x14ac:dyDescent="0.15">
      <c r="B160" s="186" t="s">
        <v>556</v>
      </c>
      <c r="C160" s="192" t="s">
        <v>557</v>
      </c>
    </row>
    <row r="161" spans="2:3" x14ac:dyDescent="0.15">
      <c r="B161" s="187" t="s">
        <v>558</v>
      </c>
      <c r="C161" s="193" t="s">
        <v>559</v>
      </c>
    </row>
    <row r="162" spans="2:3" x14ac:dyDescent="0.15">
      <c r="B162" s="186" t="s">
        <v>560</v>
      </c>
      <c r="C162" s="192" t="s">
        <v>561</v>
      </c>
    </row>
    <row r="163" spans="2:3" x14ac:dyDescent="0.15">
      <c r="B163" s="187" t="s">
        <v>562</v>
      </c>
      <c r="C163" s="193" t="s">
        <v>563</v>
      </c>
    </row>
    <row r="164" spans="2:3" x14ac:dyDescent="0.15">
      <c r="B164" s="186" t="s">
        <v>564</v>
      </c>
      <c r="C164" s="192" t="s">
        <v>565</v>
      </c>
    </row>
    <row r="165" spans="2:3" x14ac:dyDescent="0.15">
      <c r="B165" s="187" t="s">
        <v>566</v>
      </c>
      <c r="C165" s="193" t="s">
        <v>567</v>
      </c>
    </row>
    <row r="166" spans="2:3" x14ac:dyDescent="0.15">
      <c r="B166" s="186" t="s">
        <v>568</v>
      </c>
      <c r="C166" s="192" t="s">
        <v>569</v>
      </c>
    </row>
    <row r="167" spans="2:3" x14ac:dyDescent="0.15">
      <c r="B167" s="187" t="s">
        <v>570</v>
      </c>
      <c r="C167" s="193" t="s">
        <v>571</v>
      </c>
    </row>
    <row r="168" spans="2:3" x14ac:dyDescent="0.15">
      <c r="B168" s="186" t="s">
        <v>572</v>
      </c>
      <c r="C168" s="192" t="s">
        <v>573</v>
      </c>
    </row>
    <row r="169" spans="2:3" x14ac:dyDescent="0.15">
      <c r="B169" s="187" t="s">
        <v>574</v>
      </c>
      <c r="C169" s="193" t="s">
        <v>575</v>
      </c>
    </row>
    <row r="170" spans="2:3" x14ac:dyDescent="0.15">
      <c r="B170" s="186" t="s">
        <v>576</v>
      </c>
      <c r="C170" s="192" t="s">
        <v>577</v>
      </c>
    </row>
    <row r="171" spans="2:3" x14ac:dyDescent="0.15">
      <c r="B171" s="187" t="s">
        <v>578</v>
      </c>
      <c r="C171" s="193" t="s">
        <v>579</v>
      </c>
    </row>
    <row r="172" spans="2:3" x14ac:dyDescent="0.15">
      <c r="B172" s="186" t="s">
        <v>580</v>
      </c>
      <c r="C172" s="192" t="s">
        <v>581</v>
      </c>
    </row>
    <row r="173" spans="2:3" x14ac:dyDescent="0.15">
      <c r="B173" s="187" t="s">
        <v>582</v>
      </c>
      <c r="C173" s="193" t="s">
        <v>583</v>
      </c>
    </row>
    <row r="174" spans="2:3" x14ac:dyDescent="0.15">
      <c r="B174" s="186" t="s">
        <v>584</v>
      </c>
      <c r="C174" s="192" t="s">
        <v>585</v>
      </c>
    </row>
    <row r="175" spans="2:3" x14ac:dyDescent="0.15">
      <c r="B175" s="187" t="s">
        <v>586</v>
      </c>
      <c r="C175" s="193" t="s">
        <v>587</v>
      </c>
    </row>
    <row r="176" spans="2:3" x14ac:dyDescent="0.15">
      <c r="B176" s="186" t="s">
        <v>588</v>
      </c>
      <c r="C176" s="192" t="s">
        <v>589</v>
      </c>
    </row>
    <row r="177" spans="2:3" x14ac:dyDescent="0.15">
      <c r="B177" s="187" t="s">
        <v>590</v>
      </c>
      <c r="C177" s="193" t="s">
        <v>591</v>
      </c>
    </row>
    <row r="178" spans="2:3" x14ac:dyDescent="0.15">
      <c r="B178" s="186" t="s">
        <v>592</v>
      </c>
      <c r="C178" s="192" t="s">
        <v>593</v>
      </c>
    </row>
    <row r="179" spans="2:3" x14ac:dyDescent="0.15">
      <c r="B179" s="187" t="s">
        <v>594</v>
      </c>
      <c r="C179" s="193" t="s">
        <v>595</v>
      </c>
    </row>
    <row r="180" spans="2:3" x14ac:dyDescent="0.15">
      <c r="B180" s="186" t="s">
        <v>596</v>
      </c>
      <c r="C180" s="192" t="s">
        <v>597</v>
      </c>
    </row>
    <row r="181" spans="2:3" x14ac:dyDescent="0.15">
      <c r="B181" s="187" t="s">
        <v>598</v>
      </c>
      <c r="C181" s="193" t="s">
        <v>599</v>
      </c>
    </row>
    <row r="182" spans="2:3" x14ac:dyDescent="0.15">
      <c r="B182" s="186" t="s">
        <v>600</v>
      </c>
      <c r="C182" s="192" t="s">
        <v>601</v>
      </c>
    </row>
    <row r="183" spans="2:3" x14ac:dyDescent="0.15">
      <c r="B183" s="187" t="s">
        <v>602</v>
      </c>
      <c r="C183" s="193" t="s">
        <v>603</v>
      </c>
    </row>
    <row r="184" spans="2:3" x14ac:dyDescent="0.15">
      <c r="B184" s="186" t="s">
        <v>604</v>
      </c>
      <c r="C184" s="192" t="s">
        <v>605</v>
      </c>
    </row>
    <row r="185" spans="2:3" x14ac:dyDescent="0.15">
      <c r="B185" s="187" t="s">
        <v>606</v>
      </c>
      <c r="C185" s="193" t="s">
        <v>607</v>
      </c>
    </row>
    <row r="186" spans="2:3" x14ac:dyDescent="0.15">
      <c r="B186" s="186" t="s">
        <v>608</v>
      </c>
      <c r="C186" s="192" t="s">
        <v>609</v>
      </c>
    </row>
    <row r="187" spans="2:3" x14ac:dyDescent="0.15">
      <c r="B187" s="187" t="s">
        <v>610</v>
      </c>
      <c r="C187" s="193" t="s">
        <v>611</v>
      </c>
    </row>
    <row r="188" spans="2:3" x14ac:dyDescent="0.15">
      <c r="B188" s="186" t="s">
        <v>612</v>
      </c>
      <c r="C188" s="192" t="s">
        <v>613</v>
      </c>
    </row>
    <row r="189" spans="2:3" x14ac:dyDescent="0.15">
      <c r="B189" s="187" t="s">
        <v>614</v>
      </c>
      <c r="C189" s="193" t="s">
        <v>615</v>
      </c>
    </row>
    <row r="190" spans="2:3" x14ac:dyDescent="0.15">
      <c r="B190" s="186" t="s">
        <v>616</v>
      </c>
      <c r="C190" s="192" t="s">
        <v>617</v>
      </c>
    </row>
    <row r="191" spans="2:3" x14ac:dyDescent="0.15">
      <c r="B191" s="187" t="s">
        <v>618</v>
      </c>
      <c r="C191" s="193" t="s">
        <v>619</v>
      </c>
    </row>
    <row r="192" spans="2:3" x14ac:dyDescent="0.15">
      <c r="B192" s="186" t="s">
        <v>620</v>
      </c>
      <c r="C192" s="192" t="s">
        <v>621</v>
      </c>
    </row>
    <row r="193" spans="2:3" x14ac:dyDescent="0.15">
      <c r="B193" s="187" t="s">
        <v>622</v>
      </c>
      <c r="C193" s="193" t="s">
        <v>623</v>
      </c>
    </row>
    <row r="194" spans="2:3" x14ac:dyDescent="0.15">
      <c r="B194" s="186" t="s">
        <v>624</v>
      </c>
      <c r="C194" s="192" t="s">
        <v>625</v>
      </c>
    </row>
    <row r="195" spans="2:3" x14ac:dyDescent="0.15">
      <c r="B195" s="187" t="s">
        <v>626</v>
      </c>
      <c r="C195" s="193" t="s">
        <v>627</v>
      </c>
    </row>
    <row r="196" spans="2:3" x14ac:dyDescent="0.15">
      <c r="B196" s="186" t="s">
        <v>628</v>
      </c>
      <c r="C196" s="192" t="s">
        <v>629</v>
      </c>
    </row>
    <row r="197" spans="2:3" x14ac:dyDescent="0.15">
      <c r="B197" s="187" t="s">
        <v>630</v>
      </c>
      <c r="C197" s="193" t="s">
        <v>631</v>
      </c>
    </row>
    <row r="198" spans="2:3" x14ac:dyDescent="0.15">
      <c r="B198" s="186" t="s">
        <v>632</v>
      </c>
      <c r="C198" s="192" t="s">
        <v>633</v>
      </c>
    </row>
    <row r="199" spans="2:3" x14ac:dyDescent="0.15">
      <c r="B199" s="187" t="s">
        <v>634</v>
      </c>
      <c r="C199" s="193" t="s">
        <v>635</v>
      </c>
    </row>
    <row r="200" spans="2:3" x14ac:dyDescent="0.15">
      <c r="B200" s="186" t="s">
        <v>636</v>
      </c>
      <c r="C200" s="192" t="s">
        <v>637</v>
      </c>
    </row>
    <row r="201" spans="2:3" x14ac:dyDescent="0.15">
      <c r="B201" s="187" t="s">
        <v>638</v>
      </c>
      <c r="C201" s="193" t="s">
        <v>639</v>
      </c>
    </row>
    <row r="202" spans="2:3" x14ac:dyDescent="0.15">
      <c r="B202" s="186" t="s">
        <v>640</v>
      </c>
      <c r="C202" s="192" t="s">
        <v>641</v>
      </c>
    </row>
    <row r="203" spans="2:3" x14ac:dyDescent="0.15">
      <c r="B203" s="187" t="s">
        <v>642</v>
      </c>
      <c r="C203" s="193" t="s">
        <v>643</v>
      </c>
    </row>
    <row r="204" spans="2:3" x14ac:dyDescent="0.15">
      <c r="B204" s="186" t="s">
        <v>644</v>
      </c>
      <c r="C204" s="192" t="s">
        <v>645</v>
      </c>
    </row>
    <row r="205" spans="2:3" x14ac:dyDescent="0.15">
      <c r="B205" s="187" t="s">
        <v>646</v>
      </c>
      <c r="C205" s="193" t="s">
        <v>647</v>
      </c>
    </row>
    <row r="206" spans="2:3" x14ac:dyDescent="0.15">
      <c r="B206" s="186" t="s">
        <v>648</v>
      </c>
      <c r="C206" s="192" t="s">
        <v>649</v>
      </c>
    </row>
    <row r="207" spans="2:3" x14ac:dyDescent="0.15">
      <c r="B207" s="187" t="s">
        <v>650</v>
      </c>
      <c r="C207" s="193" t="s">
        <v>651</v>
      </c>
    </row>
    <row r="208" spans="2:3" x14ac:dyDescent="0.15">
      <c r="B208" s="186" t="s">
        <v>652</v>
      </c>
      <c r="C208" s="192" t="s">
        <v>653</v>
      </c>
    </row>
    <row r="209" spans="2:3" x14ac:dyDescent="0.15">
      <c r="B209" s="187" t="s">
        <v>654</v>
      </c>
      <c r="C209" s="193" t="s">
        <v>655</v>
      </c>
    </row>
    <row r="210" spans="2:3" x14ac:dyDescent="0.15">
      <c r="B210" s="186" t="s">
        <v>656</v>
      </c>
      <c r="C210" s="192" t="s">
        <v>657</v>
      </c>
    </row>
    <row r="211" spans="2:3" x14ac:dyDescent="0.15">
      <c r="B211" s="187" t="s">
        <v>658</v>
      </c>
      <c r="C211" s="193" t="s">
        <v>659</v>
      </c>
    </row>
    <row r="212" spans="2:3" x14ac:dyDescent="0.15">
      <c r="B212" s="186" t="s">
        <v>660</v>
      </c>
      <c r="C212" s="192" t="s">
        <v>661</v>
      </c>
    </row>
    <row r="213" spans="2:3" x14ac:dyDescent="0.15">
      <c r="B213" s="187" t="s">
        <v>662</v>
      </c>
      <c r="C213" s="193" t="s">
        <v>663</v>
      </c>
    </row>
    <row r="214" spans="2:3" x14ac:dyDescent="0.15">
      <c r="B214" s="186" t="s">
        <v>664</v>
      </c>
      <c r="C214" s="192" t="s">
        <v>665</v>
      </c>
    </row>
    <row r="215" spans="2:3" x14ac:dyDescent="0.15">
      <c r="B215" s="187" t="s">
        <v>666</v>
      </c>
      <c r="C215" s="193" t="s">
        <v>667</v>
      </c>
    </row>
    <row r="216" spans="2:3" x14ac:dyDescent="0.15">
      <c r="B216" s="186" t="s">
        <v>668</v>
      </c>
      <c r="C216" s="192" t="s">
        <v>669</v>
      </c>
    </row>
    <row r="217" spans="2:3" x14ac:dyDescent="0.15">
      <c r="B217" s="187" t="s">
        <v>670</v>
      </c>
      <c r="C217" s="193" t="s">
        <v>671</v>
      </c>
    </row>
    <row r="218" spans="2:3" x14ac:dyDescent="0.15">
      <c r="B218" s="186" t="s">
        <v>672</v>
      </c>
      <c r="C218" s="192" t="s">
        <v>673</v>
      </c>
    </row>
    <row r="219" spans="2:3" x14ac:dyDescent="0.15">
      <c r="B219" s="187" t="s">
        <v>674</v>
      </c>
      <c r="C219" s="193" t="s">
        <v>675</v>
      </c>
    </row>
    <row r="220" spans="2:3" x14ac:dyDescent="0.15">
      <c r="B220" s="188" t="s">
        <v>676</v>
      </c>
      <c r="C220" s="194" t="s">
        <v>677</v>
      </c>
    </row>
  </sheetData>
  <sheetProtection algorithmName="SHA-512" hashValue="bqtThPxzppWJQaXlNoI3ueXiLQtxnoLq8+SKNeBSNrwFzWTMdSdw6lFyxMsC7zjFKD0PRbqlfu3ih7c+SWwnxQ==" saltValue="E1p5KY5fUYm3acPnBvhlaw==" spinCount="100000" sheet="1" objects="1" scenarios="1"/>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22A2F-E21E-4F30-A446-5A78A3808D8D}">
  <sheetPr codeName="Sheet6"/>
  <dimension ref="A1:R41"/>
  <sheetViews>
    <sheetView topLeftCell="A3" workbookViewId="0">
      <selection activeCell="K36" sqref="K36"/>
    </sheetView>
  </sheetViews>
  <sheetFormatPr defaultRowHeight="13.5" x14ac:dyDescent="0.15"/>
  <cols>
    <col min="1" max="1" width="9" customWidth="1"/>
    <col min="2" max="2" width="17.625" hidden="1" customWidth="1"/>
    <col min="3" max="4" width="16.125" hidden="1" customWidth="1"/>
    <col min="5" max="5" width="25" hidden="1" customWidth="1"/>
    <col min="6" max="10" width="16.125" customWidth="1"/>
    <col min="11" max="11" width="17.5" customWidth="1"/>
    <col min="14" max="14" width="14.25" customWidth="1"/>
    <col min="18" max="18" width="12.375" customWidth="1"/>
  </cols>
  <sheetData>
    <row r="1" spans="1:18" x14ac:dyDescent="0.15">
      <c r="A1">
        <v>1</v>
      </c>
      <c r="B1" s="92">
        <v>2</v>
      </c>
      <c r="C1">
        <v>3</v>
      </c>
      <c r="D1" s="92">
        <v>4</v>
      </c>
      <c r="E1">
        <v>5</v>
      </c>
      <c r="F1" s="92">
        <v>6</v>
      </c>
      <c r="G1">
        <v>7</v>
      </c>
      <c r="H1" s="92">
        <v>8</v>
      </c>
      <c r="I1">
        <v>9</v>
      </c>
    </row>
    <row r="2" spans="1:18" ht="14.25" thickBot="1" x14ac:dyDescent="0.2">
      <c r="B2" s="80" t="s">
        <v>158</v>
      </c>
      <c r="C2" s="82" t="s">
        <v>159</v>
      </c>
      <c r="D2" s="80" t="s">
        <v>160</v>
      </c>
      <c r="E2" s="82" t="s">
        <v>161</v>
      </c>
      <c r="F2" s="80" t="s">
        <v>175</v>
      </c>
      <c r="G2" s="82" t="s">
        <v>176</v>
      </c>
      <c r="H2" s="80" t="s">
        <v>177</v>
      </c>
      <c r="I2" s="82" t="s">
        <v>178</v>
      </c>
      <c r="J2" s="146" t="s">
        <v>215</v>
      </c>
      <c r="K2" s="147" t="s">
        <v>216</v>
      </c>
    </row>
    <row r="3" spans="1:18" x14ac:dyDescent="0.15">
      <c r="A3">
        <v>1</v>
      </c>
      <c r="B3" s="81"/>
      <c r="C3" s="83"/>
      <c r="D3" s="81"/>
      <c r="E3" s="83"/>
      <c r="F3" s="81" t="s">
        <v>217</v>
      </c>
      <c r="G3" s="83" t="s">
        <v>217</v>
      </c>
      <c r="H3" s="81"/>
      <c r="I3" s="83"/>
      <c r="J3" s="81" t="s">
        <v>214</v>
      </c>
      <c r="K3" s="83" t="s">
        <v>198</v>
      </c>
    </row>
    <row r="4" spans="1:18" x14ac:dyDescent="0.15">
      <c r="A4">
        <v>4</v>
      </c>
      <c r="B4" s="81"/>
      <c r="C4" s="83"/>
      <c r="D4" s="81"/>
      <c r="E4" s="83"/>
      <c r="F4" s="81" t="s">
        <v>206</v>
      </c>
      <c r="G4" s="83" t="s">
        <v>206</v>
      </c>
      <c r="H4" s="81"/>
      <c r="I4" s="83"/>
      <c r="J4" s="81" t="s">
        <v>208</v>
      </c>
      <c r="K4" s="83" t="s">
        <v>133</v>
      </c>
      <c r="P4" s="83" t="s">
        <v>224</v>
      </c>
      <c r="R4" s="83" t="s">
        <v>224</v>
      </c>
    </row>
    <row r="5" spans="1:18" x14ac:dyDescent="0.15">
      <c r="A5">
        <v>5</v>
      </c>
      <c r="B5" s="81"/>
      <c r="C5" s="83"/>
      <c r="D5" s="81"/>
      <c r="E5" s="83"/>
      <c r="F5" s="81" t="s">
        <v>208</v>
      </c>
      <c r="G5" s="83" t="s">
        <v>207</v>
      </c>
      <c r="H5" s="81"/>
      <c r="I5" s="83"/>
      <c r="J5" s="81" t="s">
        <v>204</v>
      </c>
      <c r="K5" s="83" t="s">
        <v>204</v>
      </c>
      <c r="P5" s="83" t="s">
        <v>206</v>
      </c>
      <c r="R5" s="83" t="s">
        <v>206</v>
      </c>
    </row>
    <row r="6" spans="1:18" x14ac:dyDescent="0.15">
      <c r="A6">
        <v>6</v>
      </c>
      <c r="B6" s="81"/>
      <c r="C6" s="83"/>
      <c r="D6" s="81"/>
      <c r="E6" s="83"/>
      <c r="F6" s="81" t="s">
        <v>133</v>
      </c>
      <c r="G6" s="83" t="s">
        <v>208</v>
      </c>
      <c r="H6" s="81"/>
      <c r="I6" s="83"/>
      <c r="J6" s="81" t="s">
        <v>205</v>
      </c>
      <c r="K6" s="83" t="s">
        <v>205</v>
      </c>
      <c r="P6" s="83" t="s">
        <v>207</v>
      </c>
      <c r="R6" s="83" t="s">
        <v>208</v>
      </c>
    </row>
    <row r="7" spans="1:18" x14ac:dyDescent="0.15">
      <c r="A7">
        <v>7</v>
      </c>
      <c r="B7" s="81"/>
      <c r="C7" s="83"/>
      <c r="D7" s="81"/>
      <c r="E7" s="83"/>
      <c r="F7" s="81" t="s">
        <v>209</v>
      </c>
      <c r="G7" s="83" t="s">
        <v>133</v>
      </c>
      <c r="H7" s="81"/>
      <c r="I7" s="83"/>
      <c r="N7" s="83" t="s">
        <v>218</v>
      </c>
      <c r="P7" s="83" t="s">
        <v>208</v>
      </c>
      <c r="R7" s="83" t="s">
        <v>229</v>
      </c>
    </row>
    <row r="8" spans="1:18" x14ac:dyDescent="0.15">
      <c r="A8">
        <v>8</v>
      </c>
      <c r="B8" s="81"/>
      <c r="C8" s="83"/>
      <c r="D8" s="81"/>
      <c r="E8" s="83"/>
      <c r="F8" s="81" t="s">
        <v>213</v>
      </c>
      <c r="G8" s="83" t="s">
        <v>209</v>
      </c>
      <c r="H8" s="81"/>
      <c r="I8" s="83"/>
      <c r="N8" s="83" t="s">
        <v>219</v>
      </c>
      <c r="P8" s="83" t="s">
        <v>229</v>
      </c>
      <c r="R8" s="83" t="s">
        <v>209</v>
      </c>
    </row>
    <row r="9" spans="1:18" x14ac:dyDescent="0.15">
      <c r="A9">
        <v>9</v>
      </c>
      <c r="B9" s="81"/>
      <c r="C9" s="83"/>
      <c r="D9" s="81"/>
      <c r="E9" s="83"/>
      <c r="F9" s="81" t="s">
        <v>211</v>
      </c>
      <c r="G9" s="83" t="s">
        <v>210</v>
      </c>
      <c r="H9" s="81"/>
      <c r="I9" s="83"/>
      <c r="N9" s="83" t="s">
        <v>223</v>
      </c>
      <c r="P9" s="83" t="s">
        <v>209</v>
      </c>
      <c r="R9" s="83" t="s">
        <v>232</v>
      </c>
    </row>
    <row r="10" spans="1:18" x14ac:dyDescent="0.15">
      <c r="A10">
        <v>10</v>
      </c>
      <c r="B10" s="81"/>
      <c r="C10" s="83"/>
      <c r="D10" s="81"/>
      <c r="E10" s="83"/>
      <c r="F10" s="81" t="s">
        <v>212</v>
      </c>
      <c r="G10" s="83" t="s">
        <v>211</v>
      </c>
      <c r="H10" s="81"/>
      <c r="I10" s="83"/>
      <c r="P10" s="83" t="s">
        <v>210</v>
      </c>
      <c r="R10" s="83" t="s">
        <v>211</v>
      </c>
    </row>
    <row r="11" spans="1:18" x14ac:dyDescent="0.15">
      <c r="A11">
        <v>11</v>
      </c>
      <c r="B11" s="81"/>
      <c r="C11" s="83"/>
      <c r="D11" s="81"/>
      <c r="E11" s="83"/>
      <c r="F11" s="81" t="s">
        <v>204</v>
      </c>
      <c r="G11" s="83" t="s">
        <v>212</v>
      </c>
      <c r="H11" s="81"/>
      <c r="I11" s="83"/>
      <c r="P11" s="83" t="s">
        <v>211</v>
      </c>
      <c r="R11" s="83" t="s">
        <v>212</v>
      </c>
    </row>
    <row r="12" spans="1:18" x14ac:dyDescent="0.15">
      <c r="A12">
        <v>12</v>
      </c>
      <c r="B12" s="81"/>
      <c r="C12" s="83"/>
      <c r="D12" s="81"/>
      <c r="E12" s="83"/>
      <c r="F12" s="81" t="s">
        <v>227</v>
      </c>
      <c r="G12" s="83" t="s">
        <v>204</v>
      </c>
      <c r="H12" s="81"/>
      <c r="I12" s="83"/>
      <c r="P12" s="83" t="s">
        <v>212</v>
      </c>
      <c r="R12" s="83" t="s">
        <v>204</v>
      </c>
    </row>
    <row r="13" spans="1:18" x14ac:dyDescent="0.15">
      <c r="A13">
        <v>13</v>
      </c>
      <c r="B13" s="81"/>
      <c r="C13" s="83"/>
      <c r="D13" s="81"/>
      <c r="E13" s="83"/>
      <c r="F13" s="81" t="s">
        <v>233</v>
      </c>
      <c r="G13" s="83" t="s">
        <v>226</v>
      </c>
      <c r="H13" s="81"/>
      <c r="I13" s="83"/>
      <c r="P13" s="83" t="s">
        <v>204</v>
      </c>
      <c r="R13" s="83" t="s">
        <v>227</v>
      </c>
    </row>
    <row r="14" spans="1:18" x14ac:dyDescent="0.15">
      <c r="A14">
        <v>14</v>
      </c>
      <c r="B14" s="81"/>
      <c r="C14" s="83"/>
      <c r="D14" s="81"/>
      <c r="E14" s="83"/>
      <c r="F14" s="81" t="s">
        <v>230</v>
      </c>
      <c r="G14" s="83" t="s">
        <v>231</v>
      </c>
      <c r="H14" s="81"/>
      <c r="I14" s="83"/>
      <c r="P14" s="83" t="s">
        <v>226</v>
      </c>
      <c r="R14" s="83" t="s">
        <v>233</v>
      </c>
    </row>
    <row r="15" spans="1:18" x14ac:dyDescent="0.15">
      <c r="A15">
        <v>15</v>
      </c>
      <c r="B15" s="81"/>
      <c r="C15" s="83"/>
      <c r="D15" s="81"/>
      <c r="E15" s="83"/>
      <c r="F15" s="81"/>
      <c r="G15" s="83" t="s">
        <v>230</v>
      </c>
      <c r="H15" s="81"/>
      <c r="I15" s="83"/>
      <c r="P15" s="83" t="s">
        <v>231</v>
      </c>
      <c r="R15" s="164" t="s">
        <v>230</v>
      </c>
    </row>
    <row r="16" spans="1:18" x14ac:dyDescent="0.15">
      <c r="A16">
        <v>2</v>
      </c>
      <c r="B16" s="81"/>
      <c r="C16" s="83"/>
      <c r="D16" s="81"/>
      <c r="E16" s="83"/>
      <c r="F16" s="81" t="s">
        <v>222</v>
      </c>
      <c r="G16" s="83" t="s">
        <v>222</v>
      </c>
      <c r="H16" s="81"/>
      <c r="I16" s="83"/>
      <c r="P16" s="164" t="s">
        <v>230</v>
      </c>
    </row>
    <row r="17" spans="1:14" x14ac:dyDescent="0.15">
      <c r="A17">
        <v>15</v>
      </c>
      <c r="B17" s="81"/>
      <c r="C17" s="83"/>
      <c r="D17" s="81"/>
      <c r="E17" s="83"/>
      <c r="F17" s="81" t="s">
        <v>206</v>
      </c>
      <c r="G17" s="83" t="s">
        <v>206</v>
      </c>
    </row>
    <row r="18" spans="1:14" x14ac:dyDescent="0.15">
      <c r="A18">
        <v>16</v>
      </c>
      <c r="B18" s="81"/>
      <c r="C18" s="83"/>
      <c r="D18" s="81"/>
      <c r="E18" s="83"/>
      <c r="F18" s="81" t="s">
        <v>208</v>
      </c>
      <c r="G18" s="83" t="s">
        <v>207</v>
      </c>
    </row>
    <row r="19" spans="1:14" x14ac:dyDescent="0.15">
      <c r="A19">
        <v>17</v>
      </c>
      <c r="B19" s="81"/>
      <c r="C19" s="83"/>
      <c r="D19" s="81"/>
      <c r="E19" s="83"/>
      <c r="F19" s="81" t="s">
        <v>133</v>
      </c>
      <c r="G19" s="83" t="s">
        <v>208</v>
      </c>
      <c r="N19" s="83" t="s">
        <v>225</v>
      </c>
    </row>
    <row r="20" spans="1:14" x14ac:dyDescent="0.15">
      <c r="A20">
        <v>18</v>
      </c>
      <c r="B20" s="81"/>
      <c r="C20" s="83"/>
      <c r="D20" s="81"/>
      <c r="E20" s="83"/>
      <c r="F20" s="81" t="s">
        <v>209</v>
      </c>
      <c r="G20" s="83" t="s">
        <v>133</v>
      </c>
      <c r="N20" s="83" t="s">
        <v>206</v>
      </c>
    </row>
    <row r="21" spans="1:14" x14ac:dyDescent="0.15">
      <c r="A21">
        <v>19</v>
      </c>
      <c r="B21" s="81"/>
      <c r="C21" s="83"/>
      <c r="D21" s="81"/>
      <c r="E21" s="83"/>
      <c r="F21" s="81" t="s">
        <v>213</v>
      </c>
      <c r="G21" s="83" t="s">
        <v>209</v>
      </c>
      <c r="N21" s="83" t="s">
        <v>207</v>
      </c>
    </row>
    <row r="22" spans="1:14" x14ac:dyDescent="0.15">
      <c r="A22">
        <v>20</v>
      </c>
      <c r="B22" s="81"/>
      <c r="C22" s="83"/>
      <c r="D22" s="81"/>
      <c r="E22" s="83"/>
      <c r="F22" s="81" t="s">
        <v>211</v>
      </c>
      <c r="G22" s="83" t="s">
        <v>210</v>
      </c>
      <c r="N22" s="83" t="s">
        <v>208</v>
      </c>
    </row>
    <row r="23" spans="1:14" x14ac:dyDescent="0.15">
      <c r="A23">
        <v>21</v>
      </c>
      <c r="B23" s="81"/>
      <c r="C23" s="83"/>
      <c r="D23" s="81"/>
      <c r="E23" s="83"/>
      <c r="F23" s="81" t="s">
        <v>212</v>
      </c>
      <c r="G23" s="83" t="s">
        <v>211</v>
      </c>
      <c r="N23" s="83" t="s">
        <v>209</v>
      </c>
    </row>
    <row r="24" spans="1:14" x14ac:dyDescent="0.15">
      <c r="A24">
        <v>22</v>
      </c>
      <c r="B24" s="81"/>
      <c r="C24" s="83"/>
      <c r="D24" s="81"/>
      <c r="E24" s="83"/>
      <c r="F24" s="81" t="s">
        <v>204</v>
      </c>
      <c r="G24" s="83" t="s">
        <v>212</v>
      </c>
      <c r="N24" s="83" t="s">
        <v>210</v>
      </c>
    </row>
    <row r="25" spans="1:14" x14ac:dyDescent="0.15">
      <c r="A25">
        <v>23</v>
      </c>
      <c r="B25" s="81"/>
      <c r="C25" s="83"/>
      <c r="D25" s="81"/>
      <c r="E25" s="83"/>
      <c r="F25" s="81" t="s">
        <v>227</v>
      </c>
      <c r="G25" s="83" t="s">
        <v>204</v>
      </c>
      <c r="N25" s="83" t="s">
        <v>211</v>
      </c>
    </row>
    <row r="26" spans="1:14" x14ac:dyDescent="0.15">
      <c r="A26">
        <v>24</v>
      </c>
      <c r="B26" s="81"/>
      <c r="C26" s="83"/>
      <c r="D26" s="81"/>
      <c r="E26" s="83"/>
      <c r="F26" s="81" t="s">
        <v>233</v>
      </c>
      <c r="G26" s="83" t="s">
        <v>226</v>
      </c>
      <c r="N26" s="83" t="s">
        <v>212</v>
      </c>
    </row>
    <row r="27" spans="1:14" x14ac:dyDescent="0.15">
      <c r="A27">
        <v>25</v>
      </c>
      <c r="B27" s="81"/>
      <c r="C27" s="83"/>
      <c r="D27" s="81"/>
      <c r="E27" s="83"/>
      <c r="F27" s="81" t="s">
        <v>230</v>
      </c>
      <c r="G27" s="83" t="s">
        <v>231</v>
      </c>
      <c r="N27" s="83" t="s">
        <v>204</v>
      </c>
    </row>
    <row r="28" spans="1:14" x14ac:dyDescent="0.15">
      <c r="A28">
        <v>26</v>
      </c>
      <c r="B28" s="81"/>
      <c r="C28" s="83"/>
      <c r="D28" s="81"/>
      <c r="E28" s="83"/>
      <c r="F28" s="81"/>
      <c r="G28" s="83" t="s">
        <v>230</v>
      </c>
      <c r="N28" s="83" t="s">
        <v>226</v>
      </c>
    </row>
    <row r="29" spans="1:14" x14ac:dyDescent="0.15">
      <c r="A29">
        <v>3</v>
      </c>
      <c r="B29" s="81"/>
      <c r="C29" s="83"/>
      <c r="D29" s="81"/>
      <c r="E29" s="83"/>
      <c r="F29" s="81" t="s">
        <v>224</v>
      </c>
      <c r="G29" s="83" t="s">
        <v>224</v>
      </c>
    </row>
    <row r="30" spans="1:14" x14ac:dyDescent="0.15">
      <c r="A30">
        <v>28</v>
      </c>
      <c r="B30" s="81"/>
      <c r="C30" s="83"/>
      <c r="D30" s="81"/>
      <c r="E30" s="83"/>
      <c r="F30" s="81" t="s">
        <v>206</v>
      </c>
      <c r="G30" s="83" t="s">
        <v>206</v>
      </c>
    </row>
    <row r="31" spans="1:14" x14ac:dyDescent="0.15">
      <c r="A31">
        <v>29</v>
      </c>
      <c r="B31" s="81"/>
      <c r="C31" s="83"/>
      <c r="D31" s="81"/>
      <c r="E31" s="83"/>
      <c r="F31" s="81" t="s">
        <v>208</v>
      </c>
      <c r="G31" s="83" t="s">
        <v>207</v>
      </c>
    </row>
    <row r="32" spans="1:14" x14ac:dyDescent="0.15">
      <c r="A32">
        <v>30</v>
      </c>
      <c r="B32" s="81"/>
      <c r="C32" s="83"/>
      <c r="D32" s="81"/>
      <c r="E32" s="83"/>
      <c r="F32" s="81" t="s">
        <v>133</v>
      </c>
      <c r="G32" s="83" t="s">
        <v>208</v>
      </c>
    </row>
    <row r="33" spans="1:7" x14ac:dyDescent="0.15">
      <c r="A33">
        <v>31</v>
      </c>
      <c r="B33" s="81"/>
      <c r="C33" s="83"/>
      <c r="D33" s="81"/>
      <c r="E33" s="83"/>
      <c r="F33" s="81" t="s">
        <v>209</v>
      </c>
      <c r="G33" s="83" t="s">
        <v>133</v>
      </c>
    </row>
    <row r="34" spans="1:7" x14ac:dyDescent="0.15">
      <c r="A34">
        <v>32</v>
      </c>
      <c r="B34" s="81"/>
      <c r="C34" s="83"/>
      <c r="D34" s="81"/>
      <c r="E34" s="83"/>
      <c r="F34" s="81" t="s">
        <v>213</v>
      </c>
      <c r="G34" s="83" t="s">
        <v>209</v>
      </c>
    </row>
    <row r="35" spans="1:7" x14ac:dyDescent="0.15">
      <c r="A35">
        <v>33</v>
      </c>
      <c r="B35" s="81"/>
      <c r="C35" s="83"/>
      <c r="D35" s="81"/>
      <c r="E35" s="83"/>
      <c r="F35" s="81" t="s">
        <v>211</v>
      </c>
      <c r="G35" s="83" t="s">
        <v>210</v>
      </c>
    </row>
    <row r="36" spans="1:7" x14ac:dyDescent="0.15">
      <c r="A36">
        <v>34</v>
      </c>
      <c r="B36" s="81"/>
      <c r="C36" s="83"/>
      <c r="D36" s="81"/>
      <c r="E36" s="83"/>
      <c r="F36" s="81" t="s">
        <v>212</v>
      </c>
      <c r="G36" s="83" t="s">
        <v>211</v>
      </c>
    </row>
    <row r="37" spans="1:7" x14ac:dyDescent="0.15">
      <c r="A37">
        <v>35</v>
      </c>
      <c r="B37" s="81"/>
      <c r="C37" s="83"/>
      <c r="D37" s="81"/>
      <c r="E37" s="83"/>
      <c r="F37" s="81" t="s">
        <v>204</v>
      </c>
      <c r="G37" s="83" t="s">
        <v>212</v>
      </c>
    </row>
    <row r="38" spans="1:7" x14ac:dyDescent="0.15">
      <c r="A38">
        <v>36</v>
      </c>
      <c r="B38" s="81"/>
      <c r="C38" s="83"/>
      <c r="D38" s="81"/>
      <c r="E38" s="83"/>
      <c r="F38" s="81" t="s">
        <v>227</v>
      </c>
      <c r="G38" s="83" t="s">
        <v>204</v>
      </c>
    </row>
    <row r="39" spans="1:7" x14ac:dyDescent="0.15">
      <c r="A39">
        <v>37</v>
      </c>
      <c r="B39" s="81"/>
      <c r="C39" s="83"/>
      <c r="D39" s="81"/>
      <c r="E39" s="83"/>
      <c r="F39" s="81" t="s">
        <v>233</v>
      </c>
      <c r="G39" s="83" t="s">
        <v>226</v>
      </c>
    </row>
    <row r="40" spans="1:7" x14ac:dyDescent="0.15">
      <c r="A40">
        <v>38</v>
      </c>
      <c r="B40" s="81"/>
      <c r="C40" s="83"/>
      <c r="D40" s="81"/>
      <c r="E40" s="83"/>
      <c r="F40" s="81" t="s">
        <v>230</v>
      </c>
      <c r="G40" s="83" t="s">
        <v>231</v>
      </c>
    </row>
    <row r="41" spans="1:7" x14ac:dyDescent="0.15">
      <c r="G41" t="s">
        <v>230</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E8C84-2EEC-4BE6-8F02-34311C2A522B}">
  <sheetPr codeName="Sheet2"/>
  <dimension ref="B2:B19"/>
  <sheetViews>
    <sheetView zoomScale="181" workbookViewId="0">
      <selection activeCell="B5" sqref="B5"/>
    </sheetView>
  </sheetViews>
  <sheetFormatPr defaultRowHeight="13.5" x14ac:dyDescent="0.15"/>
  <sheetData>
    <row r="2" spans="2:2" x14ac:dyDescent="0.15">
      <c r="B2" s="63" t="s">
        <v>136</v>
      </c>
    </row>
    <row r="3" spans="2:2" ht="19.5" customHeight="1" x14ac:dyDescent="0.15">
      <c r="B3" s="63" t="s">
        <v>137</v>
      </c>
    </row>
    <row r="4" spans="2:2" ht="16.5" customHeight="1" x14ac:dyDescent="0.15">
      <c r="B4" s="63" t="s">
        <v>138</v>
      </c>
    </row>
    <row r="5" spans="2:2" ht="16.5" customHeight="1" x14ac:dyDescent="0.15">
      <c r="B5" s="64" t="s">
        <v>139</v>
      </c>
    </row>
    <row r="6" spans="2:2" ht="16.5" customHeight="1" x14ac:dyDescent="0.15">
      <c r="B6" s="63" t="s">
        <v>140</v>
      </c>
    </row>
    <row r="7" spans="2:2" ht="16.5" customHeight="1" x14ac:dyDescent="0.15">
      <c r="B7" s="63" t="s">
        <v>141</v>
      </c>
    </row>
    <row r="8" spans="2:2" ht="16.5" customHeight="1" x14ac:dyDescent="0.15">
      <c r="B8" s="63" t="s">
        <v>142</v>
      </c>
    </row>
    <row r="9" spans="2:2" ht="16.5" customHeight="1" x14ac:dyDescent="0.15">
      <c r="B9" s="63" t="s">
        <v>143</v>
      </c>
    </row>
    <row r="10" spans="2:2" ht="16.5" customHeight="1" x14ac:dyDescent="0.15">
      <c r="B10" s="63" t="s">
        <v>144</v>
      </c>
    </row>
    <row r="11" spans="2:2" ht="16.5" customHeight="1" x14ac:dyDescent="0.15">
      <c r="B11" s="63" t="s">
        <v>153</v>
      </c>
    </row>
    <row r="12" spans="2:2" ht="16.5" customHeight="1" x14ac:dyDescent="0.15">
      <c r="B12" s="63" t="s">
        <v>145</v>
      </c>
    </row>
    <row r="13" spans="2:2" ht="16.5" customHeight="1" x14ac:dyDescent="0.15">
      <c r="B13" s="63" t="s">
        <v>146</v>
      </c>
    </row>
    <row r="14" spans="2:2" ht="18.75" customHeight="1" x14ac:dyDescent="0.15">
      <c r="B14" s="64" t="s">
        <v>147</v>
      </c>
    </row>
    <row r="15" spans="2:2" x14ac:dyDescent="0.15">
      <c r="B15" s="63" t="s">
        <v>148</v>
      </c>
    </row>
    <row r="16" spans="2:2" x14ac:dyDescent="0.15">
      <c r="B16" s="63" t="s">
        <v>149</v>
      </c>
    </row>
    <row r="17" spans="2:2" x14ac:dyDescent="0.15">
      <c r="B17" s="63" t="s">
        <v>150</v>
      </c>
    </row>
    <row r="18" spans="2:2" x14ac:dyDescent="0.15">
      <c r="B18" s="63" t="s">
        <v>151</v>
      </c>
    </row>
    <row r="19" spans="2:2" x14ac:dyDescent="0.15">
      <c r="B19" s="63" t="s">
        <v>152</v>
      </c>
    </row>
  </sheetData>
  <sheetProtection algorithmName="SHA-512" hashValue="KIqJaANPv8JwLzXsYb29/rihCfkGy22urRNdVtgtb+keVjiiQXQ3GGZb6YV/N3CqCeL+2+8EUOUXqGOOQtGP5Q==" saltValue="qpKpjlJoTePzkHkjlPuCEg==" spinCount="100000" sheet="1" objects="1" scenarios="1"/>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51"/>
  <sheetViews>
    <sheetView workbookViewId="0">
      <selection activeCell="M11" sqref="M11"/>
    </sheetView>
  </sheetViews>
  <sheetFormatPr defaultRowHeight="13.5" x14ac:dyDescent="0.15"/>
  <cols>
    <col min="10" max="10" width="32.75" customWidth="1"/>
  </cols>
  <sheetData>
    <row r="1" spans="1:12" ht="14.25" thickBot="1" x14ac:dyDescent="0.2">
      <c r="A1" s="51" t="s">
        <v>25</v>
      </c>
      <c r="B1" s="52"/>
      <c r="C1" s="49" t="s">
        <v>42</v>
      </c>
      <c r="D1" s="18" t="s">
        <v>33</v>
      </c>
      <c r="E1" s="51" t="s">
        <v>30</v>
      </c>
      <c r="F1" s="53"/>
      <c r="G1" s="53"/>
      <c r="H1" s="53"/>
      <c r="I1" s="53"/>
      <c r="J1" s="48" t="s">
        <v>34</v>
      </c>
      <c r="K1" s="30" t="s">
        <v>43</v>
      </c>
    </row>
    <row r="2" spans="1:12" ht="14.25" thickBot="1" x14ac:dyDescent="0.2">
      <c r="A2" s="10"/>
      <c r="B2" s="11"/>
      <c r="C2" s="16" t="s">
        <v>1</v>
      </c>
      <c r="D2" s="19" t="s">
        <v>35</v>
      </c>
      <c r="E2" s="20"/>
      <c r="F2" s="21" t="s">
        <v>31</v>
      </c>
      <c r="G2" s="22" t="s">
        <v>32</v>
      </c>
      <c r="H2" s="23"/>
      <c r="I2" s="45"/>
      <c r="J2" s="37" t="s">
        <v>21</v>
      </c>
      <c r="K2" s="44" t="s">
        <v>44</v>
      </c>
      <c r="L2" t="s">
        <v>132</v>
      </c>
    </row>
    <row r="3" spans="1:12" ht="14.25" thickBot="1" x14ac:dyDescent="0.2">
      <c r="A3" s="12" t="s">
        <v>26</v>
      </c>
      <c r="B3" s="13">
        <v>1</v>
      </c>
      <c r="C3" s="19" t="s">
        <v>2</v>
      </c>
      <c r="D3" s="19" t="s">
        <v>36</v>
      </c>
      <c r="E3" s="24" t="e">
        <f>申込一覧表!#REF!</f>
        <v>#REF!</v>
      </c>
      <c r="F3" s="60" t="e">
        <f>VLOOKUP(E3,$E$4:$I$10,2,FALSE)</f>
        <v>#REF!</v>
      </c>
      <c r="G3" s="60" t="e">
        <f>VLOOKUP(E3,$E$4:$I$10,3,FALSE)</f>
        <v>#REF!</v>
      </c>
      <c r="H3" s="60" t="e">
        <f>VLOOKUP(E3,$E$4:$I$10,4,FALSE)</f>
        <v>#REF!</v>
      </c>
      <c r="I3" s="60" t="e">
        <f>IF(E3=0,"",VLOOKUP(E3,$E$4:$I$10,5,FALSE))</f>
        <v>#REF!</v>
      </c>
      <c r="J3" s="38" t="s">
        <v>6</v>
      </c>
      <c r="K3" s="44" t="s">
        <v>45</v>
      </c>
      <c r="L3" t="s">
        <v>680</v>
      </c>
    </row>
    <row r="4" spans="1:12" ht="14.25" thickBot="1" x14ac:dyDescent="0.2">
      <c r="A4" s="12" t="s">
        <v>59</v>
      </c>
      <c r="B4" s="13">
        <v>2</v>
      </c>
      <c r="C4" s="17"/>
      <c r="D4" s="25" t="s">
        <v>37</v>
      </c>
      <c r="E4" s="26" t="s">
        <v>156</v>
      </c>
      <c r="F4" s="27">
        <v>1600</v>
      </c>
      <c r="G4" s="28">
        <v>2000</v>
      </c>
      <c r="H4" s="26" t="s">
        <v>156</v>
      </c>
      <c r="I4" s="46">
        <v>1</v>
      </c>
      <c r="J4" s="39" t="s">
        <v>20</v>
      </c>
      <c r="K4" s="30" t="s">
        <v>46</v>
      </c>
      <c r="L4" t="s">
        <v>681</v>
      </c>
    </row>
    <row r="5" spans="1:12" x14ac:dyDescent="0.15">
      <c r="A5" s="12" t="s">
        <v>60</v>
      </c>
      <c r="B5" s="13">
        <v>3</v>
      </c>
      <c r="C5" s="8"/>
      <c r="D5" s="25" t="s">
        <v>38</v>
      </c>
      <c r="E5" s="29" t="s">
        <v>154</v>
      </c>
      <c r="F5" s="30">
        <v>1600</v>
      </c>
      <c r="G5" s="31">
        <v>2000</v>
      </c>
      <c r="H5" s="29">
        <v>2</v>
      </c>
      <c r="I5" s="47">
        <v>3</v>
      </c>
      <c r="J5" s="38" t="s">
        <v>7</v>
      </c>
      <c r="K5" s="44" t="s">
        <v>47</v>
      </c>
    </row>
    <row r="6" spans="1:12" x14ac:dyDescent="0.15">
      <c r="A6" s="12" t="s">
        <v>61</v>
      </c>
      <c r="B6" s="13">
        <v>4</v>
      </c>
      <c r="C6" s="8"/>
      <c r="D6" s="25" t="s">
        <v>39</v>
      </c>
      <c r="E6" s="29" t="s">
        <v>52</v>
      </c>
      <c r="F6" s="30">
        <v>1400</v>
      </c>
      <c r="G6" s="31">
        <v>2000</v>
      </c>
      <c r="H6" s="29">
        <v>4</v>
      </c>
      <c r="I6" s="47">
        <v>5</v>
      </c>
      <c r="J6" s="38" t="s">
        <v>8</v>
      </c>
      <c r="K6" s="44" t="s">
        <v>48</v>
      </c>
    </row>
    <row r="7" spans="1:12" x14ac:dyDescent="0.15">
      <c r="A7" s="12" t="s">
        <v>62</v>
      </c>
      <c r="B7" s="13">
        <v>5</v>
      </c>
      <c r="C7" s="8"/>
      <c r="D7" s="25" t="s">
        <v>40</v>
      </c>
      <c r="E7" s="29" t="s">
        <v>53</v>
      </c>
      <c r="F7" s="30">
        <v>1200</v>
      </c>
      <c r="G7" s="31">
        <v>2000</v>
      </c>
      <c r="H7" s="29">
        <v>6</v>
      </c>
      <c r="I7" s="47">
        <v>7</v>
      </c>
      <c r="J7" s="39" t="s">
        <v>19</v>
      </c>
      <c r="K7" s="44" t="s">
        <v>49</v>
      </c>
    </row>
    <row r="8" spans="1:12" x14ac:dyDescent="0.15">
      <c r="A8" s="12" t="s">
        <v>63</v>
      </c>
      <c r="B8" s="13">
        <v>6</v>
      </c>
      <c r="C8" s="8"/>
      <c r="D8" s="25"/>
      <c r="E8" s="29" t="s">
        <v>54</v>
      </c>
      <c r="F8" s="30">
        <v>600</v>
      </c>
      <c r="G8" s="31">
        <v>1000</v>
      </c>
      <c r="H8" s="29">
        <v>8</v>
      </c>
      <c r="I8" s="47">
        <v>9</v>
      </c>
      <c r="J8" s="38" t="s">
        <v>9</v>
      </c>
      <c r="K8" s="44" t="s">
        <v>50</v>
      </c>
    </row>
    <row r="9" spans="1:12" ht="14.25" thickBot="1" x14ac:dyDescent="0.2">
      <c r="A9" s="12" t="s">
        <v>64</v>
      </c>
      <c r="B9" s="13">
        <v>7</v>
      </c>
      <c r="C9" s="8"/>
      <c r="D9" s="32"/>
      <c r="E9" s="33"/>
      <c r="F9" s="34"/>
      <c r="G9" s="35"/>
      <c r="H9" s="36"/>
      <c r="I9" s="32"/>
      <c r="J9" s="38" t="s">
        <v>10</v>
      </c>
      <c r="K9" s="44" t="s">
        <v>51</v>
      </c>
    </row>
    <row r="10" spans="1:12" ht="14.25" thickBot="1" x14ac:dyDescent="0.2">
      <c r="A10" s="12" t="s">
        <v>65</v>
      </c>
      <c r="B10" s="13">
        <v>8</v>
      </c>
      <c r="C10" s="8"/>
      <c r="D10" s="8"/>
      <c r="E10" s="33"/>
      <c r="F10" s="34">
        <v>2000</v>
      </c>
      <c r="G10" s="35"/>
      <c r="H10" s="59"/>
      <c r="I10" s="58"/>
      <c r="J10" s="40" t="s">
        <v>11</v>
      </c>
      <c r="K10" s="44" t="s">
        <v>104</v>
      </c>
    </row>
    <row r="11" spans="1:12" x14ac:dyDescent="0.15">
      <c r="A11" s="12" t="s">
        <v>66</v>
      </c>
      <c r="B11" s="13">
        <v>9</v>
      </c>
      <c r="C11" s="8"/>
      <c r="D11" s="8"/>
      <c r="E11" s="6"/>
      <c r="F11" s="6"/>
      <c r="G11" s="6"/>
      <c r="H11" s="6"/>
      <c r="I11" s="6"/>
      <c r="J11" s="41" t="s">
        <v>13</v>
      </c>
      <c r="K11" s="44" t="s">
        <v>57</v>
      </c>
    </row>
    <row r="12" spans="1:12" x14ac:dyDescent="0.15">
      <c r="A12" s="12" t="s">
        <v>67</v>
      </c>
      <c r="B12" s="13">
        <v>10</v>
      </c>
      <c r="C12" s="8"/>
      <c r="D12" s="8"/>
      <c r="E12" s="6" t="s">
        <v>108</v>
      </c>
      <c r="F12" s="6">
        <v>1400</v>
      </c>
      <c r="G12" s="6"/>
      <c r="H12" s="6"/>
      <c r="I12" s="6"/>
      <c r="J12" s="41" t="s">
        <v>12</v>
      </c>
      <c r="K12" s="9"/>
    </row>
    <row r="13" spans="1:12" x14ac:dyDescent="0.15">
      <c r="A13" s="12" t="s">
        <v>68</v>
      </c>
      <c r="B13" s="13">
        <v>11</v>
      </c>
      <c r="C13" s="8"/>
      <c r="D13" s="8"/>
      <c r="E13" s="6" t="s">
        <v>23</v>
      </c>
      <c r="F13" s="6">
        <v>1000</v>
      </c>
      <c r="G13" s="6"/>
      <c r="H13" s="6"/>
      <c r="I13" s="6"/>
      <c r="J13" s="42" t="s">
        <v>18</v>
      </c>
      <c r="K13" s="7"/>
    </row>
    <row r="14" spans="1:12" x14ac:dyDescent="0.15">
      <c r="A14" s="12" t="s">
        <v>69</v>
      </c>
      <c r="B14" s="13">
        <v>12</v>
      </c>
      <c r="C14" s="8"/>
      <c r="D14" s="8"/>
      <c r="E14" s="6" t="s">
        <v>24</v>
      </c>
      <c r="F14" s="6">
        <v>900</v>
      </c>
      <c r="G14" s="6"/>
      <c r="H14" s="6"/>
      <c r="I14" s="6"/>
      <c r="J14" s="41" t="s">
        <v>55</v>
      </c>
      <c r="K14" s="9"/>
    </row>
    <row r="15" spans="1:12" x14ac:dyDescent="0.15">
      <c r="A15" s="12" t="s">
        <v>70</v>
      </c>
      <c r="B15" s="13">
        <v>13</v>
      </c>
      <c r="C15" s="8"/>
      <c r="D15" s="8"/>
      <c r="E15" s="6" t="s">
        <v>107</v>
      </c>
      <c r="F15" s="6">
        <v>500</v>
      </c>
      <c r="G15" s="6"/>
      <c r="H15" s="6"/>
      <c r="I15" s="6"/>
      <c r="J15" s="41" t="s">
        <v>56</v>
      </c>
      <c r="K15" s="9"/>
    </row>
    <row r="16" spans="1:12" x14ac:dyDescent="0.15">
      <c r="A16" s="12" t="s">
        <v>27</v>
      </c>
      <c r="B16" s="13">
        <v>14</v>
      </c>
      <c r="C16" s="8"/>
      <c r="D16" s="8"/>
      <c r="E16" s="6" t="s">
        <v>5</v>
      </c>
      <c r="F16" s="6">
        <v>2000</v>
      </c>
      <c r="G16" s="6"/>
      <c r="H16" s="6"/>
      <c r="I16" s="6"/>
      <c r="J16" s="41" t="s">
        <v>14</v>
      </c>
      <c r="K16" s="9"/>
    </row>
    <row r="17" spans="1:11" x14ac:dyDescent="0.15">
      <c r="A17" s="12" t="s">
        <v>71</v>
      </c>
      <c r="B17" s="13">
        <v>15</v>
      </c>
      <c r="C17" s="8"/>
      <c r="D17" s="8"/>
      <c r="E17" s="6"/>
      <c r="F17" s="6">
        <v>2000</v>
      </c>
      <c r="G17" s="6"/>
      <c r="H17" s="6"/>
      <c r="I17" s="6"/>
      <c r="J17" s="41" t="s">
        <v>15</v>
      </c>
      <c r="K17" s="9"/>
    </row>
    <row r="18" spans="1:11" x14ac:dyDescent="0.15">
      <c r="A18" s="12" t="s">
        <v>72</v>
      </c>
      <c r="B18" s="13">
        <v>16</v>
      </c>
      <c r="C18" s="8"/>
      <c r="D18" s="8"/>
      <c r="E18" s="6"/>
      <c r="F18" s="6"/>
      <c r="G18" s="6"/>
      <c r="H18" s="6"/>
      <c r="I18" s="6"/>
      <c r="J18" s="41" t="s">
        <v>131</v>
      </c>
      <c r="K18" s="9"/>
    </row>
    <row r="19" spans="1:11" x14ac:dyDescent="0.15">
      <c r="A19" s="12" t="s">
        <v>73</v>
      </c>
      <c r="B19" s="13">
        <v>17</v>
      </c>
      <c r="C19" s="8"/>
      <c r="D19" s="8"/>
      <c r="E19" s="26" t="s">
        <v>22</v>
      </c>
      <c r="F19" s="6"/>
      <c r="G19" s="6"/>
      <c r="H19" s="6"/>
      <c r="I19" s="6"/>
      <c r="J19" s="41" t="s">
        <v>109</v>
      </c>
      <c r="K19" s="9"/>
    </row>
    <row r="20" spans="1:11" x14ac:dyDescent="0.15">
      <c r="A20" s="12" t="s">
        <v>74</v>
      </c>
      <c r="B20" s="13">
        <v>18</v>
      </c>
      <c r="C20" s="8"/>
      <c r="D20" s="8"/>
      <c r="E20" s="6"/>
      <c r="F20" s="6"/>
      <c r="G20" s="6"/>
      <c r="H20" s="6"/>
      <c r="I20" s="6"/>
      <c r="J20" s="41" t="s">
        <v>16</v>
      </c>
      <c r="K20" s="9"/>
    </row>
    <row r="21" spans="1:11" ht="14.25" thickBot="1" x14ac:dyDescent="0.2">
      <c r="A21" s="12" t="s">
        <v>75</v>
      </c>
      <c r="B21" s="13">
        <v>19</v>
      </c>
      <c r="C21" s="8"/>
      <c r="D21" s="8"/>
      <c r="E21" s="6"/>
      <c r="F21" s="6"/>
      <c r="G21" s="6"/>
      <c r="H21" s="6"/>
      <c r="I21" s="6"/>
      <c r="J21" s="43" t="s">
        <v>17</v>
      </c>
      <c r="K21" s="7"/>
    </row>
    <row r="22" spans="1:11" x14ac:dyDescent="0.15">
      <c r="A22" s="12" t="s">
        <v>76</v>
      </c>
      <c r="B22" s="13">
        <v>20</v>
      </c>
      <c r="C22" s="8"/>
      <c r="D22" s="8"/>
      <c r="E22" s="6"/>
      <c r="F22" s="6"/>
      <c r="G22" s="6"/>
      <c r="H22" s="6"/>
      <c r="I22" s="6"/>
      <c r="J22" s="7"/>
      <c r="K22" s="5"/>
    </row>
    <row r="23" spans="1:11" x14ac:dyDescent="0.15">
      <c r="A23" s="12" t="s">
        <v>77</v>
      </c>
      <c r="B23" s="13">
        <v>21</v>
      </c>
      <c r="C23" s="8"/>
      <c r="D23" s="8"/>
      <c r="E23" s="6"/>
      <c r="F23" s="6"/>
      <c r="G23" s="6"/>
      <c r="H23" s="6"/>
      <c r="I23" s="6"/>
      <c r="J23" s="7"/>
      <c r="K23" s="5"/>
    </row>
    <row r="24" spans="1:11" x14ac:dyDescent="0.15">
      <c r="A24" s="12" t="s">
        <v>78</v>
      </c>
      <c r="B24" s="13">
        <v>22</v>
      </c>
      <c r="C24" s="8"/>
      <c r="D24" s="8"/>
      <c r="E24" s="6"/>
      <c r="F24" s="6"/>
      <c r="G24" s="6"/>
      <c r="H24" s="6"/>
      <c r="I24" s="6"/>
      <c r="J24" s="7"/>
      <c r="K24" s="5"/>
    </row>
    <row r="25" spans="1:11" x14ac:dyDescent="0.15">
      <c r="A25" s="12" t="s">
        <v>79</v>
      </c>
      <c r="B25" s="13">
        <v>23</v>
      </c>
      <c r="C25" s="8"/>
      <c r="D25" s="8"/>
      <c r="E25" s="6"/>
      <c r="F25" s="6"/>
      <c r="G25" s="6"/>
      <c r="H25" s="6"/>
      <c r="I25" s="6"/>
      <c r="J25" s="7"/>
      <c r="K25" s="5"/>
    </row>
    <row r="26" spans="1:11" x14ac:dyDescent="0.15">
      <c r="A26" s="12" t="s">
        <v>80</v>
      </c>
      <c r="B26" s="13">
        <v>24</v>
      </c>
      <c r="C26" s="8"/>
      <c r="D26" s="5"/>
      <c r="E26" s="5"/>
      <c r="F26" s="5"/>
      <c r="G26" s="5"/>
      <c r="H26" s="5"/>
      <c r="I26" s="5"/>
      <c r="J26" s="5"/>
      <c r="K26" s="5"/>
    </row>
    <row r="27" spans="1:11" x14ac:dyDescent="0.15">
      <c r="A27" s="12" t="s">
        <v>81</v>
      </c>
      <c r="B27" s="13">
        <v>25</v>
      </c>
      <c r="C27" s="8"/>
      <c r="D27" s="5"/>
      <c r="E27" s="5"/>
      <c r="F27" s="5"/>
      <c r="G27" s="5"/>
      <c r="H27" s="5"/>
      <c r="I27" s="5"/>
      <c r="J27" s="5"/>
      <c r="K27" s="5"/>
    </row>
    <row r="28" spans="1:11" x14ac:dyDescent="0.15">
      <c r="A28" s="12" t="s">
        <v>82</v>
      </c>
      <c r="B28" s="13">
        <v>26</v>
      </c>
      <c r="C28" s="8"/>
      <c r="D28" s="5"/>
      <c r="E28" s="5"/>
      <c r="F28" s="5"/>
      <c r="G28" s="5"/>
      <c r="H28" s="5"/>
      <c r="I28" s="5"/>
      <c r="J28" s="5"/>
      <c r="K28" s="5"/>
    </row>
    <row r="29" spans="1:11" x14ac:dyDescent="0.15">
      <c r="A29" s="12" t="s">
        <v>83</v>
      </c>
      <c r="B29" s="13">
        <v>27</v>
      </c>
      <c r="C29" s="8"/>
      <c r="D29" s="5"/>
      <c r="E29" s="5"/>
      <c r="F29" s="5"/>
      <c r="G29" s="5"/>
      <c r="H29" s="5"/>
      <c r="I29" s="5"/>
      <c r="J29" s="5"/>
      <c r="K29" s="5"/>
    </row>
    <row r="30" spans="1:11" x14ac:dyDescent="0.15">
      <c r="A30" s="12" t="s">
        <v>84</v>
      </c>
      <c r="B30" s="13">
        <v>28</v>
      </c>
      <c r="C30" s="8"/>
      <c r="D30" s="5"/>
      <c r="E30" s="5"/>
      <c r="F30" s="5"/>
      <c r="G30" s="5"/>
      <c r="H30" s="5"/>
      <c r="I30" s="5"/>
      <c r="J30" s="5"/>
      <c r="K30" s="5"/>
    </row>
    <row r="31" spans="1:11" x14ac:dyDescent="0.15">
      <c r="A31" s="12" t="s">
        <v>85</v>
      </c>
      <c r="B31" s="13">
        <v>29</v>
      </c>
      <c r="C31" s="8"/>
      <c r="D31" s="5"/>
      <c r="E31" s="5"/>
      <c r="F31" s="5"/>
      <c r="G31" s="5"/>
      <c r="H31" s="5"/>
      <c r="I31" s="5"/>
      <c r="J31" s="5"/>
      <c r="K31" s="5"/>
    </row>
    <row r="32" spans="1:11" x14ac:dyDescent="0.15">
      <c r="A32" s="12" t="s">
        <v>28</v>
      </c>
      <c r="B32" s="13">
        <v>30</v>
      </c>
      <c r="C32" s="8"/>
      <c r="D32" s="5"/>
      <c r="E32" s="5"/>
      <c r="F32" s="5"/>
      <c r="G32" s="5"/>
      <c r="H32" s="5"/>
      <c r="I32" s="5"/>
      <c r="J32" s="5"/>
      <c r="K32" s="5"/>
    </row>
    <row r="33" spans="1:11" x14ac:dyDescent="0.15">
      <c r="A33" s="12" t="s">
        <v>86</v>
      </c>
      <c r="B33" s="13">
        <v>31</v>
      </c>
      <c r="C33" s="8"/>
      <c r="D33" s="5"/>
      <c r="E33" s="5"/>
      <c r="F33" s="5"/>
      <c r="G33" s="5"/>
      <c r="H33" s="5"/>
      <c r="I33" s="5"/>
      <c r="J33" s="5"/>
      <c r="K33" s="5"/>
    </row>
    <row r="34" spans="1:11" x14ac:dyDescent="0.15">
      <c r="A34" s="12" t="s">
        <v>87</v>
      </c>
      <c r="B34" s="13">
        <v>32</v>
      </c>
      <c r="C34" s="8"/>
      <c r="D34" s="5"/>
      <c r="E34" s="5"/>
      <c r="F34" s="5"/>
      <c r="G34" s="5"/>
      <c r="H34" s="5"/>
      <c r="I34" s="5"/>
      <c r="J34" s="5"/>
      <c r="K34" s="5"/>
    </row>
    <row r="35" spans="1:11" x14ac:dyDescent="0.15">
      <c r="A35" s="12" t="s">
        <v>88</v>
      </c>
      <c r="B35" s="13">
        <v>33</v>
      </c>
      <c r="C35" s="8"/>
      <c r="D35" s="5"/>
      <c r="E35" s="5"/>
      <c r="F35" s="5"/>
      <c r="G35" s="5"/>
      <c r="H35" s="5"/>
      <c r="I35" s="5"/>
      <c r="J35" s="5"/>
      <c r="K35" s="5"/>
    </row>
    <row r="36" spans="1:11" x14ac:dyDescent="0.15">
      <c r="A36" s="12" t="s">
        <v>89</v>
      </c>
      <c r="B36" s="13">
        <v>34</v>
      </c>
      <c r="C36" s="8"/>
      <c r="D36" s="5"/>
      <c r="E36" s="5"/>
      <c r="F36" s="5"/>
      <c r="G36" s="5"/>
      <c r="H36" s="5"/>
      <c r="I36" s="5"/>
      <c r="J36" s="5"/>
      <c r="K36" s="5"/>
    </row>
    <row r="37" spans="1:11" x14ac:dyDescent="0.15">
      <c r="A37" s="12" t="s">
        <v>90</v>
      </c>
      <c r="B37" s="13">
        <v>35</v>
      </c>
      <c r="C37" s="8"/>
      <c r="D37" s="5"/>
      <c r="E37" s="5"/>
      <c r="F37" s="5"/>
      <c r="G37" s="5"/>
      <c r="H37" s="5"/>
      <c r="I37" s="5"/>
      <c r="J37" s="5"/>
      <c r="K37" s="5"/>
    </row>
    <row r="38" spans="1:11" x14ac:dyDescent="0.15">
      <c r="A38" s="12" t="s">
        <v>91</v>
      </c>
      <c r="B38" s="13">
        <v>36</v>
      </c>
      <c r="C38" s="8"/>
      <c r="D38" s="5"/>
      <c r="E38" s="5"/>
      <c r="F38" s="5"/>
      <c r="G38" s="5"/>
      <c r="H38" s="5"/>
      <c r="I38" s="5"/>
      <c r="J38" s="5"/>
      <c r="K38" s="5"/>
    </row>
    <row r="39" spans="1:11" x14ac:dyDescent="0.15">
      <c r="A39" s="12" t="s">
        <v>92</v>
      </c>
      <c r="B39" s="13">
        <v>37</v>
      </c>
      <c r="C39" s="8"/>
      <c r="D39" s="5"/>
      <c r="E39" s="5"/>
      <c r="F39" s="5"/>
      <c r="G39" s="5"/>
      <c r="H39" s="5"/>
      <c r="I39" s="5"/>
      <c r="J39" s="5"/>
      <c r="K39" s="5"/>
    </row>
    <row r="40" spans="1:11" x14ac:dyDescent="0.15">
      <c r="A40" s="12" t="s">
        <v>93</v>
      </c>
      <c r="B40" s="13">
        <v>38</v>
      </c>
      <c r="C40" s="8"/>
      <c r="D40" s="5"/>
      <c r="E40" s="5"/>
      <c r="F40" s="5"/>
      <c r="G40" s="5"/>
      <c r="H40" s="5"/>
      <c r="I40" s="5"/>
      <c r="J40" s="5"/>
      <c r="K40" s="5"/>
    </row>
    <row r="41" spans="1:11" x14ac:dyDescent="0.15">
      <c r="A41" s="12" t="s">
        <v>94</v>
      </c>
      <c r="B41" s="13">
        <v>39</v>
      </c>
      <c r="C41" s="8"/>
      <c r="D41" s="5"/>
      <c r="E41" s="5"/>
      <c r="F41" s="5"/>
      <c r="G41" s="5"/>
      <c r="H41" s="5"/>
      <c r="I41" s="5"/>
      <c r="J41" s="5"/>
      <c r="K41" s="5"/>
    </row>
    <row r="42" spans="1:11" x14ac:dyDescent="0.15">
      <c r="A42" s="12" t="s">
        <v>95</v>
      </c>
      <c r="B42" s="13">
        <v>40</v>
      </c>
      <c r="C42" s="8"/>
      <c r="D42" s="5"/>
      <c r="E42" s="5"/>
      <c r="F42" s="5"/>
      <c r="G42" s="5"/>
      <c r="H42" s="5"/>
      <c r="I42" s="5"/>
      <c r="J42" s="5"/>
      <c r="K42" s="5"/>
    </row>
    <row r="43" spans="1:11" x14ac:dyDescent="0.15">
      <c r="A43" s="12" t="s">
        <v>96</v>
      </c>
      <c r="B43" s="13">
        <v>41</v>
      </c>
      <c r="C43" s="8"/>
      <c r="D43" s="5"/>
      <c r="E43" s="5"/>
      <c r="F43" s="5"/>
      <c r="G43" s="5"/>
      <c r="H43" s="5"/>
      <c r="I43" s="5"/>
      <c r="J43" s="5"/>
      <c r="K43" s="5"/>
    </row>
    <row r="44" spans="1:11" x14ac:dyDescent="0.15">
      <c r="A44" s="12" t="s">
        <v>97</v>
      </c>
      <c r="B44" s="13">
        <v>42</v>
      </c>
      <c r="C44" s="8"/>
      <c r="D44" s="5"/>
      <c r="E44" s="5"/>
      <c r="F44" s="5"/>
      <c r="G44" s="5"/>
      <c r="H44" s="5"/>
      <c r="I44" s="5"/>
      <c r="J44" s="5"/>
      <c r="K44" s="5"/>
    </row>
    <row r="45" spans="1:11" x14ac:dyDescent="0.15">
      <c r="A45" s="12" t="s">
        <v>98</v>
      </c>
      <c r="B45" s="13">
        <v>43</v>
      </c>
      <c r="C45" s="8"/>
      <c r="D45" s="5"/>
      <c r="E45" s="5"/>
      <c r="F45" s="5"/>
      <c r="G45" s="5"/>
      <c r="H45" s="5"/>
      <c r="I45" s="5"/>
      <c r="J45" s="5"/>
      <c r="K45" s="5"/>
    </row>
    <row r="46" spans="1:11" x14ac:dyDescent="0.15">
      <c r="A46" s="12" t="s">
        <v>99</v>
      </c>
      <c r="B46" s="13">
        <v>44</v>
      </c>
      <c r="C46" s="8"/>
      <c r="D46" s="5"/>
      <c r="E46" s="5"/>
      <c r="F46" s="5"/>
      <c r="G46" s="5"/>
      <c r="H46" s="5"/>
      <c r="I46" s="5"/>
      <c r="J46" s="5"/>
      <c r="K46" s="5"/>
    </row>
    <row r="47" spans="1:11" x14ac:dyDescent="0.15">
      <c r="A47" s="12" t="s">
        <v>100</v>
      </c>
      <c r="B47" s="13">
        <v>45</v>
      </c>
      <c r="C47" s="8"/>
      <c r="D47" s="5"/>
      <c r="E47" s="5"/>
      <c r="F47" s="5"/>
      <c r="G47" s="5"/>
      <c r="H47" s="5"/>
      <c r="I47" s="5"/>
      <c r="J47" s="5"/>
      <c r="K47" s="5"/>
    </row>
    <row r="48" spans="1:11" x14ac:dyDescent="0.15">
      <c r="A48" s="12" t="s">
        <v>29</v>
      </c>
      <c r="B48" s="13">
        <v>46</v>
      </c>
      <c r="C48" s="8"/>
      <c r="D48" s="5"/>
      <c r="E48" s="5"/>
      <c r="F48" s="5"/>
      <c r="G48" s="5"/>
      <c r="H48" s="5"/>
      <c r="I48" s="5"/>
      <c r="J48" s="5"/>
      <c r="K48" s="5"/>
    </row>
    <row r="49" spans="1:11" x14ac:dyDescent="0.15">
      <c r="A49" s="12" t="s">
        <v>101</v>
      </c>
      <c r="B49" s="13">
        <v>47</v>
      </c>
      <c r="C49" s="8"/>
      <c r="D49" s="5"/>
      <c r="E49" s="5"/>
      <c r="F49" s="5"/>
      <c r="G49" s="5"/>
      <c r="H49" s="5"/>
      <c r="I49" s="5"/>
      <c r="J49" s="5"/>
      <c r="K49" s="5"/>
    </row>
    <row r="50" spans="1:11" x14ac:dyDescent="0.15">
      <c r="A50" s="12" t="s">
        <v>102</v>
      </c>
      <c r="B50" s="13">
        <v>48</v>
      </c>
      <c r="C50" s="8"/>
      <c r="D50" s="5"/>
      <c r="E50" s="5"/>
      <c r="F50" s="5"/>
      <c r="G50" s="5"/>
      <c r="H50" s="5"/>
      <c r="I50" s="5"/>
      <c r="J50" s="5"/>
      <c r="K50" s="5"/>
    </row>
    <row r="51" spans="1:11" ht="14.25" thickBot="1" x14ac:dyDescent="0.2">
      <c r="A51" s="14" t="s">
        <v>103</v>
      </c>
      <c r="B51" s="15">
        <v>49</v>
      </c>
      <c r="C51" s="8"/>
      <c r="D51" s="5"/>
      <c r="E51" s="5"/>
      <c r="F51" s="5"/>
      <c r="G51" s="5"/>
      <c r="H51" s="5"/>
      <c r="I51" s="5"/>
      <c r="J51" s="5"/>
      <c r="K51" s="5"/>
    </row>
  </sheetData>
  <sheetProtection algorithmName="SHA-512" hashValue="6yRHVc/UxOb676oobI/yw73Atgfz8verrBXn/S4LE+uHS2NeEFTAHTqnNvSy9gFZ7Poe/HTWntDVyPwurmI0DA==" saltValue="IWe6HA+Tt0dObl8tvP5mWw=="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18</vt:i4>
      </vt:variant>
    </vt:vector>
  </HeadingPairs>
  <TitlesOfParts>
    <vt:vector size="23" baseType="lpstr">
      <vt:lpstr>申込一覧表</vt:lpstr>
      <vt:lpstr>国籍国名表記</vt:lpstr>
      <vt:lpstr>Sheet2</vt:lpstr>
      <vt:lpstr>Sheet1</vt:lpstr>
      <vt:lpstr>大会情報</vt:lpstr>
      <vt:lpstr>申込一覧表!Print_Area</vt:lpstr>
      <vt:lpstr>申込一覧表!Print_Titles</vt:lpstr>
      <vt:lpstr>一大女</vt:lpstr>
      <vt:lpstr>一大男</vt:lpstr>
      <vt:lpstr>高女</vt:lpstr>
      <vt:lpstr>高男</vt:lpstr>
      <vt:lpstr>種目</vt:lpstr>
      <vt:lpstr>種目２</vt:lpstr>
      <vt:lpstr>女1</vt:lpstr>
      <vt:lpstr>女2</vt:lpstr>
      <vt:lpstr>女3</vt:lpstr>
      <vt:lpstr>小女</vt:lpstr>
      <vt:lpstr>小男</vt:lpstr>
      <vt:lpstr>男1</vt:lpstr>
      <vt:lpstr>男2</vt:lpstr>
      <vt:lpstr>男3</vt:lpstr>
      <vt:lpstr>中女</vt:lpstr>
      <vt:lpstr>中男</vt:lpstr>
    </vt:vector>
  </TitlesOfParts>
  <Company>岐阜陸上競技協会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記録・情報処理</dc:creator>
  <cp:lastModifiedBy>巧 川瀬</cp:lastModifiedBy>
  <cp:lastPrinted>2025-05-13T06:55:29Z</cp:lastPrinted>
  <dcterms:created xsi:type="dcterms:W3CDTF">2005-08-20T00:36:44Z</dcterms:created>
  <dcterms:modified xsi:type="dcterms:W3CDTF">2025-05-20T07:42:00Z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2024-03-12T02:19:49Z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6466d5db-70d0-4c7e-b442-6ce1097877b5</vt:lpwstr>
  </property>
  <property fmtid="{D5CDD505-2E9C-101B-9397-08002B2CF9AE}" pid="8" name="MSIP_Label_624c30c7-6183-4bbf-8f5a-0619846ff2e2_ContentBits">
    <vt:lpwstr>0</vt:lpwstr>
  </property>
</Properties>
</file>