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gifuriku2025\20250906秋季\"/>
    </mc:Choice>
  </mc:AlternateContent>
  <xr:revisionPtr revIDLastSave="0" documentId="13_ncr:1_{588633AE-E8F9-496A-9DAF-EC5F8F0DB290}"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一大女">Sheet2!$B$40</definedName>
    <definedName name="一大男">Sheet2!$C$3:$C$406</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G17" i="7"/>
  <c r="D17" i="7" s="1"/>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8"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6" i="7" l="1"/>
  <c r="S17" i="7"/>
  <c r="S14" i="7"/>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R8" i="7" l="1"/>
  <c r="X9" i="7"/>
  <c r="AK12" i="7"/>
  <c r="R9" i="7"/>
  <c r="AK30" i="7"/>
  <c r="U8" i="7" s="1"/>
  <c r="AG6" i="7"/>
  <c r="AG4" i="7"/>
  <c r="P8" i="7" l="1"/>
  <c r="O8" i="7"/>
  <c r="AG3" i="7"/>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<sst xmlns="http://schemas.openxmlformats.org/spreadsheetml/2006/main" count="1755" uniqueCount="677">
  <si>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</si>
  <si>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</si>
  <si>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</si>
  <si>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</si>
  <si>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</si>
  <si>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</si>
  <si>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</si>
  <si>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</si>
  <si>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</si>
  <si>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</si>
  <si>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</si>
  <si>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</si>
  <si>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</si>
  <si>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</si>
  <si>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</si>
  <si>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</si>
  <si>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</si>
  <si>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</si>
  <si>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</si>
  <si>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</si>
  <si>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</si>
  <si>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</si>
  <si>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</si>
  <si>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</si>
  <si>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</si>
  <si>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</si>
  <si>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</si>
  <si>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</si>
  <si>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</si>
  <si>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</si>
  <si>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</si>
  <si>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</si>
  <si>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</si>
  <si>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</si>
  <si>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</si>
  <si>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</si>
  <si>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</si>
  <si>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</si>
  <si>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</si>
  <si>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</si>
  <si>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</si>
  <si>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</si>
  <si>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</si>
  <si>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</si>
  <si>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</si>
  <si>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</si>
  <si>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</si>
  <si>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</si>
  <si>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</si>
  <si>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</si>
  <si>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</si>
  <si>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</si>
  <si>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</si>
  <si>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</si>
  <si>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</si>
  <si>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</si>
  <si>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</si>
  <si>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</si>
  <si>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</si>
  <si>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</si>
  <si>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</si>
  <si>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</si>
  <si>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</si>
  <si>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</si>
  <si>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</si>
  <si>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</si>
  <si>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</si>
  <si>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</si>
  <si>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</si>
  <si>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</si>
  <si>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</si>
  <si>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</si>
  <si>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</si>
  <si>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</si>
  <si>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</si>
  <si>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</si>
  <si>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</si>
  <si>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</si>
  <si>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</si>
  <si>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</si>
  <si>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</si>
  <si>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</si>
  <si>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</si>
  <si>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</si>
  <si>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</si>
  <si>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</si>
  <si>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</si>
  <si>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</si>
  <si>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</si>
  <si>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</si>
  <si>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</si>
  <si>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</si>
  <si>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</si>
  <si>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</si>
  <si>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</si>
  <si>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</si>
  <si>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</si>
  <si>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</si>
  <si>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</si>
  <si>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</si>
  <si>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</si>
  <si>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</si>
  <si>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</si>
  <si>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</si>
  <si>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</si>
  <si>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</si>
  <si>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</si>
  <si>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</si>
  <si>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</si>
  <si>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</si>
  <si>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</si>
  <si>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</si>
  <si>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</si>
  <si>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</si>
  <si>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</si>
  <si>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</si>
  <si>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</si>
  <si>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</si>
  <si>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</si>
  <si>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</si>
  <si>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</si>
  <si>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</si>
  <si>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</si>
  <si>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</si>
  <si>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</si>
  <si>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</si>
  <si>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</si>
  <si>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</si>
  <si>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</si>
  <si>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</si>
  <si>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</si>
  <si>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</si>
  <si>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</si>
  <si>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</si>
  <si>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</si>
  <si>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</si>
  <si>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</si>
  <si>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</si>
  <si>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</si>
  <si>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</si>
  <si>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</si>
  <si>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</si>
  <si>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</si>
  <si>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</si>
  <si>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</si>
  <si>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</si>
  <si>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</si>
  <si>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</si>
  <si>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</si>
  <si>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</si>
  <si>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</si>
  <si>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</si>
  <si>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</si>
  <si>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</si>
  <si>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</si>
  <si>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</si>
  <si>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</si>
  <si>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</si>
  <si>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</si>
  <si>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</si>
  <si>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</si>
  <si>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</si>
  <si>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</si>
  <si>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</si>
  <si>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</si>
  <si>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</si>
  <si>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</si>
  <si>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</si>
  <si>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</si>
  <si>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</si>
  <si>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</si>
  <si>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</si>
  <si>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</si>
  <si>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</si>
  <si>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</si>
  <si>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</si>
  <si>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</si>
  <si>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</si>
  <si>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</si>
  <si>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</si>
  <si>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</si>
  <si>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</si>
  <si>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</si>
  <si>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</si>
  <si>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にA,B・・</t>
    </r>
    <rPh sb="3" eb="6">
      <t>ダンジョベツ</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</si>
  <si>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</si>
  <si>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</si>
  <si>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</si>
  <si>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</si>
  <si>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</si>
  <si>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</si>
  <si>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</si>
  <si>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</si>
  <si>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</si>
  <si>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100m</t>
  </si>
  <si>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</si>
  <si>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</si>
  <si>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</si>
  <si>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</si>
  <si>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</si>
  <si>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</si>
  <si>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走高跳</t>
    <rPh sb="0" eb="1">
      <t>ハシ</t>
    </rPh>
    <rPh sb="1" eb="3">
      <t>タカト</t>
    </rPh>
    <phoneticPr fontId="2"/>
  </si>
  <si>
    <t>棒高跳</t>
    <rPh sb="0" eb="3">
      <t>ボウタカト</t>
    </rPh>
    <phoneticPr fontId="3"/>
  </si>
  <si>
    <t>走幅跳</t>
    <rPh sb="0" eb="1">
      <t>ハシ</t>
    </rPh>
    <rPh sb="1" eb="3">
      <t>ハバト</t>
    </rPh>
    <phoneticPr fontId="3"/>
  </si>
  <si>
    <t>三段跳</t>
    <rPh sb="0" eb="3">
      <t>サンダント</t>
    </rPh>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</si>
  <si>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</si>
  <si>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</si>
  <si>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</si>
  <si>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</si>
  <si>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</si>
  <si>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</si>
  <si>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</si>
  <si>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</si>
  <si>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</si>
  <si>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</si>
  <si>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</si>
  <si>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</si>
  <si>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</si>
  <si>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</si>
  <si>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</si>
  <si>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</si>
  <si>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</si>
  <si>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</si>
  <si>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</si>
  <si>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</si>
  <si>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</si>
  <si>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</si>
  <si>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</si>
  <si>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</si>
  <si>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</si>
  <si>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</si>
  <si>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</si>
  <si>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</si>
  <si>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</si>
  <si>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</si>
  <si>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</si>
  <si>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</si>
  <si>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</si>
  <si>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</si>
  <si>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</si>
  <si>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</si>
  <si>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</si>
  <si>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</si>
  <si>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</si>
  <si>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</si>
  <si>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</si>
  <si>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</si>
  <si>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</si>
  <si>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</si>
  <si>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</si>
  <si>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</si>
  <si>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</si>
  <si>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</si>
  <si>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</si>
  <si>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</si>
  <si>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</si>
  <si>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</si>
  <si>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</si>
  <si>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</si>
  <si>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</si>
  <si>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</si>
  <si>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</si>
  <si>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</si>
  <si>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</si>
  <si>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</si>
  <si>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</si>
  <si>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</si>
  <si>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</si>
  <si>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</si>
  <si>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</si>
  <si>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</si>
  <si>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</si>
  <si>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</si>
  <si>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</si>
  <si>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</si>
  <si>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</si>
  <si>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</si>
  <si>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</si>
  <si>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</si>
  <si>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</si>
  <si>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</si>
  <si>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</si>
  <si>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</si>
  <si>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</si>
  <si>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</si>
  <si>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</si>
  <si>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</si>
  <si>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</si>
  <si>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</si>
  <si>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</si>
  <si>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</si>
  <si>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</si>
  <si>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</si>
  <si>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</si>
  <si>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</si>
  <si>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</si>
  <si>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</si>
  <si>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</si>
  <si>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</si>
  <si>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</si>
  <si>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</si>
  <si>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</si>
  <si>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</si>
  <si>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</si>
  <si>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</si>
  <si>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</si>
  <si>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</si>
  <si>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</si>
  <si>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</si>
  <si>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</si>
  <si>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</si>
  <si>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</si>
  <si>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</si>
  <si>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</si>
  <si>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</si>
  <si>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</si>
  <si>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</si>
  <si>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</si>
  <si>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</si>
  <si>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</si>
  <si>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</si>
  <si>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</si>
  <si>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</si>
  <si>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</si>
  <si>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</si>
  <si>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</si>
  <si>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</si>
  <si>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</si>
  <si>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</si>
  <si>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</si>
  <si>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</si>
  <si>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</si>
  <si>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</si>
  <si>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</si>
  <si>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</si>
  <si>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</si>
  <si>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</si>
  <si>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</si>
  <si>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</si>
  <si>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</si>
  <si>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</si>
  <si>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</si>
  <si>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</si>
  <si>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</si>
  <si>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</si>
  <si>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</si>
  <si>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</si>
  <si>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</si>
  <si>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</si>
  <si>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</si>
  <si>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</si>
  <si>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</si>
  <si>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</si>
  <si>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</si>
  <si>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</si>
  <si>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</si>
  <si>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</si>
  <si>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</si>
  <si>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</si>
  <si>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</si>
  <si>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</si>
  <si>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</si>
  <si>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</si>
  <si>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</si>
  <si>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</si>
  <si>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</si>
  <si>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</si>
  <si>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</si>
  <si>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</si>
  <si>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</si>
  <si>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</si>
  <si>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</si>
  <si>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</si>
  <si>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</si>
  <si>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</si>
  <si>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</si>
  <si>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</si>
  <si>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</si>
  <si>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</si>
  <si>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</si>
  <si>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</si>
  <si>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</si>
  <si>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</si>
  <si>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</si>
  <si>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</si>
  <si>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</si>
  <si>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</si>
  <si>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</si>
  <si>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</si>
  <si>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</si>
  <si>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</si>
  <si>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</si>
  <si>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</si>
  <si>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</si>
  <si>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</si>
  <si>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</si>
  <si>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</si>
  <si>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</si>
  <si>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</si>
  <si>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</si>
  <si>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</si>
  <si>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</si>
  <si>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</si>
  <si>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</si>
  <si>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</si>
  <si>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</si>
  <si>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</si>
  <si>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</si>
  <si>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</si>
  <si>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</si>
  <si>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</si>
  <si>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</si>
  <si>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</si>
  <si>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</si>
  <si>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</si>
  <si>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</si>
  <si>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</si>
  <si>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</si>
  <si>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</si>
  <si>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</si>
  <si>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</si>
  <si>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</si>
  <si>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</si>
  <si>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</si>
  <si>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</si>
  <si>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</si>
  <si>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</si>
  <si>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</si>
  <si>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</si>
  <si>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</si>
  <si>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</si>
  <si>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</si>
  <si>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</si>
  <si>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</si>
  <si>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</si>
  <si>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</si>
  <si>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</si>
  <si>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</si>
  <si>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</si>
  <si>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</si>
  <si>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</si>
  <si>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</si>
  <si>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</si>
  <si>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</si>
  <si>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</si>
  <si>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</si>
  <si>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</si>
  <si>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</si>
  <si>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</si>
  <si>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</si>
  <si>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</si>
  <si>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</si>
  <si>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</si>
  <si>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</si>
  <si>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</si>
  <si>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</si>
  <si>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</si>
  <si>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</si>
  <si>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</si>
  <si>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</si>
  <si>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</si>
  <si>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</si>
  <si>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</si>
  <si>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</si>
  <si>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</si>
  <si>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</si>
  <si>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</si>
  <si>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</si>
  <si>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</si>
  <si>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</si>
  <si>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</si>
  <si>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</si>
  <si>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</si>
  <si>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</si>
  <si>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</si>
  <si>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</si>
  <si>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</si>
  <si>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</si>
  <si>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</si>
  <si>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</si>
  <si>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</si>
  <si>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</si>
  <si>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</si>
  <si>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</si>
  <si>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</si>
  <si>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</si>
  <si>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</si>
  <si>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</si>
  <si>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</si>
  <si>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</si>
  <si>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</si>
  <si>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</si>
  <si>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</si>
  <si>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</si>
  <si>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</si>
  <si>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</si>
  <si>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</si>
  <si>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</si>
  <si>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</si>
  <si>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</si>
  <si>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</si>
  <si>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</si>
  <si>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</si>
  <si>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</si>
  <si>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</si>
  <si>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</si>
  <si>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</si>
  <si>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</si>
  <si>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</si>
  <si>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</si>
  <si>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</si>
  <si>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</si>
  <si>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</si>
  <si>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</si>
  <si>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</si>
  <si>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</si>
  <si>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</si>
  <si>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</si>
  <si>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</si>
  <si>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</si>
  <si>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</si>
  <si>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</si>
  <si>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</si>
  <si>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</si>
  <si>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</si>
  <si>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</si>
  <si>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</si>
  <si>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</si>
  <si>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</si>
  <si>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</si>
  <si>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</si>
  <si>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</si>
  <si>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</si>
  <si>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</si>
  <si>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</si>
  <si>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</si>
  <si>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</si>
  <si>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</si>
  <si>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</si>
  <si>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</si>
  <si>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</si>
  <si>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</si>
  <si>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</si>
  <si>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</si>
  <si>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</si>
  <si>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</si>
  <si>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</si>
  <si>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</si>
  <si>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</si>
  <si>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</si>
  <si>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</si>
  <si>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</si>
  <si>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</si>
  <si>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</si>
  <si>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</si>
  <si>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</si>
  <si>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</si>
  <si>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</si>
  <si>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</si>
  <si>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</si>
  <si>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</si>
  <si>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</si>
  <si>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</si>
  <si>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</si>
  <si>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</si>
  <si>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</si>
  <si>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</si>
  <si>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</si>
  <si>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</si>
  <si>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</si>
  <si>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</si>
  <si>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</si>
  <si>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</si>
  <si>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</si>
  <si>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</si>
  <si>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</si>
  <si>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</si>
  <si>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</si>
  <si>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</si>
  <si>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</si>
  <si>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</si>
  <si>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</si>
  <si>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</si>
  <si>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</si>
  <si>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</si>
  <si>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</si>
  <si>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</si>
  <si>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</si>
  <si>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</si>
  <si>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</si>
  <si>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</si>
  <si>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</si>
  <si>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</si>
  <si>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</si>
  <si>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</si>
  <si>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</si>
  <si>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</si>
  <si>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</si>
  <si>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</si>
  <si>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</si>
  <si>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</si>
  <si>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</si>
  <si>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</si>
  <si>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</si>
  <si>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</si>
  <si>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</si>
  <si>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</si>
  <si>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</si>
  <si>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</si>
  <si>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</si>
  <si>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</si>
  <si>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</si>
  <si>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</si>
  <si>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</si>
  <si>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</si>
  <si>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</si>
  <si>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</si>
  <si>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</si>
  <si>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</si>
  <si>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</si>
  <si>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</si>
  <si>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</si>
  <si>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</si>
  <si>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</si>
  <si>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</si>
  <si>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</si>
  <si>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</si>
  <si>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</si>
  <si>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</si>
  <si>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</si>
  <si>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</si>
  <si>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</si>
  <si>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</si>
  <si>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</si>
  <si>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</si>
  <si>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</si>
  <si>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</si>
  <si>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</si>
  <si>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</si>
  <si>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</si>
  <si>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</si>
  <si>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</si>
  <si>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</si>
  <si>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</si>
  <si>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</si>
  <si>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</si>
  <si>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</si>
  <si>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</si>
  <si>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</si>
  <si>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</si>
  <si>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</si>
  <si>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</si>
  <si>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</si>
  <si>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</si>
  <si>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</si>
  <si>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</si>
  <si>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</si>
  <si>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中女</t>
    <rPh sb="0" eb="2">
      <t>チュウジョ</t>
    </rPh>
    <phoneticPr fontId="2"/>
  </si>
  <si>
    <t>第48回岐阜県秋季陸上競技大会</t>
    <rPh sb="0" eb="1">
      <t>ダイ</t>
    </rPh>
    <rPh sb="3" eb="4">
      <t>カイ</t>
    </rPh>
    <rPh sb="4" eb="7">
      <t>ギフケン</t>
    </rPh>
    <rPh sb="7" eb="9">
      <t>シュウキ</t>
    </rPh>
    <rPh sb="9" eb="13">
      <t>リクジョウキョウギ</t>
    </rPh>
    <rPh sb="13" eb="15">
      <t>タイカイ</t>
    </rPh>
    <phoneticPr fontId="2"/>
  </si>
  <si>
    <t>400m</t>
  </si>
  <si>
    <t>3000m</t>
  </si>
  <si>
    <t>5000m</t>
  </si>
  <si>
    <t>400mH(0.914)</t>
  </si>
  <si>
    <t>砲丸投（7.26)</t>
    <rPh sb="0" eb="2">
      <t>ホウガン</t>
    </rPh>
    <rPh sb="2" eb="3">
      <t>ナ</t>
    </rPh>
    <phoneticPr fontId="3"/>
  </si>
  <si>
    <t>砲丸投（6.00)</t>
    <rPh sb="0" eb="2">
      <t>ホウガン</t>
    </rPh>
    <rPh sb="2" eb="3">
      <t>ナ</t>
    </rPh>
    <phoneticPr fontId="3"/>
  </si>
  <si>
    <t>砲丸投（5.00)</t>
    <rPh sb="0" eb="2">
      <t>ホウガン</t>
    </rPh>
    <rPh sb="2" eb="3">
      <t>ナ</t>
    </rPh>
    <phoneticPr fontId="3"/>
  </si>
  <si>
    <t>ﾊﾝﾏｰ投（7.26)</t>
    <rPh sb="4" eb="5">
      <t>ナ</t>
    </rPh>
    <phoneticPr fontId="3"/>
  </si>
  <si>
    <t>ﾊﾝﾏｰ投（6.00)</t>
    <rPh sb="4" eb="5">
      <t>ナ</t>
    </rPh>
    <phoneticPr fontId="3"/>
  </si>
  <si>
    <t>ﾊﾝﾏｰ投（5.00)</t>
    <rPh sb="4" eb="5">
      <t>ナ</t>
    </rPh>
    <phoneticPr fontId="3"/>
  </si>
  <si>
    <t>やり投(0.8kg)</t>
    <rPh sb="2" eb="3">
      <t>ナ</t>
    </rPh>
    <phoneticPr fontId="3"/>
  </si>
  <si>
    <t>100mH(0.84/8.5)</t>
  </si>
  <si>
    <t>400mH(0.762)</t>
  </si>
  <si>
    <t>砲丸投（4.0k)</t>
    <rPh sb="0" eb="2">
      <t>ホウガン</t>
    </rPh>
    <rPh sb="2" eb="3">
      <t>ナ</t>
    </rPh>
    <phoneticPr fontId="3"/>
  </si>
  <si>
    <t>ﾊﾝﾏｰ投（4.00)</t>
    <rPh sb="4" eb="5">
      <t>ナ</t>
    </rPh>
    <phoneticPr fontId="3"/>
  </si>
  <si>
    <t>やり投(0.6kg)</t>
    <rPh sb="2" eb="3">
      <t>ナ</t>
    </rPh>
    <phoneticPr fontId="3"/>
  </si>
  <si>
    <t>100mYH(0.762/8.5)</t>
  </si>
  <si>
    <t>100mYH(0.762/8.5)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</si>
</sst>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s>
  <cellStyleXfs count="2">
    <xf numFmtId="0" fontId="0" fillId="0" borderId="0"/>
    <xf numFmtId="0" fontId="1" fillId="0" borderId="0"/>
  </cellStyleXfs>
  <cellXfs count="23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0" fillId="0" borderId="0" xfId="0" applyAlignment="1">
      <alignment horizontal="center"/>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0" borderId="32" xfId="0" applyFont="1" applyBorder="1" applyAlignment="1" applyProtection="1">
      <alignment horizontal="center"/>
      <protection locked="0"/>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7" fillId="2" borderId="32" xfId="0" applyFont="1" applyFill="1" applyBorder="1"/>
    <xf numFmtId="0" fontId="12" fillId="3" borderId="0" xfId="0" applyFont="1" applyFill="1"/>
    <xf numFmtId="0" fontId="26" fillId="0" borderId="0" xfId="0" applyFont="1"/>
    <xf numFmtId="0" fontId="7" fillId="0" borderId="0" xfId="0" applyFont="1"/>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0" fontId="9" fillId="2" borderId="0" xfId="0" applyFont="1" applyFill="1" applyAlignment="1">
      <alignment horizontal="center" vertical="center"/>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14" fontId="7" fillId="0" borderId="32" xfId="0" applyNumberFormat="1" applyFont="1" applyBorder="1" applyAlignment="1" applyProtection="1">
      <alignment horizontal="center" shrinkToFit="1"/>
      <protection locked="0"/>
    </xf>
    <xf numFmtId="14" fontId="7" fillId="0" borderId="70" xfId="0" applyNumberFormat="1" applyFont="1" applyBorder="1" applyAlignment="1" applyProtection="1">
      <alignment horizontal="center" shrinkToFit="1"/>
      <protection locked="0"/>
    </xf>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22"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0" fillId="4" borderId="32" xfId="0" applyFont="1" applyFill="1" applyBorder="1"/>
    <xf numFmtId="0" fontId="0" fillId="10" borderId="32" xfId="0" applyFont="1" applyFill="1" applyBorder="1"/>
    <xf numFmtId="0" fontId="7" fillId="0" borderId="37" xfId="0" applyFont="1" applyBorder="1" applyAlignment="1" applyProtection="1">
      <alignment horizontal="center" shrinkToFit="1"/>
    </xf>
    <xf numFmtId="0" fontId="8" fillId="0" borderId="36" xfId="0" applyFont="1" applyBorder="1" applyAlignment="1" applyProtection="1">
      <alignment horizontal="center" vertical="center" shrinkToFit="1"/>
    </xf>
    <xf numFmtId="177" fontId="7" fillId="0" borderId="32" xfId="0" applyNumberFormat="1" applyFont="1" applyBorder="1" applyAlignment="1" applyProtection="1">
      <alignment horizontal="center" shrinkToFit="1"/>
    </xf>
    <xf numFmtId="177" fontId="7" fillId="0" borderId="57" xfId="0" applyNumberFormat="1" applyFont="1" applyBorder="1" applyAlignment="1" applyProtection="1">
      <alignment horizontal="center" shrinkToFit="1"/>
    </xf>
    <xf numFmtId="0" fontId="7" fillId="0" borderId="57" xfId="0" applyFont="1" applyBorder="1" applyAlignment="1" applyProtection="1">
      <alignment horizontal="center" vertical="center" shrinkToFit="1"/>
    </xf>
    <xf numFmtId="177" fontId="7" fillId="0" borderId="37" xfId="0" applyNumberFormat="1" applyFont="1" applyBorder="1" applyAlignment="1" applyProtection="1">
      <alignment horizontal="center" shrinkToFit="1"/>
    </xf>
    <xf numFmtId="0" fontId="7" fillId="0" borderId="32" xfId="0" applyFont="1" applyBorder="1" applyAlignment="1" applyProtection="1">
      <alignment horizontal="center" vertical="center" shrinkToFit="1"/>
    </xf>
  </cellXfs>
  <cellStyles count="2">
    <cellStyle name="標準" xfId="0" builtinId="0"/>
    <cellStyle name="標準_競技者" xfId="1" xr:uid="{00000000-0005-0000-0000-000001000000}"/>
  </cellStyles>
  <dxfs count="65">
    <dxf>
      <font>
        <color rgb="FF9C0006"/>
      </font>
      <fill>
        <patternFill>
          <bgColor theme="6" tint="0.79998168889431442"/>
        </patternFill>
      </fill>
    </dxf>
    <dxf>
      <font>
        <color rgb="FFFF0000"/>
      </font>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ill>
        <patternFill>
          <bgColor theme="9" tint="0.79998168889431442"/>
        </patternFill>
      </fill>
    </dxf>
    <dxf>
      <font>
        <color rgb="FF9C0006"/>
      </font>
      <fill>
        <patternFill>
          <bgColor rgb="FFFFC7CE"/>
        </patternFill>
      </fill>
    </dxf>
    <dxf>
      <font>
        <color rgb="FFFF0000"/>
      </font>
    </dxf>
    <dxf>
      <font>
        <color rgb="FF9C0006"/>
      </font>
      <fill>
        <patternFill>
          <bgColor rgb="FFFFC7CE"/>
        </patternFill>
      </fill>
    </dxf>
    <dxf>
      <fill>
        <patternFill>
          <bgColor theme="9" tint="0.79998168889431442"/>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FF0000"/>
      </font>
    </dxf>
    <dxf>
      <fill>
        <patternFill>
          <bgColor theme="6"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I2" sqref="I2:J2"/>
    </sheetView>
  </sheetViews>
  <sheetFormatPr defaultColWidth="8.875" defaultRowHeight="13.5" x14ac:dyDescent="0.15"/>
  <cols>
    <col min="1" max="1" width="8" style="148"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4.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43" width="4.625" style="2" hidden="1" customWidth="1"/>
    <col min="44" max="44" width="2.125" style="2" customWidth="1"/>
    <col min="45" max="55" width="4.625" style="2" hidden="1" customWidth="1"/>
    <col min="56" max="56" width="4.25" style="2" hidden="1" customWidth="1"/>
    <col min="57" max="57" width="10.25" style="2" hidden="1" customWidth="1"/>
    <col min="58" max="58" width="9.25" style="55" hidden="1" customWidth="1"/>
    <col min="59" max="60" width="7.875" style="2" hidden="1" customWidth="1"/>
    <col min="61" max="61" width="4.625" style="5" hidden="1" customWidth="1"/>
    <col min="62" max="64" width="8.625" style="2" hidden="1" customWidth="1"/>
    <col min="65" max="67" width="8.625" style="5" hidden="1" customWidth="1"/>
    <col min="68" max="68" width="8.625" style="54" hidden="1" customWidth="1"/>
    <col min="69" max="69" width="8.625" style="50" hidden="1" customWidth="1"/>
    <col min="70"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7"/>
      <c r="H1" s="168"/>
      <c r="I1" s="183" t="s">
        <v>173</v>
      </c>
      <c r="J1" s="183"/>
      <c r="N1" s="2"/>
      <c r="O1" s="2"/>
      <c r="P1" s="2"/>
      <c r="U1" s="181">
        <f ca="1">TODAY()</f>
        <v>45878</v>
      </c>
      <c r="V1" s="181"/>
      <c r="W1" s="181"/>
      <c r="X1" s="181"/>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7"/>
      <c r="B2" s="2"/>
      <c r="C2" s="2"/>
      <c r="D2" s="3" t="e">
        <f>VLOOKUP(I2,大会情報!$E$4:$I$8,5,FALSE)</f>
        <v>#N/A</v>
      </c>
      <c r="E2" s="3" t="e">
        <f>VLOOKUP(I2,大会情報!$E$4:$I$8,4,FALSE)</f>
        <v>#N/A</v>
      </c>
      <c r="H2" s="168"/>
      <c r="I2" s="184"/>
      <c r="J2" s="184"/>
      <c r="K2" s="182" t="s">
        <v>658</v>
      </c>
      <c r="L2" s="182"/>
      <c r="M2" s="182"/>
      <c r="N2" s="182"/>
      <c r="O2" s="182"/>
      <c r="P2" s="182"/>
      <c r="Q2" s="182"/>
      <c r="R2" s="182"/>
      <c r="S2" s="182"/>
      <c r="T2" s="182"/>
      <c r="U2" s="182"/>
      <c r="V2" s="182"/>
      <c r="W2" s="182"/>
      <c r="X2" s="182"/>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7"/>
      <c r="B3" s="2"/>
      <c r="C3" s="2"/>
      <c r="D3" s="3"/>
      <c r="E3" s="2"/>
      <c r="F3" s="69"/>
      <c r="I3" s="71"/>
      <c r="K3" s="71"/>
      <c r="L3" s="71"/>
      <c r="M3" s="71"/>
      <c r="N3" s="71"/>
      <c r="O3" s="71"/>
      <c r="P3" s="71"/>
      <c r="Q3" s="71"/>
      <c r="R3" s="71"/>
      <c r="S3" s="71"/>
      <c r="T3" s="71"/>
      <c r="U3" s="71"/>
      <c r="V3" s="71"/>
      <c r="W3" s="71"/>
      <c r="X3" s="71"/>
      <c r="Y3" s="75"/>
      <c r="AC3" s="71"/>
      <c r="AD3" s="71"/>
      <c r="AE3" s="71"/>
      <c r="AF3" s="71"/>
      <c r="AG3" s="57">
        <f>SUM(AK10:AK29)</f>
        <v>0</v>
      </c>
      <c r="AH3" s="71"/>
      <c r="AI3" s="146"/>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7"/>
      <c r="F4" s="56"/>
      <c r="J4" s="56"/>
      <c r="L4" s="169" t="s">
        <v>180</v>
      </c>
      <c r="M4" s="193"/>
      <c r="N4" s="193"/>
      <c r="O4" s="193"/>
      <c r="P4" s="193"/>
      <c r="Q4"/>
      <c r="R4" s="171" t="s">
        <v>157</v>
      </c>
      <c r="S4" s="196"/>
      <c r="T4" s="196"/>
      <c r="U4" s="196"/>
      <c r="V4" s="196"/>
      <c r="W4" s="196"/>
      <c r="X4" s="196"/>
      <c r="Y4" s="196"/>
      <c r="Z4" s="2"/>
      <c r="AA4" s="2" t="s">
        <v>195</v>
      </c>
      <c r="AB4" s="2"/>
      <c r="AG4" s="57">
        <f>SUM(AN10:AN29)</f>
        <v>0</v>
      </c>
      <c r="AI4" s="146"/>
      <c r="AJ4" s="146"/>
      <c r="AK4" s="146"/>
      <c r="AL4" s="146"/>
      <c r="AM4" s="146"/>
      <c r="AN4" s="5"/>
      <c r="AO4" s="5"/>
      <c r="AP4" s="5"/>
      <c r="AQ4" s="5"/>
      <c r="AR4" s="5"/>
      <c r="AS4" s="5"/>
      <c r="AT4" s="5"/>
      <c r="AU4" s="5"/>
      <c r="AV4" s="5"/>
      <c r="AW4" s="5"/>
      <c r="AX4" s="5"/>
      <c r="AY4" s="5"/>
      <c r="AZ4" s="5"/>
      <c r="BA4" s="5"/>
      <c r="BB4" s="5"/>
      <c r="BC4" s="5"/>
      <c r="BD4" s="5"/>
      <c r="BE4" s="5"/>
      <c r="BF4" s="5"/>
      <c r="BG4" s="5"/>
      <c r="BH4" s="5" t="s">
        <v>212</v>
      </c>
      <c r="BI4" s="5">
        <v>1600</v>
      </c>
      <c r="BJ4" s="5"/>
      <c r="BK4" s="5"/>
      <c r="BL4" s="5"/>
    </row>
    <row r="5" spans="1:116" ht="15.75" customHeight="1" x14ac:dyDescent="0.2">
      <c r="A5" s="147"/>
      <c r="F5" s="56"/>
      <c r="J5" s="56"/>
      <c r="K5" s="56"/>
      <c r="N5" s="127"/>
      <c r="O5" s="127"/>
      <c r="P5" s="128"/>
      <c r="Q5"/>
      <c r="R5" s="185" t="s">
        <v>104</v>
      </c>
      <c r="S5" s="185"/>
      <c r="T5" s="185"/>
      <c r="U5" s="185"/>
      <c r="V5" s="172"/>
      <c r="W5" s="76"/>
      <c r="X5" s="76"/>
      <c r="Y5" s="66"/>
      <c r="Z5" s="2"/>
      <c r="AA5" s="2" t="s">
        <v>185</v>
      </c>
      <c r="AB5" s="4" t="s">
        <v>206</v>
      </c>
      <c r="AC5" s="134">
        <f>COUNTIF($P$14:$P$133,AB5)</f>
        <v>0</v>
      </c>
      <c r="AD5" s="134"/>
      <c r="AE5" s="57" t="s">
        <v>1</v>
      </c>
      <c r="AG5" s="57">
        <f>SUM(AK12:AK35)</f>
        <v>0</v>
      </c>
      <c r="AI5" s="146"/>
      <c r="AJ5" s="146"/>
      <c r="AK5" s="146"/>
      <c r="AL5" s="146"/>
      <c r="AM5" s="146"/>
      <c r="AN5" s="5"/>
      <c r="AO5" s="5"/>
      <c r="AP5" s="5"/>
      <c r="AQ5" s="5"/>
      <c r="AR5" s="5"/>
      <c r="AS5" s="5"/>
      <c r="AT5" s="5"/>
      <c r="AU5" s="5"/>
      <c r="AV5" s="5"/>
      <c r="AW5" s="5"/>
      <c r="AX5" s="5"/>
      <c r="AY5" s="5"/>
      <c r="AZ5" s="5"/>
      <c r="BA5" s="5"/>
      <c r="BB5" s="5"/>
      <c r="BC5" s="5"/>
      <c r="BD5" s="5"/>
      <c r="BE5" s="5" t="s">
        <v>208</v>
      </c>
      <c r="BF5" s="50">
        <f>COUNTIFS($BE$14:$BE$133,BE5)</f>
        <v>0</v>
      </c>
      <c r="BG5" s="5" t="s">
        <v>210</v>
      </c>
      <c r="BH5" s="50">
        <f>COUNTIFS($BG$14:$BG$133,BG5)</f>
        <v>0</v>
      </c>
      <c r="BI5" s="50">
        <f>COUNTIFS($BH$14:$BH$133,BG5)</f>
        <v>0</v>
      </c>
      <c r="BJ5" s="5"/>
      <c r="BK5" s="5"/>
      <c r="BL5" s="5"/>
    </row>
    <row r="6" spans="1:116" ht="19.5" customHeight="1" x14ac:dyDescent="0.2">
      <c r="A6" s="147"/>
      <c r="F6" s="56"/>
      <c r="K6" s="170" t="s">
        <v>655</v>
      </c>
      <c r="M6" s="194"/>
      <c r="N6" s="194"/>
      <c r="O6" s="194"/>
      <c r="P6" s="194"/>
      <c r="Q6"/>
      <c r="R6"/>
      <c r="S6" s="200" t="s">
        <v>656</v>
      </c>
      <c r="T6" s="200"/>
      <c r="U6" s="197"/>
      <c r="V6" s="197"/>
      <c r="W6" s="197"/>
      <c r="X6" s="197"/>
      <c r="Y6" s="197"/>
      <c r="Z6" s="2"/>
      <c r="AA6" s="2"/>
      <c r="AB6" s="2"/>
      <c r="AE6" s="57" t="s">
        <v>2</v>
      </c>
      <c r="AG6" s="57">
        <f>SUM(AN12:AN35)</f>
        <v>0</v>
      </c>
      <c r="AI6" s="146"/>
      <c r="AJ6" s="146"/>
      <c r="AK6" s="146"/>
      <c r="AL6" s="146"/>
      <c r="AM6" s="146"/>
      <c r="AN6" s="5"/>
      <c r="AO6" s="5"/>
      <c r="AP6" s="5"/>
      <c r="AQ6" s="5"/>
      <c r="AR6" s="5"/>
      <c r="AS6" s="5"/>
      <c r="AT6" s="5"/>
      <c r="AU6" s="5"/>
      <c r="AV6" s="5"/>
      <c r="AW6" s="5"/>
      <c r="AX6" s="5"/>
      <c r="AY6" s="5"/>
      <c r="AZ6" s="5"/>
      <c r="BA6" s="5"/>
      <c r="BB6" s="5"/>
      <c r="BC6" s="5"/>
      <c r="BD6" s="5"/>
      <c r="BE6" s="5" t="s">
        <v>209</v>
      </c>
      <c r="BF6" s="50">
        <f>COUNTIFS($BE$14:$BE$133,BE6)</f>
        <v>0</v>
      </c>
      <c r="BG6" s="5" t="s">
        <v>211</v>
      </c>
      <c r="BH6" s="50">
        <f>COUNTIFS($BG$14:$BG$133,BG6)</f>
        <v>0</v>
      </c>
      <c r="BI6" s="50">
        <f>COUNTIFS($BH$14:$BH$133,BG6)</f>
        <v>0</v>
      </c>
      <c r="BJ6" s="5"/>
      <c r="BK6" s="5"/>
      <c r="BL6" s="5"/>
    </row>
    <row r="7" spans="1:116" ht="19.5" customHeight="1" x14ac:dyDescent="0.2">
      <c r="A7" s="147"/>
      <c r="F7" s="56"/>
      <c r="K7" s="148" t="s">
        <v>654</v>
      </c>
      <c r="L7" s="148"/>
      <c r="M7" s="195"/>
      <c r="N7" s="195"/>
      <c r="O7" s="195"/>
      <c r="P7" s="195"/>
      <c r="Q7"/>
      <c r="R7"/>
      <c r="S7"/>
      <c r="T7" s="55" t="s">
        <v>105</v>
      </c>
      <c r="U7" s="207"/>
      <c r="V7" s="207"/>
      <c r="W7" s="207"/>
      <c r="X7" s="207"/>
      <c r="Y7" s="207"/>
      <c r="Z7" s="2"/>
      <c r="AA7" s="2"/>
      <c r="AB7" s="2"/>
      <c r="AE7" s="57" t="s">
        <v>193</v>
      </c>
      <c r="AG7" s="57">
        <f>SUM(AG5:AG6)</f>
        <v>0</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7"/>
      <c r="G8" s="56"/>
      <c r="H8" s="56"/>
      <c r="I8" s="56"/>
      <c r="M8" s="77"/>
      <c r="N8" s="152" t="s">
        <v>188</v>
      </c>
      <c r="O8" s="153">
        <f>SUM(AK12:AK35)</f>
        <v>0</v>
      </c>
      <c r="P8" s="153">
        <f>SUM(AK12:AK29)</f>
        <v>0</v>
      </c>
      <c r="Q8" s="126" t="s">
        <v>189</v>
      </c>
      <c r="R8" s="153">
        <f>SUM(AN12:AN35)</f>
        <v>0</v>
      </c>
      <c r="S8" s="57"/>
      <c r="T8" s="57"/>
      <c r="U8" s="134">
        <f>AK30+AN30</f>
        <v>0</v>
      </c>
      <c r="V8" s="154" t="s">
        <v>191</v>
      </c>
      <c r="W8" s="154"/>
      <c r="X8" s="145" t="str">
        <f>IF(I2="","",AE1*AG7)</f>
        <v/>
      </c>
      <c r="Y8" s="2" t="s">
        <v>192</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7"/>
      <c r="G9" s="56"/>
      <c r="H9" s="56"/>
      <c r="I9" s="56"/>
      <c r="N9" s="155"/>
      <c r="O9" s="155"/>
      <c r="P9" s="156">
        <f>IF(BN18="","",TRUNC(BN18))</f>
        <v>0</v>
      </c>
      <c r="Q9" s="157"/>
      <c r="R9" s="158">
        <f>SUM(AF12:AF29)+SUM(AP12:AP29)</f>
        <v>0</v>
      </c>
      <c r="S9" s="159"/>
      <c r="T9" s="159"/>
      <c r="U9" s="161">
        <f>COUNTIFS($BH$5:$BI$6,BP22)</f>
        <v>0</v>
      </c>
      <c r="V9" s="160"/>
      <c r="W9" s="57"/>
      <c r="X9" s="158">
        <f>AF30+AP30</f>
        <v>0</v>
      </c>
      <c r="Z9" s="2"/>
      <c r="AA9" s="2"/>
      <c r="AB9" s="2"/>
      <c r="AC9" s="2"/>
      <c r="AD9" s="2"/>
      <c r="AE9" s="2"/>
      <c r="AF9" s="2"/>
      <c r="AG9" s="2"/>
      <c r="AH9" s="2"/>
      <c r="AI9" s="210" t="s">
        <v>187</v>
      </c>
      <c r="AJ9" s="210"/>
      <c r="AK9" s="210"/>
      <c r="AL9" s="210"/>
      <c r="AM9" s="210"/>
      <c r="AN9" s="210"/>
      <c r="AO9" s="149"/>
      <c r="AP9" s="149"/>
      <c r="AQ9" s="149"/>
      <c r="AR9" s="149"/>
      <c r="AS9" s="149"/>
      <c r="AT9" s="149"/>
      <c r="AU9" s="149"/>
      <c r="AV9" s="149"/>
      <c r="AW9" s="149"/>
      <c r="AX9" s="149"/>
      <c r="AY9" s="149"/>
      <c r="AZ9" s="149"/>
      <c r="BA9" s="149"/>
      <c r="BB9" s="149"/>
      <c r="BC9" s="149"/>
      <c r="BD9" s="5"/>
      <c r="BE9" s="5"/>
      <c r="BF9" s="5"/>
      <c r="BG9" s="5"/>
      <c r="BH9" s="5"/>
      <c r="BJ9" s="5"/>
      <c r="BK9" s="5"/>
      <c r="BL9" s="5"/>
      <c r="BM9" s="54"/>
      <c r="BN9" s="50"/>
      <c r="BP9" s="5"/>
      <c r="BQ9" s="5"/>
      <c r="DJ9" s="2"/>
      <c r="DK9" s="2"/>
      <c r="DL9" s="2"/>
    </row>
    <row r="10" spans="1:116" ht="15.75" customHeight="1" x14ac:dyDescent="0.2">
      <c r="A10" s="147"/>
      <c r="D10" s="3" t="s">
        <v>32</v>
      </c>
      <c r="G10" s="186" t="s">
        <v>158</v>
      </c>
      <c r="H10" s="211" t="s">
        <v>41</v>
      </c>
      <c r="I10" s="213" t="s">
        <v>0</v>
      </c>
      <c r="J10" s="220" t="s">
        <v>3</v>
      </c>
      <c r="K10" s="219" t="s">
        <v>166</v>
      </c>
      <c r="L10" s="219"/>
      <c r="M10" s="219"/>
      <c r="N10" s="217" t="s">
        <v>167</v>
      </c>
      <c r="O10" s="203" t="s">
        <v>215</v>
      </c>
      <c r="P10" s="224" t="s">
        <v>205</v>
      </c>
      <c r="Q10" s="139" t="s">
        <v>174</v>
      </c>
      <c r="R10" s="80" t="s">
        <v>175</v>
      </c>
      <c r="S10" s="222" t="s">
        <v>207</v>
      </c>
      <c r="T10" s="188" t="s">
        <v>184</v>
      </c>
      <c r="U10" s="189"/>
      <c r="V10" s="189"/>
      <c r="W10" s="189"/>
      <c r="X10" s="189"/>
      <c r="Y10" s="190"/>
      <c r="Z10" s="226" t="s">
        <v>109</v>
      </c>
      <c r="AA10" s="133"/>
      <c r="AB10" s="133"/>
      <c r="AC10" s="215" t="s">
        <v>214</v>
      </c>
      <c r="AD10" s="150"/>
      <c r="AE10" s="2"/>
      <c r="AF10" s="2"/>
      <c r="AG10" s="116"/>
      <c r="AH10" s="2"/>
      <c r="AI10" s="107"/>
      <c r="AJ10" s="208" t="s">
        <v>134</v>
      </c>
      <c r="AK10" s="209"/>
      <c r="AL10" s="108"/>
      <c r="AM10" s="208" t="s">
        <v>135</v>
      </c>
      <c r="AN10" s="209"/>
      <c r="AO10" s="149"/>
      <c r="AP10" s="149"/>
      <c r="AQ10" s="149"/>
      <c r="AR10" s="149"/>
      <c r="AS10" s="149"/>
      <c r="AT10" s="149"/>
      <c r="AU10" s="149"/>
      <c r="AV10" s="149"/>
      <c r="AW10" s="149"/>
      <c r="AX10" s="149"/>
      <c r="AY10" s="149"/>
      <c r="AZ10" s="149"/>
      <c r="BA10" s="149"/>
      <c r="BB10" s="149"/>
      <c r="BC10" s="149"/>
      <c r="BD10" s="5"/>
      <c r="BE10" s="5"/>
      <c r="BF10" s="5"/>
      <c r="BG10" s="5"/>
      <c r="BH10" s="5"/>
      <c r="BJ10" s="5"/>
      <c r="BK10" s="5"/>
      <c r="BL10" s="5"/>
      <c r="BM10" s="54"/>
      <c r="BN10" s="50"/>
      <c r="BP10" s="5"/>
      <c r="BQ10" s="5"/>
      <c r="DJ10" s="2"/>
      <c r="DK10" s="2"/>
      <c r="DL10" s="2"/>
    </row>
    <row r="11" spans="1:116" ht="23.25" customHeight="1" thickBot="1" x14ac:dyDescent="0.25">
      <c r="A11" s="147"/>
      <c r="E11" s="78" t="s">
        <v>179</v>
      </c>
      <c r="G11" s="187"/>
      <c r="H11" s="212"/>
      <c r="I11" s="214"/>
      <c r="J11" s="221"/>
      <c r="K11" s="86" t="s">
        <v>163</v>
      </c>
      <c r="L11" s="87" t="s">
        <v>164</v>
      </c>
      <c r="M11" s="87" t="s">
        <v>165</v>
      </c>
      <c r="N11" s="218"/>
      <c r="O11" s="204"/>
      <c r="P11" s="225"/>
      <c r="Q11" s="140" t="s">
        <v>185</v>
      </c>
      <c r="R11" s="88" t="s">
        <v>183</v>
      </c>
      <c r="S11" s="223"/>
      <c r="T11" s="228" t="s">
        <v>181</v>
      </c>
      <c r="U11" s="229"/>
      <c r="V11" s="135" t="s">
        <v>183</v>
      </c>
      <c r="W11" s="201" t="s">
        <v>182</v>
      </c>
      <c r="X11" s="202"/>
      <c r="Y11" s="90" t="s">
        <v>183</v>
      </c>
      <c r="Z11" s="227"/>
      <c r="AA11" s="133"/>
      <c r="AB11" s="133"/>
      <c r="AC11" s="216"/>
      <c r="AD11" s="150"/>
      <c r="AE11" s="2"/>
      <c r="AF11" s="2"/>
      <c r="AG11" s="120"/>
      <c r="AH11" s="2"/>
      <c r="AI11" s="109"/>
      <c r="AJ11" s="110" t="s">
        <v>185</v>
      </c>
      <c r="AK11" s="111" t="s">
        <v>186</v>
      </c>
      <c r="AL11" s="112"/>
      <c r="AM11" s="110" t="s">
        <v>185</v>
      </c>
      <c r="AN11" s="111" t="s">
        <v>186</v>
      </c>
      <c r="AO11" s="151"/>
      <c r="AP11" s="151"/>
      <c r="AQ11" s="151"/>
      <c r="AR11" s="151"/>
      <c r="AS11" s="151"/>
      <c r="AT11" s="151"/>
      <c r="AU11" s="151"/>
      <c r="AV11" s="151"/>
      <c r="AW11" s="151"/>
      <c r="AX11" s="151"/>
      <c r="AY11" s="151"/>
      <c r="AZ11" s="151"/>
      <c r="BA11" s="151"/>
      <c r="BB11" s="151"/>
      <c r="BC11" s="151"/>
      <c r="BD11" s="5"/>
      <c r="BE11" s="5"/>
      <c r="BF11" s="5"/>
      <c r="BG11" s="5"/>
      <c r="BH11" s="5"/>
      <c r="BJ11" s="5"/>
      <c r="BK11" s="5"/>
      <c r="BL11" s="5"/>
      <c r="BM11" s="54"/>
      <c r="BN11" s="50"/>
      <c r="BP11" s="5"/>
      <c r="BQ11" s="5"/>
      <c r="DJ11" s="2"/>
      <c r="DK11" s="2"/>
      <c r="DL11" s="2"/>
    </row>
    <row r="12" spans="1:116" ht="15.75" customHeight="1" thickTop="1" x14ac:dyDescent="0.2">
      <c r="A12" s="147"/>
      <c r="D12" s="3" t="str">
        <f t="shared" ref="D12:D13" si="0">G12&amp;H12</f>
        <v>一大男</v>
      </c>
      <c r="E12" s="79"/>
      <c r="F12" s="92" t="s">
        <v>168</v>
      </c>
      <c r="G12" s="93" t="s">
        <v>154</v>
      </c>
      <c r="H12" s="94" t="s">
        <v>1</v>
      </c>
      <c r="I12" s="95">
        <v>2</v>
      </c>
      <c r="J12" s="96" t="s">
        <v>169</v>
      </c>
      <c r="K12" s="97" t="s">
        <v>170</v>
      </c>
      <c r="L12" s="97" t="s">
        <v>171</v>
      </c>
      <c r="M12" s="97" t="s">
        <v>172</v>
      </c>
      <c r="N12" s="136">
        <v>36809</v>
      </c>
      <c r="O12" s="162" t="s">
        <v>217</v>
      </c>
      <c r="P12" s="205" t="s">
        <v>206</v>
      </c>
      <c r="Q12" s="141" t="s">
        <v>133</v>
      </c>
      <c r="R12" s="98">
        <v>54000</v>
      </c>
      <c r="S12" s="99">
        <v>2</v>
      </c>
      <c r="T12" s="191"/>
      <c r="U12" s="192"/>
      <c r="V12" s="175"/>
      <c r="W12" s="198"/>
      <c r="X12" s="199"/>
      <c r="Y12" s="176"/>
      <c r="Z12" s="65"/>
      <c r="AA12" s="133"/>
      <c r="AB12" s="133"/>
      <c r="AC12" s="166"/>
      <c r="AD12" s="150"/>
      <c r="AE12" s="2" t="str">
        <f>"※"&amp;AG12</f>
        <v>※男</v>
      </c>
      <c r="AF12" s="115">
        <f>COUNTIF($AD$14:$AD$133,AE12)</f>
        <v>0</v>
      </c>
      <c r="AG12" s="120" t="str">
        <f>"男"&amp;AJ12</f>
        <v>男</v>
      </c>
      <c r="AH12" s="2"/>
      <c r="AI12" s="113">
        <v>1</v>
      </c>
      <c r="AJ12" s="114" t="str">
        <f>IF(I2="","",(VLOOKUP(AI12,種目２,$D$2,FALSE)))</f>
        <v/>
      </c>
      <c r="AK12" s="115">
        <f>COUNTIF($AD$14:$AD$133,AG12)+AF12</f>
        <v>0</v>
      </c>
      <c r="AL12" s="116" t="str">
        <f>"女"&amp;AM12</f>
        <v>女</v>
      </c>
      <c r="AM12" s="114" t="str">
        <f t="shared" ref="AM12:AM35" si="1">IF($I$2="","",(VLOOKUP(AI12,種目２,$E$2,FALSE)))</f>
        <v/>
      </c>
      <c r="AN12" s="115">
        <f>COUNTIF($AD$14:$AD$133,AL12)+AP12</f>
        <v>0</v>
      </c>
      <c r="AO12" s="151" t="str">
        <f>"※"&amp;AL12</f>
        <v>※女</v>
      </c>
      <c r="AP12" s="115">
        <f>COUNTIF($AD$12:$AD$133,AO12)</f>
        <v>0</v>
      </c>
      <c r="AQ12" s="151"/>
      <c r="AR12" s="151"/>
      <c r="AS12" s="151"/>
      <c r="AT12" s="151"/>
      <c r="AU12" s="151"/>
      <c r="AV12" s="151"/>
      <c r="AW12" s="151"/>
      <c r="AX12" s="151"/>
      <c r="AY12" s="151"/>
      <c r="AZ12" s="151"/>
      <c r="BA12" s="151"/>
      <c r="BB12" s="151"/>
      <c r="BC12" s="151"/>
      <c r="BD12" s="5"/>
      <c r="BE12" s="5"/>
      <c r="BF12" s="5"/>
      <c r="BG12" s="5"/>
      <c r="BH12" s="5"/>
      <c r="BJ12" s="5"/>
      <c r="BK12" s="5"/>
      <c r="BL12" s="5"/>
      <c r="BM12" s="54"/>
      <c r="BN12" s="50"/>
      <c r="BP12" s="5"/>
      <c r="BQ12" s="5"/>
      <c r="DJ12" s="2"/>
      <c r="DK12" s="2"/>
      <c r="DL12" s="2"/>
    </row>
    <row r="13" spans="1:116" ht="15.75" customHeight="1" thickBot="1" x14ac:dyDescent="0.25">
      <c r="A13" s="147"/>
      <c r="D13" s="3" t="str">
        <f t="shared" si="0"/>
        <v>一大男</v>
      </c>
      <c r="E13" s="79"/>
      <c r="F13" s="92" t="s">
        <v>168</v>
      </c>
      <c r="G13" s="100" t="s">
        <v>190</v>
      </c>
      <c r="H13" s="101" t="s">
        <v>1</v>
      </c>
      <c r="I13" s="102">
        <v>2</v>
      </c>
      <c r="J13" s="103" t="s">
        <v>169</v>
      </c>
      <c r="K13" s="104" t="s">
        <v>170</v>
      </c>
      <c r="L13" s="104" t="s">
        <v>171</v>
      </c>
      <c r="M13" s="104" t="s">
        <v>172</v>
      </c>
      <c r="N13" s="137">
        <v>36809</v>
      </c>
      <c r="O13" s="163" t="s">
        <v>216</v>
      </c>
      <c r="P13" s="206"/>
      <c r="Q13" s="142" t="s">
        <v>155</v>
      </c>
      <c r="R13" s="105">
        <v>1633</v>
      </c>
      <c r="S13" s="106">
        <v>2</v>
      </c>
      <c r="T13" s="177" t="s">
        <v>206</v>
      </c>
      <c r="U13" s="178"/>
      <c r="V13" s="179"/>
      <c r="W13" s="177" t="s">
        <v>206</v>
      </c>
      <c r="X13" s="178"/>
      <c r="Y13" s="180"/>
      <c r="Z13" s="65"/>
      <c r="AA13" s="133"/>
      <c r="AB13" s="133"/>
      <c r="AC13" s="167"/>
      <c r="AD13" s="150"/>
      <c r="AE13" s="2" t="str">
        <f t="shared" ref="AE13:AE30" si="2">"※"&amp;AG13</f>
        <v>※男</v>
      </c>
      <c r="AF13" s="115">
        <f t="shared" ref="AF13:AF30" si="3">COUNTIF($AD$14:$AD$133,AE13)</f>
        <v>0</v>
      </c>
      <c r="AG13" s="120" t="str">
        <f t="shared" ref="AG13:AG35" si="4">"男"&amp;AJ13</f>
        <v>男</v>
      </c>
      <c r="AH13" s="2"/>
      <c r="AI13" s="117">
        <v>2</v>
      </c>
      <c r="AJ13" s="118" t="str">
        <f t="shared" ref="AJ13:AJ35" si="5">IF($I$2="","",(VLOOKUP(AI13,種目２,$D$2,FALSE)))</f>
        <v/>
      </c>
      <c r="AK13" s="119">
        <f t="shared" ref="AK13:AK30" si="6">COUNTIF($AD$14:$AD$133,AG13)+AF13</f>
        <v>0</v>
      </c>
      <c r="AL13" s="120" t="str">
        <f t="shared" ref="AL13:AL35" si="7">"女"&amp;AM13</f>
        <v>女</v>
      </c>
      <c r="AM13" s="118" t="str">
        <f t="shared" si="1"/>
        <v/>
      </c>
      <c r="AN13" s="115">
        <f t="shared" ref="AN13:AN30" si="8">COUNTIF($AD$14:$AD$133,AL13)+AP13</f>
        <v>0</v>
      </c>
      <c r="AO13" s="151" t="str">
        <f t="shared" ref="AO13:AO30" si="9">"※"&amp;AL13</f>
        <v>※女</v>
      </c>
      <c r="AP13" s="115">
        <f t="shared" ref="AP13:AP30" si="10">COUNTIF($AD$12:$AD$133,AO13)</f>
        <v>0</v>
      </c>
      <c r="AQ13" s="151"/>
      <c r="AR13" s="151"/>
      <c r="AS13" s="151"/>
      <c r="AT13" s="151"/>
      <c r="AU13" s="151"/>
      <c r="AV13" s="151"/>
      <c r="AW13" s="151"/>
      <c r="AX13" s="151"/>
      <c r="AY13" s="151"/>
      <c r="AZ13" s="151"/>
      <c r="BA13" s="151"/>
      <c r="BB13" s="151"/>
      <c r="BC13" s="151"/>
      <c r="BD13" s="5"/>
      <c r="BE13" s="5"/>
      <c r="BF13" s="5"/>
      <c r="BG13" s="5"/>
      <c r="BH13" s="5"/>
      <c r="BJ13" s="5"/>
      <c r="BK13" s="5"/>
      <c r="BL13" s="5"/>
      <c r="BM13" s="54"/>
      <c r="BN13" s="50"/>
      <c r="BP13" s="5"/>
      <c r="BQ13" s="5"/>
      <c r="DJ13" s="2"/>
      <c r="DK13" s="2"/>
      <c r="DL13" s="2"/>
    </row>
    <row r="14" spans="1:116" ht="17.25" customHeight="1" thickTop="1" x14ac:dyDescent="0.2">
      <c r="A14" s="147"/>
      <c r="B14" s="2" t="str">
        <f>C14</f>
        <v/>
      </c>
      <c r="C14" s="2" t="str">
        <f>H14&amp;J14</f>
        <v/>
      </c>
      <c r="D14" s="3" t="str">
        <f>IF((COUNTBLANK(J14:O14))&gt;0,"",(G14&amp;H14))</f>
        <v/>
      </c>
      <c r="E14" s="79"/>
      <c r="F14" s="67" t="str">
        <f>IF(H14="","",COUNTA(H$14:$H14))</f>
        <v/>
      </c>
      <c r="G14" s="131" t="str">
        <f t="shared" ref="G14:G45" si="11">IF(H14="","",$I$2)</f>
        <v/>
      </c>
      <c r="H14" s="132"/>
      <c r="I14" s="62"/>
      <c r="J14" s="125"/>
      <c r="K14" s="62"/>
      <c r="L14" s="62"/>
      <c r="M14" s="62"/>
      <c r="N14" s="174"/>
      <c r="O14" s="164"/>
      <c r="P14" s="143"/>
      <c r="Q14" s="144"/>
      <c r="R14" s="91"/>
      <c r="S14" s="232" t="str">
        <f t="shared" ref="S14:S45" si="12">IF(Q14="","",(COUNTIF($B$14:$B$133,C14)))</f>
        <v/>
      </c>
      <c r="T14" s="233"/>
      <c r="U14" s="234"/>
      <c r="V14" s="235"/>
      <c r="W14" s="236"/>
      <c r="X14" s="234"/>
      <c r="Y14" s="237"/>
      <c r="Z14" s="68" t="str">
        <f>IF(H14="","",$M$6)</f>
        <v/>
      </c>
      <c r="AA14" s="68" t="str">
        <f>IF(I14="","",$M$7)</f>
        <v/>
      </c>
      <c r="AB14" s="68" t="str">
        <f>IF(J14="","",$M$4)</f>
        <v/>
      </c>
      <c r="AC14" s="165"/>
      <c r="AD14" s="150" t="str">
        <f>P14&amp;H14&amp;Q14</f>
        <v/>
      </c>
      <c r="AE14" s="2" t="str">
        <f t="shared" si="2"/>
        <v>※男</v>
      </c>
      <c r="AF14" s="115">
        <f t="shared" si="3"/>
        <v>0</v>
      </c>
      <c r="AG14" s="120" t="str">
        <f t="shared" si="4"/>
        <v>男</v>
      </c>
      <c r="AH14" s="2"/>
      <c r="AI14" s="117">
        <v>3</v>
      </c>
      <c r="AJ14" s="118" t="str">
        <f t="shared" si="5"/>
        <v/>
      </c>
      <c r="AK14" s="119">
        <f t="shared" si="6"/>
        <v>0</v>
      </c>
      <c r="AL14" s="120" t="str">
        <f t="shared" si="7"/>
        <v>女</v>
      </c>
      <c r="AM14" s="118" t="str">
        <f t="shared" si="1"/>
        <v/>
      </c>
      <c r="AN14" s="115">
        <f t="shared" si="8"/>
        <v>0</v>
      </c>
      <c r="AO14" s="151" t="str">
        <f t="shared" si="9"/>
        <v>※女</v>
      </c>
      <c r="AP14" s="115">
        <f t="shared" si="10"/>
        <v>0</v>
      </c>
      <c r="AQ14" s="151"/>
      <c r="AR14" s="151"/>
      <c r="AS14" s="151"/>
      <c r="AT14" s="151"/>
      <c r="AU14" s="151"/>
      <c r="AV14" s="151"/>
      <c r="AW14" s="151"/>
      <c r="AX14" s="151"/>
      <c r="AY14" s="151"/>
      <c r="AZ14" s="151"/>
      <c r="BA14" s="151"/>
      <c r="BB14" s="151"/>
      <c r="BC14" s="151"/>
      <c r="BD14" s="5"/>
      <c r="BE14" s="5" t="str">
        <f>"※"&amp;AE14</f>
        <v>※※男</v>
      </c>
      <c r="BF14" s="5"/>
      <c r="BG14" s="5" t="str">
        <f>T14&amp;H14</f>
        <v/>
      </c>
      <c r="BH14" s="5" t="str">
        <f>W14&amp;H14</f>
        <v/>
      </c>
      <c r="BJ14" s="5"/>
      <c r="BK14" s="5"/>
      <c r="BL14" s="5"/>
      <c r="BM14" s="54"/>
      <c r="BN14" s="50"/>
      <c r="BP14" s="5"/>
      <c r="BQ14" s="5"/>
      <c r="DJ14" s="2"/>
      <c r="DK14" s="2"/>
      <c r="DL14" s="2"/>
    </row>
    <row r="15" spans="1:116" ht="17.25" customHeight="1" x14ac:dyDescent="0.2">
      <c r="A15" s="147"/>
      <c r="B15" s="2" t="str">
        <f t="shared" ref="B15:B78" si="13">C15</f>
        <v/>
      </c>
      <c r="C15" s="2" t="str">
        <f t="shared" ref="C15:C78" si="14">H15&amp;J15</f>
        <v/>
      </c>
      <c r="D15" s="3" t="str">
        <f t="shared" ref="D15:D78" si="15">IF((COUNTBLANK(J15:O15))&gt;0,"",(G15&amp;H15))</f>
        <v/>
      </c>
      <c r="E15" s="79"/>
      <c r="F15" s="67" t="str">
        <f>IF(H15="","",COUNTA(H$14:$H15))</f>
        <v/>
      </c>
      <c r="G15" s="131" t="str">
        <f t="shared" si="11"/>
        <v/>
      </c>
      <c r="H15" s="132"/>
      <c r="I15" s="62"/>
      <c r="J15" s="125"/>
      <c r="K15" s="62"/>
      <c r="L15" s="62"/>
      <c r="M15" s="62"/>
      <c r="N15" s="173"/>
      <c r="O15" s="164"/>
      <c r="P15" s="143"/>
      <c r="Q15" s="144"/>
      <c r="R15" s="91"/>
      <c r="S15" s="232" t="str">
        <f t="shared" si="12"/>
        <v/>
      </c>
      <c r="T15" s="233"/>
      <c r="U15" s="234"/>
      <c r="V15" s="234"/>
      <c r="W15" s="238"/>
      <c r="X15" s="234"/>
      <c r="Y15" s="237"/>
      <c r="Z15" s="68" t="str">
        <f t="shared" ref="Z15:Z78" si="16">IF(H15="","",$M$6)</f>
        <v/>
      </c>
      <c r="AA15" s="68" t="str">
        <f t="shared" ref="AA15:AA78" si="17">IF(I15="","",$M$7)</f>
        <v/>
      </c>
      <c r="AB15" s="68" t="str">
        <f t="shared" ref="AB15:AB78" si="18">IF(J15="","",$M$4)</f>
        <v/>
      </c>
      <c r="AC15" s="81"/>
      <c r="AD15" s="150" t="str">
        <f t="shared" ref="AD15:AD78" si="19">P15&amp;H15&amp;Q15</f>
        <v/>
      </c>
      <c r="AE15" s="2" t="str">
        <f t="shared" si="2"/>
        <v>※男</v>
      </c>
      <c r="AF15" s="115">
        <f t="shared" si="3"/>
        <v>0</v>
      </c>
      <c r="AG15" s="120" t="str">
        <f t="shared" si="4"/>
        <v>男</v>
      </c>
      <c r="AH15" s="2"/>
      <c r="AI15" s="117">
        <v>4</v>
      </c>
      <c r="AJ15" s="118" t="str">
        <f t="shared" si="5"/>
        <v/>
      </c>
      <c r="AK15" s="119">
        <f t="shared" si="6"/>
        <v>0</v>
      </c>
      <c r="AL15" s="120" t="str">
        <f t="shared" si="7"/>
        <v>女</v>
      </c>
      <c r="AM15" s="118" t="str">
        <f t="shared" si="1"/>
        <v/>
      </c>
      <c r="AN15" s="115">
        <f t="shared" si="8"/>
        <v>0</v>
      </c>
      <c r="AO15" s="151" t="str">
        <f t="shared" si="9"/>
        <v>※女</v>
      </c>
      <c r="AP15" s="115">
        <f t="shared" si="10"/>
        <v>0</v>
      </c>
      <c r="AQ15" s="151"/>
      <c r="AR15" s="151"/>
      <c r="AS15" s="151"/>
      <c r="AT15" s="151"/>
      <c r="AU15" s="151"/>
      <c r="AV15" s="151"/>
      <c r="AW15" s="151"/>
      <c r="AX15" s="151"/>
      <c r="AY15" s="151"/>
      <c r="AZ15" s="151"/>
      <c r="BA15" s="151"/>
      <c r="BB15" s="151"/>
      <c r="BC15" s="151"/>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7"/>
      <c r="B16" s="2" t="str">
        <f t="shared" si="13"/>
        <v/>
      </c>
      <c r="C16" s="2" t="str">
        <f t="shared" si="14"/>
        <v/>
      </c>
      <c r="D16" s="3" t="str">
        <f t="shared" si="15"/>
        <v/>
      </c>
      <c r="E16" s="79"/>
      <c r="F16" s="67" t="str">
        <f>IF(H16="","",COUNTA(H$14:$H16))</f>
        <v/>
      </c>
      <c r="G16" s="131" t="str">
        <f t="shared" si="11"/>
        <v/>
      </c>
      <c r="H16" s="132"/>
      <c r="I16" s="62"/>
      <c r="J16" s="125"/>
      <c r="K16" s="62"/>
      <c r="L16" s="62"/>
      <c r="M16" s="62"/>
      <c r="N16" s="138"/>
      <c r="O16" s="164"/>
      <c r="P16" s="143"/>
      <c r="Q16" s="144"/>
      <c r="R16" s="91"/>
      <c r="S16" s="232" t="str">
        <f t="shared" si="12"/>
        <v/>
      </c>
      <c r="T16" s="233"/>
      <c r="U16" s="234"/>
      <c r="V16" s="234"/>
      <c r="W16" s="238"/>
      <c r="X16" s="234"/>
      <c r="Y16" s="237"/>
      <c r="Z16" s="68" t="str">
        <f t="shared" si="16"/>
        <v/>
      </c>
      <c r="AA16" s="68" t="str">
        <f t="shared" si="17"/>
        <v/>
      </c>
      <c r="AB16" s="68" t="str">
        <f t="shared" si="18"/>
        <v/>
      </c>
      <c r="AC16" s="81"/>
      <c r="AD16" s="150" t="str">
        <f t="shared" si="19"/>
        <v/>
      </c>
      <c r="AE16" s="2" t="str">
        <f t="shared" si="2"/>
        <v>※男</v>
      </c>
      <c r="AF16" s="115">
        <f t="shared" si="3"/>
        <v>0</v>
      </c>
      <c r="AG16" s="120" t="str">
        <f t="shared" si="4"/>
        <v>男</v>
      </c>
      <c r="AH16" s="2"/>
      <c r="AI16" s="117">
        <v>5</v>
      </c>
      <c r="AJ16" s="118" t="str">
        <f t="shared" si="5"/>
        <v/>
      </c>
      <c r="AK16" s="119">
        <f t="shared" si="6"/>
        <v>0</v>
      </c>
      <c r="AL16" s="120" t="str">
        <f t="shared" si="7"/>
        <v>女</v>
      </c>
      <c r="AM16" s="118" t="str">
        <f t="shared" si="1"/>
        <v/>
      </c>
      <c r="AN16" s="115">
        <f t="shared" si="8"/>
        <v>0</v>
      </c>
      <c r="AO16" s="151" t="str">
        <f t="shared" si="9"/>
        <v>※女</v>
      </c>
      <c r="AP16" s="115">
        <f t="shared" si="10"/>
        <v>0</v>
      </c>
      <c r="AQ16" s="151"/>
      <c r="AR16" s="151"/>
      <c r="AS16" s="151"/>
      <c r="AT16" s="151"/>
      <c r="AU16" s="151"/>
      <c r="AV16" s="151"/>
      <c r="AW16" s="151"/>
      <c r="AX16" s="151"/>
      <c r="AY16" s="151"/>
      <c r="AZ16" s="151"/>
      <c r="BA16" s="151"/>
      <c r="BB16" s="151"/>
      <c r="BC16" s="151"/>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7"/>
      <c r="B17" s="2" t="str">
        <f t="shared" si="13"/>
        <v/>
      </c>
      <c r="C17" s="2" t="str">
        <f t="shared" si="14"/>
        <v/>
      </c>
      <c r="D17" s="3" t="str">
        <f t="shared" si="15"/>
        <v/>
      </c>
      <c r="E17" s="79"/>
      <c r="F17" s="67" t="str">
        <f>IF(H17="","",COUNTA(H$14:$H17))</f>
        <v/>
      </c>
      <c r="G17" s="131" t="str">
        <f t="shared" si="11"/>
        <v/>
      </c>
      <c r="H17" s="132"/>
      <c r="I17" s="62"/>
      <c r="J17" s="125"/>
      <c r="K17" s="62"/>
      <c r="L17" s="62"/>
      <c r="M17" s="62"/>
      <c r="N17" s="138"/>
      <c r="O17" s="164"/>
      <c r="P17" s="143"/>
      <c r="Q17" s="144"/>
      <c r="R17" s="91"/>
      <c r="S17" s="232" t="str">
        <f t="shared" si="12"/>
        <v/>
      </c>
      <c r="T17" s="233"/>
      <c r="U17" s="234"/>
      <c r="V17" s="234"/>
      <c r="W17" s="238"/>
      <c r="X17" s="234"/>
      <c r="Y17" s="237"/>
      <c r="Z17" s="68" t="str">
        <f t="shared" si="16"/>
        <v/>
      </c>
      <c r="AA17" s="68" t="str">
        <f t="shared" si="17"/>
        <v/>
      </c>
      <c r="AB17" s="68" t="str">
        <f t="shared" si="18"/>
        <v/>
      </c>
      <c r="AC17" s="81"/>
      <c r="AD17" s="150" t="str">
        <f t="shared" si="19"/>
        <v/>
      </c>
      <c r="AE17" s="2" t="str">
        <f t="shared" si="2"/>
        <v>※男</v>
      </c>
      <c r="AF17" s="115">
        <f t="shared" si="3"/>
        <v>0</v>
      </c>
      <c r="AG17" s="120" t="str">
        <f t="shared" si="4"/>
        <v>男</v>
      </c>
      <c r="AH17" s="2"/>
      <c r="AI17" s="117">
        <v>6</v>
      </c>
      <c r="AJ17" s="118" t="str">
        <f t="shared" si="5"/>
        <v/>
      </c>
      <c r="AK17" s="119">
        <f t="shared" si="6"/>
        <v>0</v>
      </c>
      <c r="AL17" s="120" t="str">
        <f t="shared" si="7"/>
        <v>女</v>
      </c>
      <c r="AM17" s="118" t="str">
        <f t="shared" si="1"/>
        <v/>
      </c>
      <c r="AN17" s="115">
        <f t="shared" si="8"/>
        <v>0</v>
      </c>
      <c r="AO17" s="151" t="str">
        <f t="shared" si="9"/>
        <v>※女</v>
      </c>
      <c r="AP17" s="115">
        <f t="shared" si="10"/>
        <v>0</v>
      </c>
      <c r="AQ17" s="151"/>
      <c r="AR17" s="151"/>
      <c r="AS17" s="151"/>
      <c r="AT17" s="151"/>
      <c r="AU17" s="151"/>
      <c r="AV17" s="151"/>
      <c r="AW17" s="151"/>
      <c r="AX17" s="151"/>
      <c r="AY17" s="151"/>
      <c r="AZ17" s="151"/>
      <c r="BA17" s="151"/>
      <c r="BB17" s="151"/>
      <c r="BC17" s="151"/>
      <c r="BD17" s="5"/>
      <c r="BE17" s="5" t="str">
        <f t="shared" si="20"/>
        <v>※※男</v>
      </c>
      <c r="BF17" s="5"/>
      <c r="BG17" s="5" t="str">
        <f t="shared" si="21"/>
        <v/>
      </c>
      <c r="BH17" s="5" t="str">
        <f t="shared" si="22"/>
        <v/>
      </c>
      <c r="BJ17" s="5"/>
      <c r="BK17" s="5"/>
      <c r="BL17" s="5"/>
      <c r="BM17" s="54" t="s">
        <v>197</v>
      </c>
      <c r="BN17" s="50" t="e">
        <f>VLOOKUP(I2,大会情報!E4:I8,3,FALSE)</f>
        <v>#N/A</v>
      </c>
      <c r="BP17" s="5"/>
      <c r="BQ17" s="5"/>
      <c r="DJ17" s="2"/>
      <c r="DK17" s="2"/>
      <c r="DL17" s="2"/>
    </row>
    <row r="18" spans="1:116" ht="17.25" customHeight="1" x14ac:dyDescent="0.2">
      <c r="A18" s="147"/>
      <c r="B18" s="2" t="str">
        <f t="shared" si="13"/>
        <v/>
      </c>
      <c r="C18" s="2" t="str">
        <f t="shared" si="14"/>
        <v/>
      </c>
      <c r="D18" s="3" t="str">
        <f t="shared" si="15"/>
        <v/>
      </c>
      <c r="E18" s="79"/>
      <c r="F18" s="67" t="str">
        <f>IF(H18="","",COUNTA(H$14:$H18))</f>
        <v/>
      </c>
      <c r="G18" s="131" t="str">
        <f t="shared" si="11"/>
        <v/>
      </c>
      <c r="H18" s="132"/>
      <c r="I18" s="62"/>
      <c r="J18" s="125"/>
      <c r="K18" s="62"/>
      <c r="L18" s="62"/>
      <c r="M18" s="62"/>
      <c r="N18" s="138"/>
      <c r="O18" s="164"/>
      <c r="P18" s="143"/>
      <c r="Q18" s="144"/>
      <c r="R18" s="91"/>
      <c r="S18" s="232" t="str">
        <f t="shared" si="12"/>
        <v/>
      </c>
      <c r="T18" s="233"/>
      <c r="U18" s="234"/>
      <c r="V18" s="234"/>
      <c r="W18" s="238"/>
      <c r="X18" s="234"/>
      <c r="Y18" s="237"/>
      <c r="Z18" s="68" t="str">
        <f t="shared" si="16"/>
        <v/>
      </c>
      <c r="AA18" s="68" t="str">
        <f t="shared" si="17"/>
        <v/>
      </c>
      <c r="AB18" s="68" t="str">
        <f t="shared" si="18"/>
        <v/>
      </c>
      <c r="AC18" s="81"/>
      <c r="AD18" s="150" t="str">
        <f t="shared" si="19"/>
        <v/>
      </c>
      <c r="AE18" s="2" t="str">
        <f t="shared" si="2"/>
        <v>※男</v>
      </c>
      <c r="AF18" s="115">
        <f t="shared" si="3"/>
        <v>0</v>
      </c>
      <c r="AG18" s="120" t="str">
        <f t="shared" si="4"/>
        <v>男</v>
      </c>
      <c r="AH18" s="2"/>
      <c r="AI18" s="117">
        <v>7</v>
      </c>
      <c r="AJ18" s="118" t="str">
        <f t="shared" si="5"/>
        <v/>
      </c>
      <c r="AK18" s="119">
        <f t="shared" si="6"/>
        <v>0</v>
      </c>
      <c r="AL18" s="120" t="str">
        <f t="shared" si="7"/>
        <v>女</v>
      </c>
      <c r="AM18" s="118" t="str">
        <f t="shared" si="1"/>
        <v/>
      </c>
      <c r="AN18" s="115">
        <f t="shared" si="8"/>
        <v>0</v>
      </c>
      <c r="AO18" s="151" t="str">
        <f t="shared" si="9"/>
        <v>※女</v>
      </c>
      <c r="AP18" s="115">
        <f t="shared" si="10"/>
        <v>0</v>
      </c>
      <c r="AQ18" s="151"/>
      <c r="AR18" s="151"/>
      <c r="AS18" s="151"/>
      <c r="AT18" s="151"/>
      <c r="AU18" s="151"/>
      <c r="AV18" s="151"/>
      <c r="AW18" s="151"/>
      <c r="AX18" s="151"/>
      <c r="AY18" s="151"/>
      <c r="AZ18" s="151"/>
      <c r="BA18" s="151"/>
      <c r="BB18" s="151"/>
      <c r="BC18" s="151"/>
      <c r="BD18" s="5"/>
      <c r="BE18" s="5" t="str">
        <f t="shared" si="20"/>
        <v>※※男</v>
      </c>
      <c r="BF18" s="5"/>
      <c r="BG18" s="5" t="str">
        <f t="shared" si="21"/>
        <v/>
      </c>
      <c r="BH18" s="5" t="str">
        <f t="shared" si="22"/>
        <v/>
      </c>
      <c r="BJ18" s="5"/>
      <c r="BK18" s="5"/>
      <c r="BL18" s="5"/>
      <c r="BM18" s="54" t="s">
        <v>196</v>
      </c>
      <c r="BN18" s="5">
        <f>IF(I2="小",(SUM(BN19:BO19)/2),SUM(BN19:BO19))</f>
        <v>0</v>
      </c>
      <c r="BO18" s="50"/>
      <c r="BP18" s="5"/>
      <c r="BQ18" s="5"/>
      <c r="DJ18" s="2"/>
      <c r="DK18" s="2"/>
      <c r="DL18" s="2"/>
    </row>
    <row r="19" spans="1:116" ht="17.25" customHeight="1" x14ac:dyDescent="0.2">
      <c r="A19" s="147"/>
      <c r="B19" s="2" t="str">
        <f t="shared" si="13"/>
        <v/>
      </c>
      <c r="C19" s="2" t="str">
        <f t="shared" si="14"/>
        <v/>
      </c>
      <c r="D19" s="3" t="str">
        <f t="shared" si="15"/>
        <v/>
      </c>
      <c r="E19" s="79"/>
      <c r="F19" s="67" t="str">
        <f>IF(H19="","",COUNTA(H$14:$H19))</f>
        <v/>
      </c>
      <c r="G19" s="131" t="str">
        <f t="shared" si="11"/>
        <v/>
      </c>
      <c r="H19" s="132"/>
      <c r="I19" s="62"/>
      <c r="J19" s="125"/>
      <c r="K19" s="62"/>
      <c r="L19" s="62"/>
      <c r="M19" s="62"/>
      <c r="N19" s="138"/>
      <c r="O19" s="164"/>
      <c r="P19" s="143"/>
      <c r="Q19" s="144"/>
      <c r="R19" s="91"/>
      <c r="S19" s="232" t="str">
        <f t="shared" si="12"/>
        <v/>
      </c>
      <c r="T19" s="233"/>
      <c r="U19" s="234"/>
      <c r="V19" s="234"/>
      <c r="W19" s="238"/>
      <c r="X19" s="234"/>
      <c r="Y19" s="237"/>
      <c r="Z19" s="68" t="str">
        <f t="shared" si="16"/>
        <v/>
      </c>
      <c r="AA19" s="68" t="str">
        <f t="shared" si="17"/>
        <v/>
      </c>
      <c r="AB19" s="68" t="str">
        <f t="shared" si="18"/>
        <v/>
      </c>
      <c r="AC19" s="81"/>
      <c r="AD19" s="150" t="str">
        <f t="shared" si="19"/>
        <v/>
      </c>
      <c r="AE19" s="2" t="str">
        <f t="shared" si="2"/>
        <v>※男</v>
      </c>
      <c r="AF19" s="115">
        <f t="shared" si="3"/>
        <v>0</v>
      </c>
      <c r="AG19" s="120" t="str">
        <f t="shared" si="4"/>
        <v>男</v>
      </c>
      <c r="AH19" s="2"/>
      <c r="AI19" s="117">
        <v>8</v>
      </c>
      <c r="AJ19" s="118" t="str">
        <f t="shared" si="5"/>
        <v/>
      </c>
      <c r="AK19" s="119">
        <f t="shared" si="6"/>
        <v>0</v>
      </c>
      <c r="AL19" s="120" t="str">
        <f t="shared" si="7"/>
        <v>女</v>
      </c>
      <c r="AM19" s="118" t="str">
        <f t="shared" si="1"/>
        <v/>
      </c>
      <c r="AN19" s="115">
        <f t="shared" si="8"/>
        <v>0</v>
      </c>
      <c r="AO19" s="151" t="str">
        <f t="shared" si="9"/>
        <v>※女</v>
      </c>
      <c r="AP19" s="115">
        <f t="shared" si="10"/>
        <v>0</v>
      </c>
      <c r="AQ19" s="151"/>
      <c r="AR19" s="151"/>
      <c r="AS19" s="151"/>
      <c r="AT19" s="151"/>
      <c r="AU19" s="151"/>
      <c r="AV19" s="151"/>
      <c r="AW19" s="151"/>
      <c r="AX19" s="151"/>
      <c r="AY19" s="151"/>
      <c r="AZ19" s="151"/>
      <c r="BA19" s="151"/>
      <c r="BB19" s="151"/>
      <c r="BC19" s="151"/>
      <c r="BD19" s="5"/>
      <c r="BE19" s="5" t="str">
        <f t="shared" si="20"/>
        <v>※※男</v>
      </c>
      <c r="BF19" s="5"/>
      <c r="BG19" s="5" t="str">
        <f t="shared" si="21"/>
        <v/>
      </c>
      <c r="BH19" s="5" t="str">
        <f t="shared" si="22"/>
        <v/>
      </c>
      <c r="BJ19" s="5"/>
      <c r="BK19" s="5"/>
      <c r="BL19" s="5"/>
      <c r="BM19" s="54" t="s">
        <v>193</v>
      </c>
      <c r="BN19" s="50">
        <f>BN20+BN41</f>
        <v>0</v>
      </c>
      <c r="BO19" s="50">
        <f>BO20+BO41</f>
        <v>0</v>
      </c>
      <c r="BP19" s="5"/>
      <c r="BQ19" s="5"/>
      <c r="DJ19" s="2"/>
      <c r="DK19" s="2"/>
      <c r="DL19" s="2"/>
    </row>
    <row r="20" spans="1:116" ht="17.25" customHeight="1" x14ac:dyDescent="0.2">
      <c r="A20" s="147"/>
      <c r="B20" s="2" t="str">
        <f t="shared" si="13"/>
        <v/>
      </c>
      <c r="C20" s="2" t="str">
        <f t="shared" si="14"/>
        <v/>
      </c>
      <c r="D20" s="3" t="str">
        <f t="shared" si="15"/>
        <v/>
      </c>
      <c r="E20" s="79"/>
      <c r="F20" s="67" t="str">
        <f>IF(H20="","",COUNTA(H$14:$H20))</f>
        <v/>
      </c>
      <c r="G20" s="131" t="str">
        <f t="shared" si="11"/>
        <v/>
      </c>
      <c r="H20" s="132"/>
      <c r="I20" s="62"/>
      <c r="J20" s="125"/>
      <c r="K20" s="62"/>
      <c r="L20" s="62"/>
      <c r="M20" s="62"/>
      <c r="N20" s="138"/>
      <c r="O20" s="164"/>
      <c r="P20" s="143"/>
      <c r="Q20" s="144"/>
      <c r="R20" s="91"/>
      <c r="S20" s="232" t="str">
        <f t="shared" si="12"/>
        <v/>
      </c>
      <c r="T20" s="233"/>
      <c r="U20" s="234"/>
      <c r="V20" s="234"/>
      <c r="W20" s="238"/>
      <c r="X20" s="234"/>
      <c r="Y20" s="237"/>
      <c r="Z20" s="68" t="str">
        <f t="shared" si="16"/>
        <v/>
      </c>
      <c r="AA20" s="68" t="str">
        <f t="shared" si="17"/>
        <v/>
      </c>
      <c r="AB20" s="68" t="str">
        <f t="shared" si="18"/>
        <v/>
      </c>
      <c r="AC20" s="81"/>
      <c r="AD20" s="150" t="str">
        <f t="shared" si="19"/>
        <v/>
      </c>
      <c r="AE20" s="2" t="str">
        <f t="shared" si="2"/>
        <v>※男</v>
      </c>
      <c r="AF20" s="115">
        <f t="shared" si="3"/>
        <v>0</v>
      </c>
      <c r="AG20" s="120" t="str">
        <f t="shared" si="4"/>
        <v>男</v>
      </c>
      <c r="AH20" s="2"/>
      <c r="AI20" s="117">
        <v>9</v>
      </c>
      <c r="AJ20" s="118" t="str">
        <f t="shared" si="5"/>
        <v/>
      </c>
      <c r="AK20" s="119">
        <f t="shared" si="6"/>
        <v>0</v>
      </c>
      <c r="AL20" s="120" t="str">
        <f t="shared" si="7"/>
        <v>女</v>
      </c>
      <c r="AM20" s="118" t="str">
        <f t="shared" si="1"/>
        <v/>
      </c>
      <c r="AN20" s="115">
        <f t="shared" si="8"/>
        <v>0</v>
      </c>
      <c r="AO20" s="151" t="str">
        <f t="shared" si="9"/>
        <v>※女</v>
      </c>
      <c r="AP20" s="115">
        <f t="shared" si="10"/>
        <v>0</v>
      </c>
      <c r="AQ20" s="151"/>
      <c r="AR20" s="151"/>
      <c r="AS20" s="151"/>
      <c r="AT20" s="151"/>
      <c r="AU20" s="151"/>
      <c r="AV20" s="151"/>
      <c r="AW20" s="151"/>
      <c r="AX20" s="151"/>
      <c r="AY20" s="151"/>
      <c r="AZ20" s="151"/>
      <c r="BA20" s="151"/>
      <c r="BB20" s="151"/>
      <c r="BC20" s="151"/>
      <c r="BD20" s="5"/>
      <c r="BE20" s="5" t="str">
        <f t="shared" si="20"/>
        <v>※※男</v>
      </c>
      <c r="BF20" s="5"/>
      <c r="BG20" s="5" t="str">
        <f t="shared" si="21"/>
        <v/>
      </c>
      <c r="BH20" s="5" t="str">
        <f t="shared" si="22"/>
        <v/>
      </c>
      <c r="BJ20" s="5"/>
      <c r="BK20" s="5"/>
      <c r="BL20" s="5"/>
      <c r="BM20" s="129" t="s">
        <v>1</v>
      </c>
      <c r="BN20" s="130">
        <f>COUNTIFS($BN$22:$BN$30,BP22)</f>
        <v>0</v>
      </c>
      <c r="BO20" s="130">
        <f>COUNTIFS($BO$22:$BO$30,BP22)</f>
        <v>0</v>
      </c>
      <c r="BP20" s="5"/>
      <c r="BQ20" s="5"/>
      <c r="DJ20" s="2"/>
      <c r="DK20" s="2"/>
      <c r="DL20" s="2"/>
    </row>
    <row r="21" spans="1:116" ht="17.25" customHeight="1" x14ac:dyDescent="0.2">
      <c r="A21" s="147"/>
      <c r="B21" s="2" t="str">
        <f t="shared" si="13"/>
        <v/>
      </c>
      <c r="C21" s="2" t="str">
        <f t="shared" si="14"/>
        <v/>
      </c>
      <c r="D21" s="3" t="str">
        <f t="shared" si="15"/>
        <v/>
      </c>
      <c r="E21" s="79"/>
      <c r="F21" s="67" t="str">
        <f>IF(H21="","",COUNTA(H$14:$H21))</f>
        <v/>
      </c>
      <c r="G21" s="131" t="str">
        <f t="shared" si="11"/>
        <v/>
      </c>
      <c r="H21" s="132"/>
      <c r="I21" s="62"/>
      <c r="J21" s="125"/>
      <c r="K21" s="62"/>
      <c r="L21" s="62"/>
      <c r="M21" s="62"/>
      <c r="N21" s="138"/>
      <c r="O21" s="164"/>
      <c r="P21" s="143"/>
      <c r="Q21" s="144"/>
      <c r="R21" s="91"/>
      <c r="S21" s="232" t="str">
        <f t="shared" si="12"/>
        <v/>
      </c>
      <c r="T21" s="233"/>
      <c r="U21" s="234"/>
      <c r="V21" s="234"/>
      <c r="W21" s="238"/>
      <c r="X21" s="234"/>
      <c r="Y21" s="237"/>
      <c r="Z21" s="68" t="str">
        <f t="shared" si="16"/>
        <v/>
      </c>
      <c r="AA21" s="68" t="str">
        <f t="shared" si="17"/>
        <v/>
      </c>
      <c r="AB21" s="68" t="str">
        <f t="shared" si="18"/>
        <v/>
      </c>
      <c r="AC21" s="81"/>
      <c r="AD21" s="150" t="str">
        <f t="shared" si="19"/>
        <v/>
      </c>
      <c r="AE21" s="2" t="str">
        <f t="shared" si="2"/>
        <v>※男</v>
      </c>
      <c r="AF21" s="115">
        <f t="shared" si="3"/>
        <v>0</v>
      </c>
      <c r="AG21" s="120" t="str">
        <f t="shared" si="4"/>
        <v>男</v>
      </c>
      <c r="AH21" s="2"/>
      <c r="AI21" s="117">
        <v>10</v>
      </c>
      <c r="AJ21" s="118" t="str">
        <f t="shared" si="5"/>
        <v/>
      </c>
      <c r="AK21" s="119">
        <f t="shared" si="6"/>
        <v>0</v>
      </c>
      <c r="AL21" s="120" t="str">
        <f t="shared" si="7"/>
        <v>女</v>
      </c>
      <c r="AM21" s="118" t="str">
        <f t="shared" si="1"/>
        <v/>
      </c>
      <c r="AN21" s="115">
        <f t="shared" si="8"/>
        <v>0</v>
      </c>
      <c r="AO21" s="151" t="str">
        <f t="shared" si="9"/>
        <v>※女</v>
      </c>
      <c r="AP21" s="115">
        <f t="shared" si="10"/>
        <v>0</v>
      </c>
      <c r="AQ21" s="151"/>
      <c r="AR21" s="151"/>
      <c r="AS21" s="151"/>
      <c r="AT21" s="151"/>
      <c r="AU21" s="151"/>
      <c r="AV21" s="151"/>
      <c r="AW21" s="151"/>
      <c r="AX21" s="151"/>
      <c r="AY21" s="151"/>
      <c r="AZ21" s="151"/>
      <c r="BA21" s="151"/>
      <c r="BB21" s="151"/>
      <c r="BC21" s="151"/>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7"/>
      <c r="B22" s="2" t="str">
        <f t="shared" si="13"/>
        <v/>
      </c>
      <c r="C22" s="2" t="str">
        <f t="shared" si="14"/>
        <v/>
      </c>
      <c r="D22" s="3" t="str">
        <f t="shared" si="15"/>
        <v/>
      </c>
      <c r="E22" s="79"/>
      <c r="F22" s="67" t="str">
        <f>IF(H22="","",COUNTA(H$14:$H22))</f>
        <v/>
      </c>
      <c r="G22" s="131" t="str">
        <f t="shared" si="11"/>
        <v/>
      </c>
      <c r="H22" s="132"/>
      <c r="I22" s="62"/>
      <c r="J22" s="125"/>
      <c r="K22" s="62"/>
      <c r="L22" s="62"/>
      <c r="M22" s="62"/>
      <c r="N22" s="138"/>
      <c r="O22" s="164"/>
      <c r="P22" s="143"/>
      <c r="Q22" s="144"/>
      <c r="R22" s="91"/>
      <c r="S22" s="232" t="str">
        <f t="shared" si="12"/>
        <v/>
      </c>
      <c r="T22" s="233"/>
      <c r="U22" s="234"/>
      <c r="V22" s="234"/>
      <c r="W22" s="238"/>
      <c r="X22" s="234"/>
      <c r="Y22" s="237"/>
      <c r="Z22" s="68" t="str">
        <f t="shared" si="16"/>
        <v/>
      </c>
      <c r="AA22" s="68" t="str">
        <f t="shared" si="17"/>
        <v/>
      </c>
      <c r="AB22" s="68" t="str">
        <f t="shared" si="18"/>
        <v/>
      </c>
      <c r="AC22" s="81"/>
      <c r="AD22" s="150" t="str">
        <f t="shared" si="19"/>
        <v/>
      </c>
      <c r="AE22" s="2" t="str">
        <f t="shared" si="2"/>
        <v>※男</v>
      </c>
      <c r="AF22" s="115">
        <f t="shared" si="3"/>
        <v>0</v>
      </c>
      <c r="AG22" s="120" t="str">
        <f t="shared" si="4"/>
        <v>男</v>
      </c>
      <c r="AH22" s="2"/>
      <c r="AI22" s="117">
        <v>11</v>
      </c>
      <c r="AJ22" s="118" t="str">
        <f t="shared" si="5"/>
        <v/>
      </c>
      <c r="AK22" s="119">
        <f t="shared" si="6"/>
        <v>0</v>
      </c>
      <c r="AL22" s="120" t="str">
        <f t="shared" si="7"/>
        <v>女</v>
      </c>
      <c r="AM22" s="118" t="str">
        <f t="shared" si="1"/>
        <v/>
      </c>
      <c r="AN22" s="115">
        <f t="shared" si="8"/>
        <v>0</v>
      </c>
      <c r="AO22" s="151" t="str">
        <f t="shared" si="9"/>
        <v>※女</v>
      </c>
      <c r="AP22" s="115">
        <f t="shared" si="10"/>
        <v>0</v>
      </c>
      <c r="AQ22" s="151"/>
      <c r="AR22" s="151"/>
      <c r="AS22" s="151"/>
      <c r="AT22" s="151"/>
      <c r="AU22" s="151"/>
      <c r="AV22" s="151"/>
      <c r="AW22" s="151"/>
      <c r="AX22" s="151"/>
      <c r="AY22" s="151"/>
      <c r="AZ22" s="151"/>
      <c r="BA22" s="151"/>
      <c r="BB22" s="151"/>
      <c r="BC22" s="151"/>
      <c r="BD22" s="5"/>
      <c r="BE22" s="5" t="str">
        <f t="shared" si="20"/>
        <v>※※男</v>
      </c>
      <c r="BF22" s="5"/>
      <c r="BG22" s="5" t="str">
        <f t="shared" si="21"/>
        <v/>
      </c>
      <c r="BH22" s="5" t="str">
        <f t="shared" si="22"/>
        <v/>
      </c>
      <c r="BJ22" s="5"/>
      <c r="BK22" s="5" t="str">
        <f t="shared" ref="BK22:BK53" si="23">H14&amp;U14</f>
        <v/>
      </c>
      <c r="BL22" s="5" t="str">
        <f t="shared" ref="BL22:BL53" si="24">H14&amp;X14</f>
        <v/>
      </c>
      <c r="BM22" s="54" t="s">
        <v>112</v>
      </c>
      <c r="BN22" s="50">
        <f>COUNTIF($BK$22:$BK$141,BM22)</f>
        <v>0</v>
      </c>
      <c r="BO22" s="50">
        <f>COUNTIF($BL$22:$BL$141,BM22)</f>
        <v>0</v>
      </c>
      <c r="BP22" s="5" t="s">
        <v>128</v>
      </c>
      <c r="BQ22" s="5"/>
      <c r="DK22" s="2"/>
      <c r="DL22" s="2"/>
    </row>
    <row r="23" spans="1:116" ht="17.25" customHeight="1" x14ac:dyDescent="0.2">
      <c r="A23" s="147"/>
      <c r="B23" s="2" t="str">
        <f t="shared" si="13"/>
        <v/>
      </c>
      <c r="C23" s="2" t="str">
        <f t="shared" si="14"/>
        <v/>
      </c>
      <c r="D23" s="3" t="str">
        <f t="shared" si="15"/>
        <v/>
      </c>
      <c r="E23" s="79"/>
      <c r="F23" s="67" t="str">
        <f>IF(H23="","",COUNTA(H$14:$H23))</f>
        <v/>
      </c>
      <c r="G23" s="131" t="str">
        <f t="shared" si="11"/>
        <v/>
      </c>
      <c r="H23" s="132"/>
      <c r="I23" s="62"/>
      <c r="J23" s="125"/>
      <c r="K23" s="62"/>
      <c r="L23" s="62"/>
      <c r="M23" s="62"/>
      <c r="N23" s="138"/>
      <c r="O23" s="164"/>
      <c r="P23" s="143"/>
      <c r="Q23" s="144"/>
      <c r="R23" s="91"/>
      <c r="S23" s="232" t="str">
        <f t="shared" si="12"/>
        <v/>
      </c>
      <c r="T23" s="233"/>
      <c r="U23" s="234"/>
      <c r="V23" s="234"/>
      <c r="W23" s="238"/>
      <c r="X23" s="234"/>
      <c r="Y23" s="237"/>
      <c r="Z23" s="68" t="str">
        <f t="shared" si="16"/>
        <v/>
      </c>
      <c r="AA23" s="68" t="str">
        <f t="shared" si="17"/>
        <v/>
      </c>
      <c r="AB23" s="68" t="str">
        <f t="shared" si="18"/>
        <v/>
      </c>
      <c r="AC23" s="81"/>
      <c r="AD23" s="150" t="str">
        <f t="shared" si="19"/>
        <v/>
      </c>
      <c r="AE23" s="2" t="str">
        <f t="shared" si="2"/>
        <v>※男</v>
      </c>
      <c r="AF23" s="115">
        <f t="shared" si="3"/>
        <v>0</v>
      </c>
      <c r="AG23" s="120" t="str">
        <f t="shared" si="4"/>
        <v>男</v>
      </c>
      <c r="AH23" s="2"/>
      <c r="AI23" s="117">
        <v>12</v>
      </c>
      <c r="AJ23" s="118" t="str">
        <f t="shared" si="5"/>
        <v/>
      </c>
      <c r="AK23" s="119">
        <f t="shared" si="6"/>
        <v>0</v>
      </c>
      <c r="AL23" s="120" t="str">
        <f t="shared" si="7"/>
        <v>女</v>
      </c>
      <c r="AM23" s="118" t="str">
        <f t="shared" si="1"/>
        <v/>
      </c>
      <c r="AN23" s="115">
        <f t="shared" si="8"/>
        <v>0</v>
      </c>
      <c r="AO23" s="151" t="str">
        <f t="shared" si="9"/>
        <v>※女</v>
      </c>
      <c r="AP23" s="115">
        <f t="shared" si="10"/>
        <v>0</v>
      </c>
      <c r="AQ23" s="151"/>
      <c r="AR23" s="151"/>
      <c r="AS23" s="151"/>
      <c r="AT23" s="151"/>
      <c r="AU23" s="151"/>
      <c r="AV23" s="151"/>
      <c r="AW23" s="151"/>
      <c r="AX23" s="151"/>
      <c r="AY23" s="151"/>
      <c r="AZ23" s="151"/>
      <c r="BA23" s="151"/>
      <c r="BB23" s="151"/>
      <c r="BC23" s="151"/>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7"/>
      <c r="B24" s="2" t="str">
        <f t="shared" si="13"/>
        <v/>
      </c>
      <c r="C24" s="2" t="str">
        <f t="shared" si="14"/>
        <v/>
      </c>
      <c r="D24" s="3" t="str">
        <f t="shared" si="15"/>
        <v/>
      </c>
      <c r="E24" s="79"/>
      <c r="F24" s="67" t="str">
        <f>IF(H24="","",COUNTA(H$14:$H24))</f>
        <v/>
      </c>
      <c r="G24" s="131" t="str">
        <f t="shared" si="11"/>
        <v/>
      </c>
      <c r="H24" s="132"/>
      <c r="I24" s="62"/>
      <c r="J24" s="125"/>
      <c r="K24" s="62"/>
      <c r="L24" s="62"/>
      <c r="M24" s="62"/>
      <c r="N24" s="138"/>
      <c r="O24" s="164"/>
      <c r="P24" s="143"/>
      <c r="Q24" s="144"/>
      <c r="R24" s="91"/>
      <c r="S24" s="232" t="str">
        <f t="shared" si="12"/>
        <v/>
      </c>
      <c r="T24" s="233"/>
      <c r="U24" s="234"/>
      <c r="V24" s="234"/>
      <c r="W24" s="238"/>
      <c r="X24" s="234"/>
      <c r="Y24" s="237"/>
      <c r="Z24" s="68" t="str">
        <f t="shared" si="16"/>
        <v/>
      </c>
      <c r="AA24" s="68" t="str">
        <f t="shared" si="17"/>
        <v/>
      </c>
      <c r="AB24" s="68" t="str">
        <f t="shared" si="18"/>
        <v/>
      </c>
      <c r="AC24" s="81"/>
      <c r="AD24" s="150" t="str">
        <f t="shared" si="19"/>
        <v/>
      </c>
      <c r="AE24" s="2" t="str">
        <f t="shared" si="2"/>
        <v>※男</v>
      </c>
      <c r="AF24" s="115">
        <f t="shared" si="3"/>
        <v>0</v>
      </c>
      <c r="AG24" s="120" t="str">
        <f t="shared" si="4"/>
        <v>男</v>
      </c>
      <c r="AH24" s="2"/>
      <c r="AI24" s="117">
        <v>13</v>
      </c>
      <c r="AJ24" s="118" t="str">
        <f t="shared" si="5"/>
        <v/>
      </c>
      <c r="AK24" s="119">
        <f t="shared" si="6"/>
        <v>0</v>
      </c>
      <c r="AL24" s="120" t="str">
        <f t="shared" si="7"/>
        <v>女</v>
      </c>
      <c r="AM24" s="118" t="str">
        <f t="shared" si="1"/>
        <v/>
      </c>
      <c r="AN24" s="115">
        <f t="shared" si="8"/>
        <v>0</v>
      </c>
      <c r="AO24" s="151" t="str">
        <f t="shared" si="9"/>
        <v>※女</v>
      </c>
      <c r="AP24" s="115">
        <f t="shared" si="10"/>
        <v>0</v>
      </c>
      <c r="AQ24" s="151"/>
      <c r="AR24" s="151"/>
      <c r="AS24" s="151"/>
      <c r="AT24" s="151"/>
      <c r="AU24" s="151"/>
      <c r="AV24" s="151"/>
      <c r="AW24" s="151"/>
      <c r="AX24" s="151"/>
      <c r="AY24" s="151"/>
      <c r="AZ24" s="151"/>
      <c r="BA24" s="151"/>
      <c r="BB24" s="151"/>
      <c r="BC24" s="151"/>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7"/>
      <c r="B25" s="2" t="str">
        <f t="shared" si="13"/>
        <v/>
      </c>
      <c r="C25" s="2" t="str">
        <f t="shared" si="14"/>
        <v/>
      </c>
      <c r="D25" s="3" t="str">
        <f t="shared" si="15"/>
        <v/>
      </c>
      <c r="E25" s="79"/>
      <c r="F25" s="67" t="str">
        <f>IF(H25="","",COUNTA(H$14:$H25))</f>
        <v/>
      </c>
      <c r="G25" s="131" t="str">
        <f t="shared" si="11"/>
        <v/>
      </c>
      <c r="H25" s="132"/>
      <c r="I25" s="62"/>
      <c r="J25" s="125"/>
      <c r="K25" s="62"/>
      <c r="L25" s="62"/>
      <c r="M25" s="62"/>
      <c r="N25" s="138"/>
      <c r="O25" s="164"/>
      <c r="P25" s="143"/>
      <c r="Q25" s="144"/>
      <c r="R25" s="91"/>
      <c r="S25" s="232" t="str">
        <f t="shared" si="12"/>
        <v/>
      </c>
      <c r="T25" s="233"/>
      <c r="U25" s="234"/>
      <c r="V25" s="234"/>
      <c r="W25" s="238"/>
      <c r="X25" s="234"/>
      <c r="Y25" s="237"/>
      <c r="Z25" s="68" t="str">
        <f t="shared" si="16"/>
        <v/>
      </c>
      <c r="AA25" s="68" t="str">
        <f t="shared" si="17"/>
        <v/>
      </c>
      <c r="AB25" s="68" t="str">
        <f t="shared" si="18"/>
        <v/>
      </c>
      <c r="AC25" s="81"/>
      <c r="AD25" s="150" t="str">
        <f t="shared" si="19"/>
        <v/>
      </c>
      <c r="AE25" s="2" t="str">
        <f t="shared" si="2"/>
        <v>※男</v>
      </c>
      <c r="AF25" s="115">
        <f t="shared" si="3"/>
        <v>0</v>
      </c>
      <c r="AG25" s="120" t="str">
        <f t="shared" si="4"/>
        <v>男</v>
      </c>
      <c r="AH25" s="2"/>
      <c r="AI25" s="117">
        <v>14</v>
      </c>
      <c r="AJ25" s="118" t="str">
        <f t="shared" si="5"/>
        <v/>
      </c>
      <c r="AK25" s="119">
        <f t="shared" si="6"/>
        <v>0</v>
      </c>
      <c r="AL25" s="120" t="str">
        <f t="shared" si="7"/>
        <v>女</v>
      </c>
      <c r="AM25" s="118" t="str">
        <f t="shared" si="1"/>
        <v/>
      </c>
      <c r="AN25" s="115">
        <f t="shared" si="8"/>
        <v>0</v>
      </c>
      <c r="AO25" s="151" t="str">
        <f t="shared" si="9"/>
        <v>※女</v>
      </c>
      <c r="AP25" s="115">
        <f t="shared" si="10"/>
        <v>0</v>
      </c>
      <c r="AQ25" s="151"/>
      <c r="AR25" s="151"/>
      <c r="AS25" s="151"/>
      <c r="AT25" s="151"/>
      <c r="AU25" s="151"/>
      <c r="AV25" s="151"/>
      <c r="AW25" s="151"/>
      <c r="AX25" s="151"/>
      <c r="AY25" s="151"/>
      <c r="AZ25" s="151"/>
      <c r="BA25" s="151"/>
      <c r="BB25" s="151"/>
      <c r="BC25" s="151"/>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7"/>
      <c r="B26" s="2" t="str">
        <f t="shared" si="13"/>
        <v/>
      </c>
      <c r="C26" s="2" t="str">
        <f t="shared" si="14"/>
        <v/>
      </c>
      <c r="D26" s="3" t="str">
        <f t="shared" si="15"/>
        <v/>
      </c>
      <c r="E26" s="79"/>
      <c r="F26" s="67" t="str">
        <f>IF(H26="","",COUNTA(H$14:$H26))</f>
        <v/>
      </c>
      <c r="G26" s="131" t="str">
        <f t="shared" si="11"/>
        <v/>
      </c>
      <c r="H26" s="132"/>
      <c r="I26" s="62"/>
      <c r="J26" s="125"/>
      <c r="K26" s="62"/>
      <c r="L26" s="62"/>
      <c r="M26" s="62"/>
      <c r="N26" s="138"/>
      <c r="O26" s="164"/>
      <c r="P26" s="143"/>
      <c r="Q26" s="144"/>
      <c r="R26" s="91"/>
      <c r="S26" s="232" t="str">
        <f t="shared" si="12"/>
        <v/>
      </c>
      <c r="T26" s="233"/>
      <c r="U26" s="234"/>
      <c r="V26" s="234"/>
      <c r="W26" s="238"/>
      <c r="X26" s="234"/>
      <c r="Y26" s="237"/>
      <c r="Z26" s="68" t="str">
        <f t="shared" si="16"/>
        <v/>
      </c>
      <c r="AA26" s="68" t="str">
        <f t="shared" si="17"/>
        <v/>
      </c>
      <c r="AB26" s="68" t="str">
        <f t="shared" si="18"/>
        <v/>
      </c>
      <c r="AC26" s="81"/>
      <c r="AD26" s="150" t="str">
        <f t="shared" si="19"/>
        <v/>
      </c>
      <c r="AE26" s="2" t="str">
        <f t="shared" si="2"/>
        <v>※男</v>
      </c>
      <c r="AF26" s="115">
        <f t="shared" si="3"/>
        <v>0</v>
      </c>
      <c r="AG26" s="120" t="str">
        <f t="shared" si="4"/>
        <v>男</v>
      </c>
      <c r="AH26" s="2"/>
      <c r="AI26" s="117">
        <v>15</v>
      </c>
      <c r="AJ26" s="118" t="str">
        <f t="shared" si="5"/>
        <v/>
      </c>
      <c r="AK26" s="119">
        <f t="shared" si="6"/>
        <v>0</v>
      </c>
      <c r="AL26" s="120" t="str">
        <f t="shared" si="7"/>
        <v>女</v>
      </c>
      <c r="AM26" s="118" t="str">
        <f t="shared" si="1"/>
        <v/>
      </c>
      <c r="AN26" s="115">
        <f t="shared" si="8"/>
        <v>0</v>
      </c>
      <c r="AO26" s="151" t="str">
        <f t="shared" si="9"/>
        <v>※女</v>
      </c>
      <c r="AP26" s="115">
        <f t="shared" si="10"/>
        <v>0</v>
      </c>
      <c r="AQ26" s="151"/>
      <c r="AR26" s="151"/>
      <c r="AS26" s="151"/>
      <c r="AT26" s="151"/>
      <c r="AU26" s="151"/>
      <c r="AV26" s="151"/>
      <c r="AW26" s="151"/>
      <c r="AX26" s="151"/>
      <c r="AY26" s="151"/>
      <c r="AZ26" s="151"/>
      <c r="BA26" s="151"/>
      <c r="BB26" s="151"/>
      <c r="BC26" s="151"/>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7"/>
      <c r="B27" s="2" t="str">
        <f t="shared" si="13"/>
        <v/>
      </c>
      <c r="C27" s="2" t="str">
        <f t="shared" si="14"/>
        <v/>
      </c>
      <c r="D27" s="3" t="str">
        <f t="shared" si="15"/>
        <v/>
      </c>
      <c r="E27" s="79"/>
      <c r="F27" s="67" t="str">
        <f>IF(H27="","",COUNTA(H$14:$H27))</f>
        <v/>
      </c>
      <c r="G27" s="131" t="str">
        <f t="shared" si="11"/>
        <v/>
      </c>
      <c r="H27" s="132"/>
      <c r="I27" s="62"/>
      <c r="J27" s="125"/>
      <c r="K27" s="62"/>
      <c r="L27" s="62"/>
      <c r="M27" s="62"/>
      <c r="N27" s="138"/>
      <c r="O27" s="164"/>
      <c r="P27" s="143"/>
      <c r="Q27" s="144"/>
      <c r="R27" s="91"/>
      <c r="S27" s="232" t="str">
        <f t="shared" si="12"/>
        <v/>
      </c>
      <c r="T27" s="233"/>
      <c r="U27" s="234"/>
      <c r="V27" s="234"/>
      <c r="W27" s="238"/>
      <c r="X27" s="234"/>
      <c r="Y27" s="237"/>
      <c r="Z27" s="68" t="str">
        <f t="shared" si="16"/>
        <v/>
      </c>
      <c r="AA27" s="68" t="str">
        <f t="shared" si="17"/>
        <v/>
      </c>
      <c r="AB27" s="68" t="str">
        <f t="shared" si="18"/>
        <v/>
      </c>
      <c r="AC27" s="81"/>
      <c r="AD27" s="150" t="str">
        <f t="shared" si="19"/>
        <v/>
      </c>
      <c r="AE27" s="2" t="str">
        <f t="shared" si="2"/>
        <v>※男</v>
      </c>
      <c r="AF27" s="115">
        <f t="shared" si="3"/>
        <v>0</v>
      </c>
      <c r="AG27" s="120" t="str">
        <f t="shared" si="4"/>
        <v>男</v>
      </c>
      <c r="AH27" s="2"/>
      <c r="AI27" s="117">
        <v>16</v>
      </c>
      <c r="AJ27" s="118" t="str">
        <f t="shared" si="5"/>
        <v/>
      </c>
      <c r="AK27" s="119">
        <f t="shared" si="6"/>
        <v>0</v>
      </c>
      <c r="AL27" s="120" t="str">
        <f t="shared" si="7"/>
        <v>女</v>
      </c>
      <c r="AM27" s="118" t="str">
        <f t="shared" si="1"/>
        <v/>
      </c>
      <c r="AN27" s="115">
        <f t="shared" si="8"/>
        <v>0</v>
      </c>
      <c r="AO27" s="151" t="str">
        <f t="shared" si="9"/>
        <v>※女</v>
      </c>
      <c r="AP27" s="115">
        <f t="shared" si="10"/>
        <v>0</v>
      </c>
      <c r="AQ27" s="151"/>
      <c r="AR27" s="151"/>
      <c r="AS27" s="151"/>
      <c r="AT27" s="151"/>
      <c r="AU27" s="151"/>
      <c r="AV27" s="151"/>
      <c r="AW27" s="151"/>
      <c r="AX27" s="151"/>
      <c r="AY27" s="151"/>
      <c r="AZ27" s="151"/>
      <c r="BA27" s="151"/>
      <c r="BB27" s="151"/>
      <c r="BC27" s="151"/>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7"/>
      <c r="B28" s="2" t="str">
        <f t="shared" si="13"/>
        <v/>
      </c>
      <c r="C28" s="2" t="str">
        <f t="shared" si="14"/>
        <v/>
      </c>
      <c r="D28" s="3" t="str">
        <f t="shared" si="15"/>
        <v/>
      </c>
      <c r="E28" s="79"/>
      <c r="F28" s="67" t="str">
        <f>IF(H28="","",COUNTA(H$14:$H28))</f>
        <v/>
      </c>
      <c r="G28" s="131" t="str">
        <f t="shared" si="11"/>
        <v/>
      </c>
      <c r="H28" s="132"/>
      <c r="I28" s="62"/>
      <c r="J28" s="125"/>
      <c r="K28" s="62"/>
      <c r="L28" s="62"/>
      <c r="M28" s="62"/>
      <c r="N28" s="138"/>
      <c r="O28" s="164"/>
      <c r="P28" s="143"/>
      <c r="Q28" s="144"/>
      <c r="R28" s="91"/>
      <c r="S28" s="232" t="str">
        <f t="shared" si="12"/>
        <v/>
      </c>
      <c r="T28" s="233"/>
      <c r="U28" s="234"/>
      <c r="V28" s="234"/>
      <c r="W28" s="238"/>
      <c r="X28" s="234"/>
      <c r="Y28" s="237"/>
      <c r="Z28" s="68" t="str">
        <f t="shared" si="16"/>
        <v/>
      </c>
      <c r="AA28" s="68" t="str">
        <f t="shared" si="17"/>
        <v/>
      </c>
      <c r="AB28" s="68" t="str">
        <f t="shared" si="18"/>
        <v/>
      </c>
      <c r="AC28" s="81"/>
      <c r="AD28" s="150" t="str">
        <f t="shared" si="19"/>
        <v/>
      </c>
      <c r="AE28" s="2" t="str">
        <f t="shared" si="2"/>
        <v>※男</v>
      </c>
      <c r="AF28" s="115">
        <f t="shared" si="3"/>
        <v>0</v>
      </c>
      <c r="AG28" s="120" t="str">
        <f t="shared" si="4"/>
        <v>男</v>
      </c>
      <c r="AH28" s="2"/>
      <c r="AI28" s="117">
        <v>17</v>
      </c>
      <c r="AJ28" s="118" t="str">
        <f t="shared" si="5"/>
        <v/>
      </c>
      <c r="AK28" s="119">
        <f t="shared" si="6"/>
        <v>0</v>
      </c>
      <c r="AL28" s="120" t="str">
        <f t="shared" si="7"/>
        <v>女</v>
      </c>
      <c r="AM28" s="118" t="str">
        <f t="shared" si="1"/>
        <v/>
      </c>
      <c r="AN28" s="115">
        <f t="shared" si="8"/>
        <v>0</v>
      </c>
      <c r="AO28" s="151" t="str">
        <f t="shared" si="9"/>
        <v>※女</v>
      </c>
      <c r="AP28" s="115">
        <f t="shared" si="10"/>
        <v>0</v>
      </c>
      <c r="AQ28" s="151"/>
      <c r="AR28" s="151"/>
      <c r="AS28" s="151"/>
      <c r="AT28" s="151"/>
      <c r="AU28" s="151"/>
      <c r="AV28" s="151"/>
      <c r="AW28" s="151"/>
      <c r="AX28" s="151"/>
      <c r="AY28" s="151"/>
      <c r="AZ28" s="151"/>
      <c r="BA28" s="151"/>
      <c r="BB28" s="151"/>
      <c r="BC28" s="151"/>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7"/>
      <c r="B29" s="2" t="str">
        <f t="shared" si="13"/>
        <v/>
      </c>
      <c r="C29" s="2" t="str">
        <f t="shared" si="14"/>
        <v/>
      </c>
      <c r="D29" s="3" t="str">
        <f t="shared" si="15"/>
        <v/>
      </c>
      <c r="E29" s="79"/>
      <c r="F29" s="67" t="str">
        <f>IF(H29="","",COUNTA(H$14:$H29))</f>
        <v/>
      </c>
      <c r="G29" s="131" t="str">
        <f t="shared" si="11"/>
        <v/>
      </c>
      <c r="H29" s="132"/>
      <c r="I29" s="62"/>
      <c r="J29" s="125"/>
      <c r="K29" s="62"/>
      <c r="L29" s="62"/>
      <c r="M29" s="62"/>
      <c r="N29" s="138"/>
      <c r="O29" s="164"/>
      <c r="P29" s="143"/>
      <c r="Q29" s="144"/>
      <c r="R29" s="91"/>
      <c r="S29" s="232" t="str">
        <f t="shared" si="12"/>
        <v/>
      </c>
      <c r="T29" s="233"/>
      <c r="U29" s="234"/>
      <c r="V29" s="234"/>
      <c r="W29" s="238"/>
      <c r="X29" s="234"/>
      <c r="Y29" s="237"/>
      <c r="Z29" s="68" t="str">
        <f t="shared" si="16"/>
        <v/>
      </c>
      <c r="AA29" s="68" t="str">
        <f t="shared" si="17"/>
        <v/>
      </c>
      <c r="AB29" s="68" t="str">
        <f t="shared" si="18"/>
        <v/>
      </c>
      <c r="AC29" s="81"/>
      <c r="AD29" s="150" t="str">
        <f t="shared" si="19"/>
        <v/>
      </c>
      <c r="AE29" s="2" t="str">
        <f t="shared" si="2"/>
        <v>※男</v>
      </c>
      <c r="AF29" s="115">
        <f t="shared" si="3"/>
        <v>0</v>
      </c>
      <c r="AG29" s="120" t="str">
        <f t="shared" si="4"/>
        <v>男</v>
      </c>
      <c r="AH29" s="2"/>
      <c r="AI29" s="117">
        <v>18</v>
      </c>
      <c r="AJ29" s="118" t="str">
        <f t="shared" si="5"/>
        <v/>
      </c>
      <c r="AK29" s="119">
        <f t="shared" si="6"/>
        <v>0</v>
      </c>
      <c r="AL29" s="120" t="str">
        <f t="shared" si="7"/>
        <v>女</v>
      </c>
      <c r="AM29" s="118" t="str">
        <f t="shared" si="1"/>
        <v/>
      </c>
      <c r="AN29" s="115">
        <f t="shared" si="8"/>
        <v>0</v>
      </c>
      <c r="AO29" s="151" t="str">
        <f t="shared" si="9"/>
        <v>※女</v>
      </c>
      <c r="AP29" s="115">
        <f t="shared" si="10"/>
        <v>0</v>
      </c>
      <c r="AQ29" s="151"/>
      <c r="AR29" s="151"/>
      <c r="AS29" s="151"/>
      <c r="AT29" s="151"/>
      <c r="AU29" s="151"/>
      <c r="AV29" s="151"/>
      <c r="AW29" s="151"/>
      <c r="AX29" s="151"/>
      <c r="AY29" s="151"/>
      <c r="AZ29" s="151"/>
      <c r="BA29" s="151"/>
      <c r="BB29" s="151"/>
      <c r="BC29" s="151"/>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7"/>
      <c r="B30" s="2" t="str">
        <f t="shared" si="13"/>
        <v/>
      </c>
      <c r="C30" s="2" t="str">
        <f t="shared" si="14"/>
        <v/>
      </c>
      <c r="D30" s="3" t="str">
        <f t="shared" si="15"/>
        <v/>
      </c>
      <c r="E30" s="79"/>
      <c r="F30" s="67" t="str">
        <f>IF(H30="","",COUNTA(H$14:$H30))</f>
        <v/>
      </c>
      <c r="G30" s="131" t="str">
        <f t="shared" si="11"/>
        <v/>
      </c>
      <c r="H30" s="132"/>
      <c r="I30" s="62"/>
      <c r="J30" s="125"/>
      <c r="K30" s="62"/>
      <c r="L30" s="62"/>
      <c r="M30" s="62"/>
      <c r="N30" s="138"/>
      <c r="O30" s="164"/>
      <c r="P30" s="143"/>
      <c r="Q30" s="144"/>
      <c r="R30" s="91"/>
      <c r="S30" s="232" t="str">
        <f t="shared" si="12"/>
        <v/>
      </c>
      <c r="T30" s="233"/>
      <c r="U30" s="234"/>
      <c r="V30" s="234"/>
      <c r="W30" s="238"/>
      <c r="X30" s="234"/>
      <c r="Y30" s="237"/>
      <c r="Z30" s="68" t="str">
        <f t="shared" si="16"/>
        <v/>
      </c>
      <c r="AA30" s="68" t="str">
        <f t="shared" si="17"/>
        <v/>
      </c>
      <c r="AB30" s="68" t="str">
        <f t="shared" si="18"/>
        <v/>
      </c>
      <c r="AC30" s="81"/>
      <c r="AD30" s="150" t="str">
        <f t="shared" si="19"/>
        <v/>
      </c>
      <c r="AE30" s="2" t="str">
        <f t="shared" si="2"/>
        <v>※男</v>
      </c>
      <c r="AF30" s="115">
        <f t="shared" si="3"/>
        <v>0</v>
      </c>
      <c r="AG30" s="120" t="str">
        <f t="shared" si="4"/>
        <v>男</v>
      </c>
      <c r="AH30" s="2"/>
      <c r="AI30" s="117">
        <v>19</v>
      </c>
      <c r="AJ30" s="118" t="str">
        <f t="shared" si="5"/>
        <v/>
      </c>
      <c r="AK30" s="119">
        <f t="shared" si="6"/>
        <v>0</v>
      </c>
      <c r="AL30" s="120" t="str">
        <f t="shared" si="7"/>
        <v>女</v>
      </c>
      <c r="AM30" s="118" t="str">
        <f t="shared" si="1"/>
        <v/>
      </c>
      <c r="AN30" s="115">
        <f t="shared" si="8"/>
        <v>0</v>
      </c>
      <c r="AO30" s="151" t="str">
        <f t="shared" si="9"/>
        <v>※女</v>
      </c>
      <c r="AP30" s="115">
        <f t="shared" si="10"/>
        <v>0</v>
      </c>
      <c r="AQ30" s="151"/>
      <c r="AR30" s="151"/>
      <c r="AS30" s="151"/>
      <c r="AT30" s="151"/>
      <c r="AU30" s="151"/>
      <c r="AV30" s="151"/>
      <c r="AW30" s="151"/>
      <c r="AX30" s="151"/>
      <c r="AY30" s="151"/>
      <c r="AZ30" s="151"/>
      <c r="BA30" s="151"/>
      <c r="BB30" s="151"/>
      <c r="BC30" s="151"/>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7"/>
      <c r="B31" s="2" t="str">
        <f t="shared" si="13"/>
        <v/>
      </c>
      <c r="C31" s="2" t="str">
        <f t="shared" si="14"/>
        <v/>
      </c>
      <c r="D31" s="3" t="str">
        <f t="shared" si="15"/>
        <v/>
      </c>
      <c r="E31" s="79"/>
      <c r="F31" s="67" t="str">
        <f>IF(H31="","",COUNTA(H$14:$H31))</f>
        <v/>
      </c>
      <c r="G31" s="131" t="str">
        <f t="shared" si="11"/>
        <v/>
      </c>
      <c r="H31" s="132"/>
      <c r="I31" s="62"/>
      <c r="J31" s="125"/>
      <c r="K31" s="62"/>
      <c r="L31" s="62"/>
      <c r="M31" s="62"/>
      <c r="N31" s="138"/>
      <c r="O31" s="164"/>
      <c r="P31" s="143"/>
      <c r="Q31" s="144"/>
      <c r="R31" s="91"/>
      <c r="S31" s="232" t="str">
        <f t="shared" si="12"/>
        <v/>
      </c>
      <c r="T31" s="233"/>
      <c r="U31" s="234"/>
      <c r="V31" s="234"/>
      <c r="W31" s="238"/>
      <c r="X31" s="234"/>
      <c r="Y31" s="237"/>
      <c r="Z31" s="68" t="str">
        <f t="shared" si="16"/>
        <v/>
      </c>
      <c r="AA31" s="68" t="str">
        <f t="shared" si="17"/>
        <v/>
      </c>
      <c r="AB31" s="68" t="str">
        <f t="shared" si="18"/>
        <v/>
      </c>
      <c r="AC31" s="81"/>
      <c r="AD31" s="150" t="str">
        <f t="shared" si="19"/>
        <v/>
      </c>
      <c r="AE31" s="2" t="str">
        <f t="shared" ref="AE31:AE45" si="27">H31&amp;Q31</f>
        <v/>
      </c>
      <c r="AF31" s="2"/>
      <c r="AG31" s="120" t="str">
        <f t="shared" si="4"/>
        <v>男</v>
      </c>
      <c r="AH31" s="2"/>
      <c r="AI31" s="117">
        <v>20</v>
      </c>
      <c r="AJ31" s="118" t="str">
        <f t="shared" si="5"/>
        <v/>
      </c>
      <c r="AK31" s="119">
        <f t="shared" ref="AK31:AK35" si="28">COUNTIF($AE$14:$AE$133,AG31)</f>
        <v>0</v>
      </c>
      <c r="AL31" s="120" t="str">
        <f t="shared" si="7"/>
        <v>女</v>
      </c>
      <c r="AM31" s="118" t="str">
        <f t="shared" si="1"/>
        <v/>
      </c>
      <c r="AN31" s="119">
        <f t="shared" ref="AN31:AN35" si="29">COUNTIF($AE$14:$AE$133,AL31)</f>
        <v>0</v>
      </c>
      <c r="AO31" s="151"/>
      <c r="AP31" s="151"/>
      <c r="AQ31" s="151"/>
      <c r="AR31" s="151"/>
      <c r="AS31" s="151"/>
      <c r="AT31" s="151"/>
      <c r="AU31" s="151"/>
      <c r="AV31" s="151"/>
      <c r="AW31" s="151"/>
      <c r="AX31" s="151"/>
      <c r="AY31" s="151"/>
      <c r="AZ31" s="151"/>
      <c r="BA31" s="151"/>
      <c r="BB31" s="151"/>
      <c r="BC31" s="151"/>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7"/>
      <c r="B32" s="2" t="str">
        <f t="shared" si="13"/>
        <v/>
      </c>
      <c r="C32" s="2" t="str">
        <f t="shared" si="14"/>
        <v/>
      </c>
      <c r="D32" s="3" t="str">
        <f t="shared" si="15"/>
        <v/>
      </c>
      <c r="E32" s="79"/>
      <c r="F32" s="67" t="str">
        <f>IF(H32="","",COUNTA(H$14:$H32))</f>
        <v/>
      </c>
      <c r="G32" s="131" t="str">
        <f t="shared" si="11"/>
        <v/>
      </c>
      <c r="H32" s="132"/>
      <c r="I32" s="62"/>
      <c r="J32" s="125"/>
      <c r="K32" s="62"/>
      <c r="L32" s="62"/>
      <c r="M32" s="62"/>
      <c r="N32" s="138"/>
      <c r="O32" s="164"/>
      <c r="P32" s="143"/>
      <c r="Q32" s="144"/>
      <c r="R32" s="91"/>
      <c r="S32" s="232" t="str">
        <f t="shared" si="12"/>
        <v/>
      </c>
      <c r="T32" s="233"/>
      <c r="U32" s="234"/>
      <c r="V32" s="234"/>
      <c r="W32" s="238"/>
      <c r="X32" s="234"/>
      <c r="Y32" s="237"/>
      <c r="Z32" s="68" t="str">
        <f t="shared" si="16"/>
        <v/>
      </c>
      <c r="AA32" s="68" t="str">
        <f t="shared" si="17"/>
        <v/>
      </c>
      <c r="AB32" s="68" t="str">
        <f t="shared" si="18"/>
        <v/>
      </c>
      <c r="AC32" s="81"/>
      <c r="AD32" s="150" t="str">
        <f t="shared" si="19"/>
        <v/>
      </c>
      <c r="AE32" s="2" t="str">
        <f t="shared" si="27"/>
        <v/>
      </c>
      <c r="AF32" s="2"/>
      <c r="AG32" s="120" t="str">
        <f t="shared" si="4"/>
        <v>男</v>
      </c>
      <c r="AH32" s="2"/>
      <c r="AI32" s="117">
        <v>21</v>
      </c>
      <c r="AJ32" s="118" t="str">
        <f t="shared" si="5"/>
        <v/>
      </c>
      <c r="AK32" s="119">
        <f t="shared" si="28"/>
        <v>0</v>
      </c>
      <c r="AL32" s="120" t="str">
        <f t="shared" si="7"/>
        <v>女</v>
      </c>
      <c r="AM32" s="118" t="str">
        <f t="shared" si="1"/>
        <v/>
      </c>
      <c r="AN32" s="119">
        <f t="shared" si="29"/>
        <v>0</v>
      </c>
      <c r="AO32" s="151"/>
      <c r="AP32" s="151"/>
      <c r="AQ32" s="151"/>
      <c r="AR32" s="151"/>
      <c r="AS32" s="151"/>
      <c r="AT32" s="151"/>
      <c r="AU32" s="151"/>
      <c r="AV32" s="151"/>
      <c r="AW32" s="151"/>
      <c r="AX32" s="151"/>
      <c r="AY32" s="151"/>
      <c r="AZ32" s="151"/>
      <c r="BA32" s="151"/>
      <c r="BB32" s="151"/>
      <c r="BC32" s="151"/>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7"/>
      <c r="B33" s="2" t="str">
        <f t="shared" si="13"/>
        <v/>
      </c>
      <c r="C33" s="2" t="str">
        <f t="shared" si="14"/>
        <v/>
      </c>
      <c r="D33" s="3" t="str">
        <f t="shared" si="15"/>
        <v/>
      </c>
      <c r="E33" s="79"/>
      <c r="F33" s="67" t="str">
        <f>IF(H33="","",COUNTA(H$14:$H33))</f>
        <v/>
      </c>
      <c r="G33" s="131" t="str">
        <f t="shared" si="11"/>
        <v/>
      </c>
      <c r="H33" s="132"/>
      <c r="I33" s="62"/>
      <c r="J33" s="125"/>
      <c r="K33" s="62"/>
      <c r="L33" s="62"/>
      <c r="M33" s="62"/>
      <c r="N33" s="138"/>
      <c r="O33" s="164"/>
      <c r="P33" s="143"/>
      <c r="Q33" s="144"/>
      <c r="R33" s="91"/>
      <c r="S33" s="232" t="str">
        <f t="shared" si="12"/>
        <v/>
      </c>
      <c r="T33" s="233"/>
      <c r="U33" s="234"/>
      <c r="V33" s="234"/>
      <c r="W33" s="238"/>
      <c r="X33" s="234"/>
      <c r="Y33" s="237"/>
      <c r="Z33" s="68" t="str">
        <f t="shared" si="16"/>
        <v/>
      </c>
      <c r="AA33" s="68" t="str">
        <f t="shared" si="17"/>
        <v/>
      </c>
      <c r="AB33" s="68" t="str">
        <f t="shared" si="18"/>
        <v/>
      </c>
      <c r="AC33" s="81"/>
      <c r="AD33" s="150" t="str">
        <f t="shared" si="19"/>
        <v/>
      </c>
      <c r="AE33" s="2" t="str">
        <f t="shared" si="27"/>
        <v/>
      </c>
      <c r="AF33" s="2"/>
      <c r="AG33" s="124" t="str">
        <f t="shared" si="4"/>
        <v>男</v>
      </c>
      <c r="AH33" s="2"/>
      <c r="AI33" s="117">
        <v>22</v>
      </c>
      <c r="AJ33" s="118" t="str">
        <f t="shared" si="5"/>
        <v/>
      </c>
      <c r="AK33" s="119">
        <f t="shared" si="28"/>
        <v>0</v>
      </c>
      <c r="AL33" s="120" t="str">
        <f t="shared" si="7"/>
        <v>女</v>
      </c>
      <c r="AM33" s="118" t="str">
        <f t="shared" si="1"/>
        <v/>
      </c>
      <c r="AN33" s="119">
        <f t="shared" si="29"/>
        <v>0</v>
      </c>
      <c r="AO33" s="151"/>
      <c r="AP33" s="151"/>
      <c r="AQ33" s="151"/>
      <c r="AR33" s="151"/>
      <c r="AS33" s="151"/>
      <c r="AT33" s="151"/>
      <c r="AU33" s="151"/>
      <c r="AV33" s="151"/>
      <c r="AW33" s="151"/>
      <c r="AX33" s="151"/>
      <c r="AY33" s="151"/>
      <c r="AZ33" s="151"/>
      <c r="BA33" s="151"/>
      <c r="BB33" s="151"/>
      <c r="BC33" s="151"/>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7"/>
      <c r="B34" s="2" t="str">
        <f t="shared" si="13"/>
        <v/>
      </c>
      <c r="C34" s="2" t="str">
        <f t="shared" si="14"/>
        <v/>
      </c>
      <c r="D34" s="3" t="str">
        <f t="shared" si="15"/>
        <v/>
      </c>
      <c r="E34" s="79"/>
      <c r="F34" s="67" t="str">
        <f>IF(H34="","",COUNTA(H$14:$H34))</f>
        <v/>
      </c>
      <c r="G34" s="131" t="str">
        <f t="shared" si="11"/>
        <v/>
      </c>
      <c r="H34" s="132"/>
      <c r="I34" s="62"/>
      <c r="J34" s="125"/>
      <c r="K34" s="62"/>
      <c r="L34" s="62"/>
      <c r="M34" s="62"/>
      <c r="N34" s="138"/>
      <c r="O34" s="164"/>
      <c r="P34" s="143"/>
      <c r="Q34" s="144"/>
      <c r="R34" s="91"/>
      <c r="S34" s="232" t="str">
        <f t="shared" si="12"/>
        <v/>
      </c>
      <c r="T34" s="233"/>
      <c r="U34" s="234"/>
      <c r="V34" s="234"/>
      <c r="W34" s="238"/>
      <c r="X34" s="234"/>
      <c r="Y34" s="237"/>
      <c r="Z34" s="68" t="str">
        <f t="shared" si="16"/>
        <v/>
      </c>
      <c r="AA34" s="68" t="str">
        <f t="shared" si="17"/>
        <v/>
      </c>
      <c r="AB34" s="68" t="str">
        <f t="shared" si="18"/>
        <v/>
      </c>
      <c r="AC34" s="81"/>
      <c r="AD34" s="150" t="str">
        <f t="shared" si="19"/>
        <v/>
      </c>
      <c r="AE34" s="2" t="str">
        <f t="shared" si="27"/>
        <v/>
      </c>
      <c r="AF34" s="2"/>
      <c r="AG34" s="116" t="str">
        <f t="shared" si="4"/>
        <v>男</v>
      </c>
      <c r="AH34" s="2"/>
      <c r="AI34" s="117">
        <v>23</v>
      </c>
      <c r="AJ34" s="118" t="str">
        <f t="shared" si="5"/>
        <v/>
      </c>
      <c r="AK34" s="119">
        <f t="shared" si="28"/>
        <v>0</v>
      </c>
      <c r="AL34" s="120" t="str">
        <f t="shared" si="7"/>
        <v>女</v>
      </c>
      <c r="AM34" s="118" t="str">
        <f t="shared" si="1"/>
        <v/>
      </c>
      <c r="AN34" s="119">
        <f t="shared" si="29"/>
        <v>0</v>
      </c>
      <c r="AO34" s="151"/>
      <c r="AP34" s="151"/>
      <c r="AQ34" s="151"/>
      <c r="AR34" s="151"/>
      <c r="AS34" s="151"/>
      <c r="AT34" s="151"/>
      <c r="AU34" s="151"/>
      <c r="AV34" s="151"/>
      <c r="AW34" s="151"/>
      <c r="AX34" s="151"/>
      <c r="AY34" s="151"/>
      <c r="AZ34" s="151"/>
      <c r="BA34" s="151"/>
      <c r="BB34" s="151"/>
      <c r="BC34" s="151"/>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7"/>
      <c r="B35" s="2" t="str">
        <f t="shared" si="13"/>
        <v/>
      </c>
      <c r="C35" s="2" t="str">
        <f t="shared" si="14"/>
        <v/>
      </c>
      <c r="D35" s="3" t="str">
        <f t="shared" si="15"/>
        <v/>
      </c>
      <c r="E35" s="79"/>
      <c r="F35" s="67" t="str">
        <f>IF(H35="","",COUNTA(H$14:$H35))</f>
        <v/>
      </c>
      <c r="G35" s="131" t="str">
        <f t="shared" si="11"/>
        <v/>
      </c>
      <c r="H35" s="132"/>
      <c r="I35" s="62"/>
      <c r="J35" s="125"/>
      <c r="K35" s="62"/>
      <c r="L35" s="62"/>
      <c r="M35" s="62"/>
      <c r="N35" s="138"/>
      <c r="O35" s="164"/>
      <c r="P35" s="143"/>
      <c r="Q35" s="144"/>
      <c r="R35" s="91"/>
      <c r="S35" s="232" t="str">
        <f t="shared" si="12"/>
        <v/>
      </c>
      <c r="T35" s="233"/>
      <c r="U35" s="234"/>
      <c r="V35" s="234"/>
      <c r="W35" s="238"/>
      <c r="X35" s="234"/>
      <c r="Y35" s="237"/>
      <c r="Z35" s="68" t="str">
        <f t="shared" si="16"/>
        <v/>
      </c>
      <c r="AA35" s="68" t="str">
        <f t="shared" si="17"/>
        <v/>
      </c>
      <c r="AB35" s="68" t="str">
        <f t="shared" si="18"/>
        <v/>
      </c>
      <c r="AC35" s="81"/>
      <c r="AD35" s="150" t="str">
        <f t="shared" si="19"/>
        <v/>
      </c>
      <c r="AE35" s="2" t="str">
        <f t="shared" si="27"/>
        <v/>
      </c>
      <c r="AF35" s="2"/>
      <c r="AG35" s="120" t="str">
        <f t="shared" si="4"/>
        <v>男</v>
      </c>
      <c r="AH35" s="2"/>
      <c r="AI35" s="121">
        <v>24</v>
      </c>
      <c r="AJ35" s="122" t="str">
        <f t="shared" si="5"/>
        <v/>
      </c>
      <c r="AK35" s="123">
        <f t="shared" si="28"/>
        <v>0</v>
      </c>
      <c r="AL35" s="124" t="str">
        <f t="shared" si="7"/>
        <v>女</v>
      </c>
      <c r="AM35" s="122" t="str">
        <f t="shared" si="1"/>
        <v/>
      </c>
      <c r="AN35" s="123">
        <f t="shared" si="29"/>
        <v>0</v>
      </c>
      <c r="AO35" s="151"/>
      <c r="AP35" s="151"/>
      <c r="AQ35" s="151"/>
      <c r="AR35" s="151"/>
      <c r="AS35" s="151"/>
      <c r="AT35" s="151"/>
      <c r="AU35" s="151"/>
      <c r="AV35" s="151"/>
      <c r="AW35" s="151"/>
      <c r="AX35" s="151"/>
      <c r="AY35" s="151"/>
      <c r="AZ35" s="151"/>
      <c r="BA35" s="151"/>
      <c r="BB35" s="151"/>
      <c r="BC35" s="151"/>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7"/>
      <c r="B36" s="2" t="str">
        <f t="shared" si="13"/>
        <v/>
      </c>
      <c r="C36" s="2" t="str">
        <f t="shared" si="14"/>
        <v/>
      </c>
      <c r="D36" s="3" t="str">
        <f t="shared" si="15"/>
        <v/>
      </c>
      <c r="E36" s="79"/>
      <c r="F36" s="67" t="str">
        <f>IF(H36="","",COUNTA(H$14:$H36))</f>
        <v/>
      </c>
      <c r="G36" s="131" t="str">
        <f t="shared" si="11"/>
        <v/>
      </c>
      <c r="H36" s="132"/>
      <c r="I36" s="62"/>
      <c r="J36" s="125"/>
      <c r="K36" s="62"/>
      <c r="L36" s="62"/>
      <c r="M36" s="62"/>
      <c r="N36" s="138"/>
      <c r="O36" s="164"/>
      <c r="P36" s="143"/>
      <c r="Q36" s="144"/>
      <c r="R36" s="91"/>
      <c r="S36" s="232" t="str">
        <f t="shared" si="12"/>
        <v/>
      </c>
      <c r="T36" s="233"/>
      <c r="U36" s="234"/>
      <c r="V36" s="234"/>
      <c r="W36" s="238"/>
      <c r="X36" s="234"/>
      <c r="Y36" s="237"/>
      <c r="Z36" s="68" t="str">
        <f t="shared" si="16"/>
        <v/>
      </c>
      <c r="AA36" s="68" t="str">
        <f t="shared" si="17"/>
        <v/>
      </c>
      <c r="AB36" s="68" t="str">
        <f t="shared" si="18"/>
        <v/>
      </c>
      <c r="AC36" s="81"/>
      <c r="AD36" s="150"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7"/>
      <c r="B37" s="2" t="str">
        <f t="shared" si="13"/>
        <v/>
      </c>
      <c r="C37" s="2" t="str">
        <f t="shared" si="14"/>
        <v/>
      </c>
      <c r="D37" s="3" t="str">
        <f t="shared" si="15"/>
        <v/>
      </c>
      <c r="E37" s="79"/>
      <c r="F37" s="67" t="str">
        <f>IF(H37="","",COUNTA(H$14:$H37))</f>
        <v/>
      </c>
      <c r="G37" s="131" t="str">
        <f t="shared" si="11"/>
        <v/>
      </c>
      <c r="H37" s="132"/>
      <c r="I37" s="62"/>
      <c r="J37" s="125"/>
      <c r="K37" s="62"/>
      <c r="L37" s="62"/>
      <c r="M37" s="62"/>
      <c r="N37" s="138"/>
      <c r="O37" s="164"/>
      <c r="P37" s="143"/>
      <c r="Q37" s="144"/>
      <c r="R37" s="91"/>
      <c r="S37" s="232" t="str">
        <f t="shared" si="12"/>
        <v/>
      </c>
      <c r="T37" s="233"/>
      <c r="U37" s="234"/>
      <c r="V37" s="234"/>
      <c r="W37" s="238"/>
      <c r="X37" s="234"/>
      <c r="Y37" s="237"/>
      <c r="Z37" s="68" t="str">
        <f t="shared" si="16"/>
        <v/>
      </c>
      <c r="AA37" s="68" t="str">
        <f t="shared" si="17"/>
        <v/>
      </c>
      <c r="AB37" s="68" t="str">
        <f t="shared" si="18"/>
        <v/>
      </c>
      <c r="AC37" s="81"/>
      <c r="AD37" s="150" t="str">
        <f t="shared" si="19"/>
        <v/>
      </c>
      <c r="AE37" s="2" t="str">
        <f t="shared" si="27"/>
        <v/>
      </c>
      <c r="AF37" s="2"/>
      <c r="AG37" s="2"/>
      <c r="AH37" s="2"/>
      <c r="AI37" s="5"/>
      <c r="AJ37" s="118" t="s">
        <v>198</v>
      </c>
      <c r="AK37" s="119">
        <f>BN20</f>
        <v>0</v>
      </c>
      <c r="AL37" s="120"/>
      <c r="AM37" s="118" t="s">
        <v>198</v>
      </c>
      <c r="AN37" s="119">
        <f>IF(I2="小","",BN41)</f>
        <v>0</v>
      </c>
      <c r="AO37" s="151"/>
      <c r="AP37" s="151"/>
      <c r="AQ37" s="151"/>
      <c r="AR37" s="151"/>
      <c r="AS37" s="151"/>
      <c r="AT37" s="151"/>
      <c r="AU37" s="151"/>
      <c r="AV37" s="151"/>
      <c r="AW37" s="151"/>
      <c r="AX37" s="151"/>
      <c r="AY37" s="151"/>
      <c r="AZ37" s="151"/>
      <c r="BA37" s="151"/>
      <c r="BB37" s="151"/>
      <c r="BC37" s="151"/>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7"/>
      <c r="B38" s="2" t="str">
        <f t="shared" si="13"/>
        <v/>
      </c>
      <c r="C38" s="2" t="str">
        <f t="shared" si="14"/>
        <v/>
      </c>
      <c r="D38" s="3" t="str">
        <f t="shared" si="15"/>
        <v/>
      </c>
      <c r="E38" s="79"/>
      <c r="F38" s="67" t="str">
        <f>IF(H38="","",COUNTA(H$14:$H38))</f>
        <v/>
      </c>
      <c r="G38" s="131" t="str">
        <f t="shared" si="11"/>
        <v/>
      </c>
      <c r="H38" s="132"/>
      <c r="I38" s="62"/>
      <c r="J38" s="125"/>
      <c r="K38" s="62"/>
      <c r="L38" s="62"/>
      <c r="M38" s="62"/>
      <c r="N38" s="138"/>
      <c r="O38" s="164"/>
      <c r="P38" s="143"/>
      <c r="Q38" s="144"/>
      <c r="R38" s="91"/>
      <c r="S38" s="232" t="str">
        <f t="shared" si="12"/>
        <v/>
      </c>
      <c r="T38" s="233"/>
      <c r="U38" s="234"/>
      <c r="V38" s="234"/>
      <c r="W38" s="238"/>
      <c r="X38" s="234"/>
      <c r="Y38" s="237"/>
      <c r="Z38" s="68" t="str">
        <f t="shared" si="16"/>
        <v/>
      </c>
      <c r="AA38" s="68" t="str">
        <f t="shared" si="17"/>
        <v/>
      </c>
      <c r="AB38" s="68" t="str">
        <f t="shared" si="18"/>
        <v/>
      </c>
      <c r="AC38" s="81"/>
      <c r="AD38" s="150" t="str">
        <f t="shared" si="19"/>
        <v/>
      </c>
      <c r="AE38" s="2" t="str">
        <f t="shared" si="27"/>
        <v/>
      </c>
      <c r="AF38" s="2"/>
      <c r="AG38" s="2"/>
      <c r="AH38" s="2"/>
      <c r="AI38" s="5"/>
      <c r="AJ38" s="118" t="s">
        <v>199</v>
      </c>
      <c r="AK38" s="119">
        <f>BO20</f>
        <v>0</v>
      </c>
      <c r="AL38" s="120"/>
      <c r="AM38" s="118" t="s">
        <v>200</v>
      </c>
      <c r="AN38" s="119">
        <f>BO41</f>
        <v>0</v>
      </c>
      <c r="AO38" s="151"/>
      <c r="AP38" s="151"/>
      <c r="AQ38" s="151"/>
      <c r="AR38" s="151"/>
      <c r="AS38" s="151"/>
      <c r="AT38" s="151"/>
      <c r="AU38" s="151"/>
      <c r="AV38" s="151"/>
      <c r="AW38" s="151"/>
      <c r="AX38" s="151"/>
      <c r="AY38" s="151"/>
      <c r="AZ38" s="151"/>
      <c r="BA38" s="151"/>
      <c r="BB38" s="151"/>
      <c r="BC38" s="151"/>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7"/>
      <c r="B39" s="2" t="str">
        <f t="shared" si="13"/>
        <v/>
      </c>
      <c r="C39" s="2" t="str">
        <f t="shared" si="14"/>
        <v/>
      </c>
      <c r="D39" s="3" t="str">
        <f t="shared" si="15"/>
        <v/>
      </c>
      <c r="E39" s="79"/>
      <c r="F39" s="67" t="str">
        <f>IF(H39="","",COUNTA(H$14:$H39))</f>
        <v/>
      </c>
      <c r="G39" s="131" t="str">
        <f t="shared" si="11"/>
        <v/>
      </c>
      <c r="H39" s="132"/>
      <c r="I39" s="62"/>
      <c r="J39" s="125"/>
      <c r="K39" s="62"/>
      <c r="L39" s="62"/>
      <c r="M39" s="62"/>
      <c r="N39" s="138"/>
      <c r="O39" s="164"/>
      <c r="P39" s="143"/>
      <c r="Q39" s="144"/>
      <c r="R39" s="91"/>
      <c r="S39" s="232" t="str">
        <f t="shared" si="12"/>
        <v/>
      </c>
      <c r="T39" s="233"/>
      <c r="U39" s="234"/>
      <c r="V39" s="234"/>
      <c r="W39" s="238"/>
      <c r="X39" s="234"/>
      <c r="Y39" s="237"/>
      <c r="Z39" s="68" t="str">
        <f t="shared" si="16"/>
        <v/>
      </c>
      <c r="AA39" s="68" t="str">
        <f t="shared" si="17"/>
        <v/>
      </c>
      <c r="AB39" s="68" t="str">
        <f t="shared" si="18"/>
        <v/>
      </c>
      <c r="AC39" s="81"/>
      <c r="AD39" s="150"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7"/>
      <c r="B40" s="2" t="str">
        <f t="shared" si="13"/>
        <v/>
      </c>
      <c r="C40" s="2" t="str">
        <f t="shared" si="14"/>
        <v/>
      </c>
      <c r="D40" s="3" t="str">
        <f t="shared" si="15"/>
        <v/>
      </c>
      <c r="E40" s="79"/>
      <c r="F40" s="67" t="str">
        <f>IF(H40="","",COUNTA(H$14:$H40))</f>
        <v/>
      </c>
      <c r="G40" s="131" t="str">
        <f t="shared" si="11"/>
        <v/>
      </c>
      <c r="H40" s="132"/>
      <c r="I40" s="62"/>
      <c r="J40" s="125"/>
      <c r="K40" s="62"/>
      <c r="L40" s="62"/>
      <c r="M40" s="62"/>
      <c r="N40" s="138"/>
      <c r="O40" s="164"/>
      <c r="P40" s="143"/>
      <c r="Q40" s="144"/>
      <c r="R40" s="91"/>
      <c r="S40" s="232" t="str">
        <f t="shared" si="12"/>
        <v/>
      </c>
      <c r="T40" s="233"/>
      <c r="U40" s="234"/>
      <c r="V40" s="234"/>
      <c r="W40" s="238"/>
      <c r="X40" s="234"/>
      <c r="Y40" s="237"/>
      <c r="Z40" s="68" t="str">
        <f t="shared" si="16"/>
        <v/>
      </c>
      <c r="AA40" s="68" t="str">
        <f t="shared" si="17"/>
        <v/>
      </c>
      <c r="AB40" s="68" t="str">
        <f t="shared" si="18"/>
        <v/>
      </c>
      <c r="AC40" s="81"/>
      <c r="AD40" s="150"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7"/>
      <c r="B41" s="2" t="str">
        <f t="shared" si="13"/>
        <v/>
      </c>
      <c r="C41" s="2" t="str">
        <f t="shared" si="14"/>
        <v/>
      </c>
      <c r="D41" s="3" t="str">
        <f t="shared" si="15"/>
        <v/>
      </c>
      <c r="E41" s="79"/>
      <c r="F41" s="67" t="str">
        <f>IF(H41="","",COUNTA(H$14:$H41))</f>
        <v/>
      </c>
      <c r="G41" s="131" t="str">
        <f t="shared" si="11"/>
        <v/>
      </c>
      <c r="H41" s="132"/>
      <c r="I41" s="62"/>
      <c r="J41" s="125"/>
      <c r="K41" s="62"/>
      <c r="L41" s="62"/>
      <c r="M41" s="62"/>
      <c r="N41" s="138"/>
      <c r="O41" s="164"/>
      <c r="P41" s="143"/>
      <c r="Q41" s="144"/>
      <c r="R41" s="91"/>
      <c r="S41" s="232" t="str">
        <f t="shared" si="12"/>
        <v/>
      </c>
      <c r="T41" s="233"/>
      <c r="U41" s="234"/>
      <c r="V41" s="234"/>
      <c r="W41" s="238"/>
      <c r="X41" s="234"/>
      <c r="Y41" s="237"/>
      <c r="Z41" s="68" t="str">
        <f t="shared" si="16"/>
        <v/>
      </c>
      <c r="AA41" s="68" t="str">
        <f t="shared" si="17"/>
        <v/>
      </c>
      <c r="AB41" s="68" t="str">
        <f t="shared" si="18"/>
        <v/>
      </c>
      <c r="AC41" s="81"/>
      <c r="AD41" s="150"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9" t="s">
        <v>2</v>
      </c>
      <c r="BN41" s="130">
        <f>COUNTIFS($BN$31:$BN$39,$BP$22)</f>
        <v>0</v>
      </c>
      <c r="BO41" s="130">
        <f>COUNTIFS($BO$31:$BO$39,$BP$22)</f>
        <v>0</v>
      </c>
      <c r="BP41" s="5"/>
      <c r="BQ41" s="5"/>
      <c r="DJ41" s="2"/>
      <c r="DK41" s="2"/>
      <c r="DL41" s="2"/>
    </row>
    <row r="42" spans="1:116" ht="16.5" customHeight="1" x14ac:dyDescent="0.2">
      <c r="A42" s="147"/>
      <c r="B42" s="2" t="str">
        <f t="shared" si="13"/>
        <v/>
      </c>
      <c r="C42" s="2" t="str">
        <f t="shared" si="14"/>
        <v/>
      </c>
      <c r="D42" s="3" t="str">
        <f t="shared" si="15"/>
        <v/>
      </c>
      <c r="E42" s="79"/>
      <c r="F42" s="67" t="str">
        <f>IF(H42="","",COUNTA(H$14:$H42))</f>
        <v/>
      </c>
      <c r="G42" s="131" t="str">
        <f t="shared" si="11"/>
        <v/>
      </c>
      <c r="H42" s="132"/>
      <c r="I42" s="62"/>
      <c r="J42" s="125"/>
      <c r="K42" s="62"/>
      <c r="L42" s="62"/>
      <c r="M42" s="62"/>
      <c r="N42" s="138"/>
      <c r="O42" s="164"/>
      <c r="P42" s="143"/>
      <c r="Q42" s="144"/>
      <c r="R42" s="91"/>
      <c r="S42" s="232" t="str">
        <f t="shared" si="12"/>
        <v/>
      </c>
      <c r="T42" s="233"/>
      <c r="U42" s="234"/>
      <c r="V42" s="234"/>
      <c r="W42" s="238"/>
      <c r="X42" s="234"/>
      <c r="Y42" s="237"/>
      <c r="Z42" s="68" t="str">
        <f t="shared" si="16"/>
        <v/>
      </c>
      <c r="AA42" s="68" t="str">
        <f t="shared" si="17"/>
        <v/>
      </c>
      <c r="AB42" s="68" t="str">
        <f t="shared" si="18"/>
        <v/>
      </c>
      <c r="AC42" s="81"/>
      <c r="AD42" s="150"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7"/>
      <c r="B43" s="2" t="str">
        <f t="shared" si="13"/>
        <v/>
      </c>
      <c r="C43" s="2" t="str">
        <f t="shared" si="14"/>
        <v/>
      </c>
      <c r="D43" s="3" t="str">
        <f t="shared" si="15"/>
        <v/>
      </c>
      <c r="E43" s="79"/>
      <c r="F43" s="67" t="str">
        <f>IF(H43="","",COUNTA(H$14:$H43))</f>
        <v/>
      </c>
      <c r="G43" s="131" t="str">
        <f t="shared" si="11"/>
        <v/>
      </c>
      <c r="H43" s="132"/>
      <c r="I43" s="62"/>
      <c r="J43" s="125"/>
      <c r="K43" s="62"/>
      <c r="L43" s="62"/>
      <c r="M43" s="62"/>
      <c r="N43" s="138"/>
      <c r="O43" s="164"/>
      <c r="P43" s="143"/>
      <c r="Q43" s="144"/>
      <c r="R43" s="91"/>
      <c r="S43" s="232" t="str">
        <f t="shared" si="12"/>
        <v/>
      </c>
      <c r="T43" s="233"/>
      <c r="U43" s="234"/>
      <c r="V43" s="234"/>
      <c r="W43" s="238"/>
      <c r="X43" s="234"/>
      <c r="Y43" s="237"/>
      <c r="Z43" s="68" t="str">
        <f t="shared" si="16"/>
        <v/>
      </c>
      <c r="AA43" s="68" t="str">
        <f t="shared" si="17"/>
        <v/>
      </c>
      <c r="AB43" s="68" t="str">
        <f t="shared" si="18"/>
        <v/>
      </c>
      <c r="AC43" s="81"/>
      <c r="AD43" s="150"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7"/>
      <c r="B44" s="2" t="str">
        <f t="shared" si="13"/>
        <v/>
      </c>
      <c r="C44" s="2" t="str">
        <f t="shared" si="14"/>
        <v/>
      </c>
      <c r="D44" s="3" t="str">
        <f t="shared" si="15"/>
        <v/>
      </c>
      <c r="E44" s="79"/>
      <c r="F44" s="67" t="str">
        <f>IF(H44="","",COUNTA(H$14:$H44))</f>
        <v/>
      </c>
      <c r="G44" s="131" t="str">
        <f t="shared" si="11"/>
        <v/>
      </c>
      <c r="H44" s="132"/>
      <c r="I44" s="62"/>
      <c r="J44" s="125"/>
      <c r="K44" s="62"/>
      <c r="L44" s="62"/>
      <c r="M44" s="62"/>
      <c r="N44" s="138"/>
      <c r="O44" s="164"/>
      <c r="P44" s="143"/>
      <c r="Q44" s="144"/>
      <c r="R44" s="91"/>
      <c r="S44" s="232" t="str">
        <f t="shared" si="12"/>
        <v/>
      </c>
      <c r="T44" s="233"/>
      <c r="U44" s="234"/>
      <c r="V44" s="234"/>
      <c r="W44" s="238"/>
      <c r="X44" s="234"/>
      <c r="Y44" s="237"/>
      <c r="Z44" s="68" t="str">
        <f t="shared" si="16"/>
        <v/>
      </c>
      <c r="AA44" s="68" t="str">
        <f t="shared" si="17"/>
        <v/>
      </c>
      <c r="AB44" s="68" t="str">
        <f t="shared" si="18"/>
        <v/>
      </c>
      <c r="AC44" s="81"/>
      <c r="AD44" s="150"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7"/>
      <c r="B45" s="2" t="str">
        <f t="shared" si="13"/>
        <v/>
      </c>
      <c r="C45" s="2" t="str">
        <f t="shared" si="14"/>
        <v/>
      </c>
      <c r="D45" s="3" t="str">
        <f t="shared" si="15"/>
        <v/>
      </c>
      <c r="E45" s="79"/>
      <c r="F45" s="67" t="str">
        <f>IF(H45="","",COUNTA(H$14:$H45))</f>
        <v/>
      </c>
      <c r="G45" s="131" t="str">
        <f t="shared" si="11"/>
        <v/>
      </c>
      <c r="H45" s="132"/>
      <c r="I45" s="62"/>
      <c r="J45" s="125"/>
      <c r="K45" s="62"/>
      <c r="L45" s="62"/>
      <c r="M45" s="62"/>
      <c r="N45" s="138"/>
      <c r="O45" s="164"/>
      <c r="P45" s="143"/>
      <c r="Q45" s="144"/>
      <c r="R45" s="91"/>
      <c r="S45" s="232" t="str">
        <f t="shared" si="12"/>
        <v/>
      </c>
      <c r="T45" s="233"/>
      <c r="U45" s="234"/>
      <c r="V45" s="234"/>
      <c r="W45" s="238"/>
      <c r="X45" s="234"/>
      <c r="Y45" s="237"/>
      <c r="Z45" s="68" t="str">
        <f t="shared" si="16"/>
        <v/>
      </c>
      <c r="AA45" s="68" t="str">
        <f t="shared" si="17"/>
        <v/>
      </c>
      <c r="AB45" s="68" t="str">
        <f t="shared" si="18"/>
        <v/>
      </c>
      <c r="AC45" s="81"/>
      <c r="AD45" s="150"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7"/>
      <c r="B46" s="2" t="str">
        <f t="shared" si="13"/>
        <v/>
      </c>
      <c r="C46" s="2" t="str">
        <f t="shared" si="14"/>
        <v/>
      </c>
      <c r="D46" s="3" t="str">
        <f t="shared" si="15"/>
        <v/>
      </c>
      <c r="E46" s="79"/>
      <c r="F46" s="67" t="str">
        <f>IF(H46="","",COUNTA(H$14:$H46))</f>
        <v/>
      </c>
      <c r="G46" s="131" t="str">
        <f t="shared" ref="G46:G77" si="30">IF(H46="","",$I$2)</f>
        <v/>
      </c>
      <c r="H46" s="132"/>
      <c r="I46" s="62"/>
      <c r="J46" s="125"/>
      <c r="K46" s="62"/>
      <c r="L46" s="62"/>
      <c r="M46" s="62"/>
      <c r="N46" s="138"/>
      <c r="O46" s="164"/>
      <c r="P46" s="143"/>
      <c r="Q46" s="144"/>
      <c r="R46" s="91"/>
      <c r="S46" s="232" t="str">
        <f t="shared" ref="S46:S77" si="31">IF(Q46="","",(COUNTIF($B$14:$B$133,C46)))</f>
        <v/>
      </c>
      <c r="T46" s="233"/>
      <c r="U46" s="234"/>
      <c r="V46" s="234"/>
      <c r="W46" s="238"/>
      <c r="X46" s="234"/>
      <c r="Y46" s="237"/>
      <c r="Z46" s="68" t="str">
        <f t="shared" si="16"/>
        <v/>
      </c>
      <c r="AA46" s="68" t="str">
        <f t="shared" si="17"/>
        <v/>
      </c>
      <c r="AB46" s="68" t="str">
        <f t="shared" si="18"/>
        <v/>
      </c>
      <c r="AC46" s="81"/>
      <c r="AD46" s="150"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7"/>
      <c r="B47" s="2" t="str">
        <f t="shared" si="13"/>
        <v/>
      </c>
      <c r="C47" s="2" t="str">
        <f t="shared" si="14"/>
        <v/>
      </c>
      <c r="D47" s="3" t="str">
        <f t="shared" si="15"/>
        <v/>
      </c>
      <c r="E47" s="79"/>
      <c r="F47" s="67" t="str">
        <f>IF(H47="","",COUNTA(H$14:$H47))</f>
        <v/>
      </c>
      <c r="G47" s="131" t="str">
        <f t="shared" si="30"/>
        <v/>
      </c>
      <c r="H47" s="132"/>
      <c r="I47" s="62"/>
      <c r="J47" s="125"/>
      <c r="K47" s="62"/>
      <c r="L47" s="62"/>
      <c r="M47" s="62"/>
      <c r="N47" s="138"/>
      <c r="O47" s="164"/>
      <c r="P47" s="143"/>
      <c r="Q47" s="144"/>
      <c r="R47" s="91"/>
      <c r="S47" s="232" t="str">
        <f t="shared" si="31"/>
        <v/>
      </c>
      <c r="T47" s="233"/>
      <c r="U47" s="234"/>
      <c r="V47" s="234"/>
      <c r="W47" s="238"/>
      <c r="X47" s="234"/>
      <c r="Y47" s="237"/>
      <c r="Z47" s="68" t="str">
        <f t="shared" si="16"/>
        <v/>
      </c>
      <c r="AA47" s="68" t="str">
        <f t="shared" si="17"/>
        <v/>
      </c>
      <c r="AB47" s="68" t="str">
        <f t="shared" si="18"/>
        <v/>
      </c>
      <c r="AC47" s="81"/>
      <c r="AD47" s="150"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7"/>
      <c r="B48" s="2" t="str">
        <f t="shared" si="13"/>
        <v/>
      </c>
      <c r="C48" s="2" t="str">
        <f t="shared" si="14"/>
        <v/>
      </c>
      <c r="D48" s="3" t="str">
        <f t="shared" si="15"/>
        <v/>
      </c>
      <c r="E48" s="79"/>
      <c r="F48" s="67" t="str">
        <f>IF(H48="","",COUNTA(H$14:$H48))</f>
        <v/>
      </c>
      <c r="G48" s="131" t="str">
        <f t="shared" si="30"/>
        <v/>
      </c>
      <c r="H48" s="132"/>
      <c r="I48" s="62"/>
      <c r="J48" s="125"/>
      <c r="K48" s="62"/>
      <c r="L48" s="62"/>
      <c r="M48" s="62"/>
      <c r="N48" s="138"/>
      <c r="O48" s="164"/>
      <c r="P48" s="143"/>
      <c r="Q48" s="144"/>
      <c r="R48" s="91"/>
      <c r="S48" s="232" t="str">
        <f t="shared" si="31"/>
        <v/>
      </c>
      <c r="T48" s="233"/>
      <c r="U48" s="234"/>
      <c r="V48" s="234"/>
      <c r="W48" s="238"/>
      <c r="X48" s="234"/>
      <c r="Y48" s="237"/>
      <c r="Z48" s="68" t="str">
        <f t="shared" si="16"/>
        <v/>
      </c>
      <c r="AA48" s="68" t="str">
        <f t="shared" si="17"/>
        <v/>
      </c>
      <c r="AB48" s="68" t="str">
        <f t="shared" si="18"/>
        <v/>
      </c>
      <c r="AC48" s="81"/>
      <c r="AD48" s="150"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7"/>
      <c r="B49" s="2" t="str">
        <f t="shared" si="13"/>
        <v/>
      </c>
      <c r="C49" s="2" t="str">
        <f t="shared" si="14"/>
        <v/>
      </c>
      <c r="D49" s="3" t="str">
        <f t="shared" si="15"/>
        <v/>
      </c>
      <c r="E49" s="79"/>
      <c r="F49" s="67" t="str">
        <f>IF(H49="","",COUNTA(H$14:$H49))</f>
        <v/>
      </c>
      <c r="G49" s="131" t="str">
        <f t="shared" si="30"/>
        <v/>
      </c>
      <c r="H49" s="132"/>
      <c r="I49" s="62"/>
      <c r="J49" s="125"/>
      <c r="K49" s="62"/>
      <c r="L49" s="62"/>
      <c r="M49" s="62"/>
      <c r="N49" s="138"/>
      <c r="O49" s="164"/>
      <c r="P49" s="143"/>
      <c r="Q49" s="144"/>
      <c r="R49" s="91"/>
      <c r="S49" s="232" t="str">
        <f t="shared" si="31"/>
        <v/>
      </c>
      <c r="T49" s="233"/>
      <c r="U49" s="234"/>
      <c r="V49" s="234"/>
      <c r="W49" s="238"/>
      <c r="X49" s="234"/>
      <c r="Y49" s="237"/>
      <c r="Z49" s="68" t="str">
        <f t="shared" si="16"/>
        <v/>
      </c>
      <c r="AA49" s="68" t="str">
        <f t="shared" si="17"/>
        <v/>
      </c>
      <c r="AB49" s="68" t="str">
        <f t="shared" si="18"/>
        <v/>
      </c>
      <c r="AC49" s="81"/>
      <c r="AD49" s="150"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7"/>
      <c r="B50" s="2" t="str">
        <f t="shared" si="13"/>
        <v/>
      </c>
      <c r="C50" s="2" t="str">
        <f t="shared" si="14"/>
        <v/>
      </c>
      <c r="D50" s="3" t="str">
        <f t="shared" si="15"/>
        <v/>
      </c>
      <c r="E50" s="79"/>
      <c r="F50" s="67" t="str">
        <f>IF(H50="","",COUNTA(H$14:$H50))</f>
        <v/>
      </c>
      <c r="G50" s="131" t="str">
        <f t="shared" si="30"/>
        <v/>
      </c>
      <c r="H50" s="132"/>
      <c r="I50" s="62"/>
      <c r="J50" s="125"/>
      <c r="K50" s="62"/>
      <c r="L50" s="62"/>
      <c r="M50" s="62"/>
      <c r="N50" s="138"/>
      <c r="O50" s="164"/>
      <c r="P50" s="143"/>
      <c r="Q50" s="144"/>
      <c r="R50" s="91"/>
      <c r="S50" s="232" t="str">
        <f t="shared" si="31"/>
        <v/>
      </c>
      <c r="T50" s="233"/>
      <c r="U50" s="234"/>
      <c r="V50" s="234"/>
      <c r="W50" s="238"/>
      <c r="X50" s="234"/>
      <c r="Y50" s="237"/>
      <c r="Z50" s="68" t="str">
        <f t="shared" si="16"/>
        <v/>
      </c>
      <c r="AA50" s="68" t="str">
        <f t="shared" si="17"/>
        <v/>
      </c>
      <c r="AB50" s="68" t="str">
        <f t="shared" si="18"/>
        <v/>
      </c>
      <c r="AC50" s="81"/>
      <c r="AD50" s="150"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7"/>
      <c r="B51" s="2" t="str">
        <f t="shared" si="13"/>
        <v/>
      </c>
      <c r="C51" s="2" t="str">
        <f t="shared" si="14"/>
        <v/>
      </c>
      <c r="D51" s="3" t="str">
        <f t="shared" si="15"/>
        <v/>
      </c>
      <c r="E51" s="79"/>
      <c r="F51" s="67" t="str">
        <f>IF(H51="","",COUNTA(H$14:$H51))</f>
        <v/>
      </c>
      <c r="G51" s="131" t="str">
        <f t="shared" si="30"/>
        <v/>
      </c>
      <c r="H51" s="132"/>
      <c r="I51" s="62"/>
      <c r="J51" s="125"/>
      <c r="K51" s="62"/>
      <c r="L51" s="62"/>
      <c r="M51" s="62"/>
      <c r="N51" s="138"/>
      <c r="O51" s="164"/>
      <c r="P51" s="143"/>
      <c r="Q51" s="144"/>
      <c r="R51" s="91"/>
      <c r="S51" s="232" t="str">
        <f t="shared" si="31"/>
        <v/>
      </c>
      <c r="T51" s="233"/>
      <c r="U51" s="234"/>
      <c r="V51" s="234"/>
      <c r="W51" s="238"/>
      <c r="X51" s="234"/>
      <c r="Y51" s="237"/>
      <c r="Z51" s="68" t="str">
        <f t="shared" si="16"/>
        <v/>
      </c>
      <c r="AA51" s="68" t="str">
        <f t="shared" si="17"/>
        <v/>
      </c>
      <c r="AB51" s="68" t="str">
        <f t="shared" si="18"/>
        <v/>
      </c>
      <c r="AC51" s="81"/>
      <c r="AD51" s="150"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7"/>
      <c r="B52" s="2" t="str">
        <f t="shared" si="13"/>
        <v/>
      </c>
      <c r="C52" s="2" t="str">
        <f t="shared" si="14"/>
        <v/>
      </c>
      <c r="D52" s="3" t="str">
        <f t="shared" si="15"/>
        <v/>
      </c>
      <c r="E52" s="79"/>
      <c r="F52" s="67" t="str">
        <f>IF(H52="","",COUNTA(H$14:$H52))</f>
        <v/>
      </c>
      <c r="G52" s="131" t="str">
        <f t="shared" si="30"/>
        <v/>
      </c>
      <c r="H52" s="132"/>
      <c r="I52" s="62"/>
      <c r="J52" s="125"/>
      <c r="K52" s="62"/>
      <c r="L52" s="62"/>
      <c r="M52" s="62"/>
      <c r="N52" s="138"/>
      <c r="O52" s="164"/>
      <c r="P52" s="143"/>
      <c r="Q52" s="144"/>
      <c r="R52" s="91"/>
      <c r="S52" s="232" t="str">
        <f t="shared" si="31"/>
        <v/>
      </c>
      <c r="T52" s="233"/>
      <c r="U52" s="234"/>
      <c r="V52" s="234"/>
      <c r="W52" s="238"/>
      <c r="X52" s="234"/>
      <c r="Y52" s="237"/>
      <c r="Z52" s="68" t="str">
        <f t="shared" si="16"/>
        <v/>
      </c>
      <c r="AA52" s="68" t="str">
        <f t="shared" si="17"/>
        <v/>
      </c>
      <c r="AB52" s="68" t="str">
        <f t="shared" si="18"/>
        <v/>
      </c>
      <c r="AC52" s="81"/>
      <c r="AD52" s="150"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7"/>
      <c r="B53" s="2" t="str">
        <f t="shared" si="13"/>
        <v/>
      </c>
      <c r="C53" s="2" t="str">
        <f t="shared" si="14"/>
        <v/>
      </c>
      <c r="D53" s="3" t="str">
        <f t="shared" si="15"/>
        <v/>
      </c>
      <c r="E53" s="79"/>
      <c r="F53" s="67" t="str">
        <f>IF(H53="","",COUNTA(H$14:$H53))</f>
        <v/>
      </c>
      <c r="G53" s="131" t="str">
        <f t="shared" si="30"/>
        <v/>
      </c>
      <c r="H53" s="132"/>
      <c r="I53" s="62"/>
      <c r="J53" s="125"/>
      <c r="K53" s="62"/>
      <c r="L53" s="62"/>
      <c r="M53" s="62"/>
      <c r="N53" s="138"/>
      <c r="O53" s="164"/>
      <c r="P53" s="143"/>
      <c r="Q53" s="144"/>
      <c r="R53" s="91"/>
      <c r="S53" s="232" t="str">
        <f t="shared" si="31"/>
        <v/>
      </c>
      <c r="T53" s="233"/>
      <c r="U53" s="234"/>
      <c r="V53" s="234"/>
      <c r="W53" s="238"/>
      <c r="X53" s="234"/>
      <c r="Y53" s="237"/>
      <c r="Z53" s="68" t="str">
        <f t="shared" si="16"/>
        <v/>
      </c>
      <c r="AA53" s="68" t="str">
        <f t="shared" si="17"/>
        <v/>
      </c>
      <c r="AB53" s="68" t="str">
        <f t="shared" si="18"/>
        <v/>
      </c>
      <c r="AC53" s="81"/>
      <c r="AD53" s="150"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7"/>
      <c r="B54" s="2" t="str">
        <f t="shared" si="13"/>
        <v/>
      </c>
      <c r="C54" s="2" t="str">
        <f t="shared" si="14"/>
        <v/>
      </c>
      <c r="D54" s="3" t="str">
        <f t="shared" si="15"/>
        <v/>
      </c>
      <c r="E54" s="79"/>
      <c r="F54" s="67" t="str">
        <f>IF(H54="","",COUNTA(H$14:$H54))</f>
        <v/>
      </c>
      <c r="G54" s="131" t="str">
        <f t="shared" si="30"/>
        <v/>
      </c>
      <c r="H54" s="132"/>
      <c r="I54" s="62"/>
      <c r="J54" s="125"/>
      <c r="K54" s="62"/>
      <c r="L54" s="62"/>
      <c r="M54" s="62"/>
      <c r="N54" s="138"/>
      <c r="O54" s="164"/>
      <c r="P54" s="143"/>
      <c r="Q54" s="144"/>
      <c r="R54" s="91"/>
      <c r="S54" s="232" t="str">
        <f t="shared" si="31"/>
        <v/>
      </c>
      <c r="T54" s="233"/>
      <c r="U54" s="234"/>
      <c r="V54" s="234"/>
      <c r="W54" s="238"/>
      <c r="X54" s="234"/>
      <c r="Y54" s="237"/>
      <c r="Z54" s="68" t="str">
        <f t="shared" si="16"/>
        <v/>
      </c>
      <c r="AA54" s="68" t="str">
        <f t="shared" si="17"/>
        <v/>
      </c>
      <c r="AB54" s="68" t="str">
        <f t="shared" si="18"/>
        <v/>
      </c>
      <c r="AC54" s="81"/>
      <c r="AD54" s="150"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7"/>
      <c r="B55" s="2" t="str">
        <f t="shared" si="13"/>
        <v/>
      </c>
      <c r="C55" s="2" t="str">
        <f t="shared" si="14"/>
        <v/>
      </c>
      <c r="D55" s="3" t="str">
        <f t="shared" si="15"/>
        <v/>
      </c>
      <c r="E55" s="79"/>
      <c r="F55" s="67" t="str">
        <f>IF(H55="","",COUNTA(H$14:$H55))</f>
        <v/>
      </c>
      <c r="G55" s="131" t="str">
        <f t="shared" si="30"/>
        <v/>
      </c>
      <c r="H55" s="132"/>
      <c r="I55" s="62"/>
      <c r="J55" s="125"/>
      <c r="K55" s="62"/>
      <c r="L55" s="62"/>
      <c r="M55" s="62"/>
      <c r="N55" s="138"/>
      <c r="O55" s="164"/>
      <c r="P55" s="143"/>
      <c r="Q55" s="144"/>
      <c r="R55" s="91"/>
      <c r="S55" s="232" t="str">
        <f t="shared" si="31"/>
        <v/>
      </c>
      <c r="T55" s="233"/>
      <c r="U55" s="234"/>
      <c r="V55" s="234"/>
      <c r="W55" s="238"/>
      <c r="X55" s="234"/>
      <c r="Y55" s="237"/>
      <c r="Z55" s="68" t="str">
        <f t="shared" si="16"/>
        <v/>
      </c>
      <c r="AA55" s="68" t="str">
        <f t="shared" si="17"/>
        <v/>
      </c>
      <c r="AB55" s="68" t="str">
        <f t="shared" si="18"/>
        <v/>
      </c>
      <c r="AC55" s="81"/>
      <c r="AD55" s="150"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7"/>
      <c r="B56" s="2" t="str">
        <f t="shared" si="13"/>
        <v/>
      </c>
      <c r="C56" s="2" t="str">
        <f t="shared" si="14"/>
        <v/>
      </c>
      <c r="D56" s="3" t="str">
        <f t="shared" si="15"/>
        <v/>
      </c>
      <c r="E56" s="79"/>
      <c r="F56" s="67" t="str">
        <f>IF(H56="","",COUNTA(H$14:$H56))</f>
        <v/>
      </c>
      <c r="G56" s="131" t="str">
        <f t="shared" si="30"/>
        <v/>
      </c>
      <c r="H56" s="132"/>
      <c r="I56" s="62"/>
      <c r="J56" s="125"/>
      <c r="K56" s="62"/>
      <c r="L56" s="62"/>
      <c r="M56" s="62"/>
      <c r="N56" s="138"/>
      <c r="O56" s="164"/>
      <c r="P56" s="143"/>
      <c r="Q56" s="144"/>
      <c r="R56" s="91"/>
      <c r="S56" s="232" t="str">
        <f t="shared" si="31"/>
        <v/>
      </c>
      <c r="T56" s="233"/>
      <c r="U56" s="234"/>
      <c r="V56" s="234"/>
      <c r="W56" s="238"/>
      <c r="X56" s="234"/>
      <c r="Y56" s="237"/>
      <c r="Z56" s="68" t="str">
        <f t="shared" si="16"/>
        <v/>
      </c>
      <c r="AA56" s="68" t="str">
        <f t="shared" si="17"/>
        <v/>
      </c>
      <c r="AB56" s="68" t="str">
        <f t="shared" si="18"/>
        <v/>
      </c>
      <c r="AC56" s="81"/>
      <c r="AD56" s="150"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7"/>
      <c r="B57" s="2" t="str">
        <f t="shared" si="13"/>
        <v/>
      </c>
      <c r="C57" s="2" t="str">
        <f t="shared" si="14"/>
        <v/>
      </c>
      <c r="D57" s="3" t="str">
        <f t="shared" si="15"/>
        <v/>
      </c>
      <c r="E57" s="79"/>
      <c r="F57" s="67" t="str">
        <f>IF(H57="","",COUNTA(H$14:$H57))</f>
        <v/>
      </c>
      <c r="G57" s="131" t="str">
        <f t="shared" si="30"/>
        <v/>
      </c>
      <c r="H57" s="132"/>
      <c r="I57" s="62"/>
      <c r="J57" s="125"/>
      <c r="K57" s="62"/>
      <c r="L57" s="62"/>
      <c r="M57" s="62"/>
      <c r="N57" s="138"/>
      <c r="O57" s="164"/>
      <c r="P57" s="143"/>
      <c r="Q57" s="144"/>
      <c r="R57" s="91"/>
      <c r="S57" s="232" t="str">
        <f t="shared" si="31"/>
        <v/>
      </c>
      <c r="T57" s="233"/>
      <c r="U57" s="234"/>
      <c r="V57" s="234"/>
      <c r="W57" s="238"/>
      <c r="X57" s="234"/>
      <c r="Y57" s="237"/>
      <c r="Z57" s="68" t="str">
        <f t="shared" si="16"/>
        <v/>
      </c>
      <c r="AA57" s="68" t="str">
        <f t="shared" si="17"/>
        <v/>
      </c>
      <c r="AB57" s="68" t="str">
        <f t="shared" si="18"/>
        <v/>
      </c>
      <c r="AC57" s="81"/>
      <c r="AD57" s="150"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7"/>
      <c r="B58" s="2" t="str">
        <f t="shared" si="13"/>
        <v/>
      </c>
      <c r="C58" s="2" t="str">
        <f t="shared" si="14"/>
        <v/>
      </c>
      <c r="D58" s="3" t="str">
        <f t="shared" si="15"/>
        <v/>
      </c>
      <c r="E58" s="79"/>
      <c r="F58" s="67" t="str">
        <f>IF(H58="","",COUNTA(H$14:$H58))</f>
        <v/>
      </c>
      <c r="G58" s="131" t="str">
        <f t="shared" si="30"/>
        <v/>
      </c>
      <c r="H58" s="132"/>
      <c r="I58" s="62"/>
      <c r="J58" s="125"/>
      <c r="K58" s="62"/>
      <c r="L58" s="62"/>
      <c r="M58" s="62"/>
      <c r="N58" s="138"/>
      <c r="O58" s="164"/>
      <c r="P58" s="143"/>
      <c r="Q58" s="144"/>
      <c r="R58" s="91"/>
      <c r="S58" s="232" t="str">
        <f t="shared" si="31"/>
        <v/>
      </c>
      <c r="T58" s="233"/>
      <c r="U58" s="234"/>
      <c r="V58" s="234"/>
      <c r="W58" s="238"/>
      <c r="X58" s="234"/>
      <c r="Y58" s="237"/>
      <c r="Z58" s="68" t="str">
        <f t="shared" si="16"/>
        <v/>
      </c>
      <c r="AA58" s="68" t="str">
        <f t="shared" si="17"/>
        <v/>
      </c>
      <c r="AB58" s="68" t="str">
        <f t="shared" si="18"/>
        <v/>
      </c>
      <c r="AC58" s="81"/>
      <c r="AD58" s="150"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7"/>
      <c r="B59" s="2" t="str">
        <f t="shared" si="13"/>
        <v/>
      </c>
      <c r="C59" s="2" t="str">
        <f t="shared" si="14"/>
        <v/>
      </c>
      <c r="D59" s="3" t="str">
        <f t="shared" si="15"/>
        <v/>
      </c>
      <c r="E59" s="79"/>
      <c r="F59" s="67" t="str">
        <f>IF(H59="","",COUNTA(H$14:$H59))</f>
        <v/>
      </c>
      <c r="G59" s="131" t="str">
        <f t="shared" si="30"/>
        <v/>
      </c>
      <c r="H59" s="132"/>
      <c r="I59" s="62"/>
      <c r="J59" s="125"/>
      <c r="K59" s="62"/>
      <c r="L59" s="62"/>
      <c r="M59" s="62"/>
      <c r="N59" s="138"/>
      <c r="O59" s="164"/>
      <c r="P59" s="143"/>
      <c r="Q59" s="144"/>
      <c r="R59" s="91"/>
      <c r="S59" s="232" t="str">
        <f t="shared" si="31"/>
        <v/>
      </c>
      <c r="T59" s="233"/>
      <c r="U59" s="234"/>
      <c r="V59" s="234"/>
      <c r="W59" s="238"/>
      <c r="X59" s="234"/>
      <c r="Y59" s="237"/>
      <c r="Z59" s="68" t="str">
        <f t="shared" si="16"/>
        <v/>
      </c>
      <c r="AA59" s="68" t="str">
        <f t="shared" si="17"/>
        <v/>
      </c>
      <c r="AB59" s="68" t="str">
        <f t="shared" si="18"/>
        <v/>
      </c>
      <c r="AC59" s="81"/>
      <c r="AD59" s="150"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7"/>
      <c r="B60" s="2" t="str">
        <f t="shared" si="13"/>
        <v/>
      </c>
      <c r="C60" s="2" t="str">
        <f t="shared" si="14"/>
        <v/>
      </c>
      <c r="D60" s="3" t="str">
        <f t="shared" si="15"/>
        <v/>
      </c>
      <c r="E60" s="79"/>
      <c r="F60" s="67" t="str">
        <f>IF(H60="","",COUNTA(H$14:$H60))</f>
        <v/>
      </c>
      <c r="G60" s="131" t="str">
        <f t="shared" si="30"/>
        <v/>
      </c>
      <c r="H60" s="132"/>
      <c r="I60" s="62"/>
      <c r="J60" s="125"/>
      <c r="K60" s="62"/>
      <c r="L60" s="62"/>
      <c r="M60" s="62"/>
      <c r="N60" s="138"/>
      <c r="O60" s="164"/>
      <c r="P60" s="143"/>
      <c r="Q60" s="144"/>
      <c r="R60" s="91"/>
      <c r="S60" s="232" t="str">
        <f t="shared" si="31"/>
        <v/>
      </c>
      <c r="T60" s="233"/>
      <c r="U60" s="234"/>
      <c r="V60" s="234"/>
      <c r="W60" s="238"/>
      <c r="X60" s="234"/>
      <c r="Y60" s="237"/>
      <c r="Z60" s="68" t="str">
        <f t="shared" si="16"/>
        <v/>
      </c>
      <c r="AA60" s="68" t="str">
        <f t="shared" si="17"/>
        <v/>
      </c>
      <c r="AB60" s="68" t="str">
        <f t="shared" si="18"/>
        <v/>
      </c>
      <c r="AC60" s="81"/>
      <c r="AD60" s="150"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7"/>
      <c r="B61" s="2" t="str">
        <f t="shared" si="13"/>
        <v/>
      </c>
      <c r="C61" s="2" t="str">
        <f t="shared" si="14"/>
        <v/>
      </c>
      <c r="D61" s="3" t="str">
        <f t="shared" si="15"/>
        <v/>
      </c>
      <c r="E61" s="79"/>
      <c r="F61" s="67" t="str">
        <f>IF(H61="","",COUNTA(H$14:$H61))</f>
        <v/>
      </c>
      <c r="G61" s="131" t="str">
        <f t="shared" si="30"/>
        <v/>
      </c>
      <c r="H61" s="132"/>
      <c r="I61" s="62"/>
      <c r="J61" s="125"/>
      <c r="K61" s="62"/>
      <c r="L61" s="62"/>
      <c r="M61" s="62"/>
      <c r="N61" s="138"/>
      <c r="O61" s="164"/>
      <c r="P61" s="143"/>
      <c r="Q61" s="144"/>
      <c r="R61" s="91"/>
      <c r="S61" s="232" t="str">
        <f t="shared" si="31"/>
        <v/>
      </c>
      <c r="T61" s="233"/>
      <c r="U61" s="234"/>
      <c r="V61" s="234"/>
      <c r="W61" s="238"/>
      <c r="X61" s="234"/>
      <c r="Y61" s="237"/>
      <c r="Z61" s="68" t="str">
        <f t="shared" si="16"/>
        <v/>
      </c>
      <c r="AA61" s="68" t="str">
        <f t="shared" si="17"/>
        <v/>
      </c>
      <c r="AB61" s="68" t="str">
        <f t="shared" si="18"/>
        <v/>
      </c>
      <c r="AC61" s="81"/>
      <c r="AD61" s="150"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7"/>
      <c r="B62" s="2" t="str">
        <f t="shared" si="13"/>
        <v/>
      </c>
      <c r="C62" s="2" t="str">
        <f t="shared" si="14"/>
        <v/>
      </c>
      <c r="D62" s="3" t="str">
        <f t="shared" si="15"/>
        <v/>
      </c>
      <c r="E62" s="79"/>
      <c r="F62" s="67" t="str">
        <f>IF(H62="","",COUNTA(H$14:$H62))</f>
        <v/>
      </c>
      <c r="G62" s="131" t="str">
        <f t="shared" si="30"/>
        <v/>
      </c>
      <c r="H62" s="132"/>
      <c r="I62" s="62"/>
      <c r="J62" s="125"/>
      <c r="K62" s="62"/>
      <c r="L62" s="62"/>
      <c r="M62" s="62"/>
      <c r="N62" s="138"/>
      <c r="O62" s="164"/>
      <c r="P62" s="143"/>
      <c r="Q62" s="144"/>
      <c r="R62" s="91"/>
      <c r="S62" s="232" t="str">
        <f t="shared" si="31"/>
        <v/>
      </c>
      <c r="T62" s="233"/>
      <c r="U62" s="234"/>
      <c r="V62" s="234"/>
      <c r="W62" s="238"/>
      <c r="X62" s="234"/>
      <c r="Y62" s="237"/>
      <c r="Z62" s="68" t="str">
        <f t="shared" si="16"/>
        <v/>
      </c>
      <c r="AA62" s="68" t="str">
        <f t="shared" si="17"/>
        <v/>
      </c>
      <c r="AB62" s="68" t="str">
        <f t="shared" si="18"/>
        <v/>
      </c>
      <c r="AC62" s="81"/>
      <c r="AD62" s="150"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7"/>
      <c r="B63" s="2" t="str">
        <f t="shared" si="13"/>
        <v/>
      </c>
      <c r="C63" s="2" t="str">
        <f t="shared" si="14"/>
        <v/>
      </c>
      <c r="D63" s="3" t="str">
        <f t="shared" si="15"/>
        <v/>
      </c>
      <c r="E63" s="79"/>
      <c r="F63" s="67" t="str">
        <f>IF(H63="","",COUNTA(H$14:$H63))</f>
        <v/>
      </c>
      <c r="G63" s="131" t="str">
        <f t="shared" si="30"/>
        <v/>
      </c>
      <c r="H63" s="132"/>
      <c r="I63" s="62"/>
      <c r="J63" s="125"/>
      <c r="K63" s="62"/>
      <c r="L63" s="62"/>
      <c r="M63" s="62"/>
      <c r="N63" s="138"/>
      <c r="O63" s="164"/>
      <c r="P63" s="143"/>
      <c r="Q63" s="144"/>
      <c r="R63" s="91"/>
      <c r="S63" s="232" t="str">
        <f t="shared" si="31"/>
        <v/>
      </c>
      <c r="T63" s="233"/>
      <c r="U63" s="234"/>
      <c r="V63" s="234"/>
      <c r="W63" s="238"/>
      <c r="X63" s="234"/>
      <c r="Y63" s="237"/>
      <c r="Z63" s="68" t="str">
        <f t="shared" si="16"/>
        <v/>
      </c>
      <c r="AA63" s="68" t="str">
        <f t="shared" si="17"/>
        <v/>
      </c>
      <c r="AB63" s="68" t="str">
        <f t="shared" si="18"/>
        <v/>
      </c>
      <c r="AC63" s="81"/>
      <c r="AD63" s="150"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7"/>
      <c r="B64" s="2" t="str">
        <f t="shared" si="13"/>
        <v/>
      </c>
      <c r="C64" s="2" t="str">
        <f t="shared" si="14"/>
        <v/>
      </c>
      <c r="D64" s="3" t="str">
        <f t="shared" si="15"/>
        <v/>
      </c>
      <c r="E64" s="79"/>
      <c r="F64" s="67" t="str">
        <f>IF(H64="","",COUNTA(H$14:$H64))</f>
        <v/>
      </c>
      <c r="G64" s="131" t="str">
        <f t="shared" si="30"/>
        <v/>
      </c>
      <c r="H64" s="132"/>
      <c r="I64" s="62"/>
      <c r="J64" s="125"/>
      <c r="K64" s="62"/>
      <c r="L64" s="62"/>
      <c r="M64" s="62"/>
      <c r="N64" s="138"/>
      <c r="O64" s="164"/>
      <c r="P64" s="143"/>
      <c r="Q64" s="144"/>
      <c r="R64" s="91"/>
      <c r="S64" s="232" t="str">
        <f t="shared" si="31"/>
        <v/>
      </c>
      <c r="T64" s="233"/>
      <c r="U64" s="234"/>
      <c r="V64" s="234"/>
      <c r="W64" s="238"/>
      <c r="X64" s="234"/>
      <c r="Y64" s="237"/>
      <c r="Z64" s="68" t="str">
        <f t="shared" si="16"/>
        <v/>
      </c>
      <c r="AA64" s="68" t="str">
        <f t="shared" si="17"/>
        <v/>
      </c>
      <c r="AB64" s="68" t="str">
        <f t="shared" si="18"/>
        <v/>
      </c>
      <c r="AC64" s="81"/>
      <c r="AD64" s="150"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7"/>
      <c r="B65" s="2" t="str">
        <f t="shared" si="13"/>
        <v/>
      </c>
      <c r="C65" s="2" t="str">
        <f t="shared" si="14"/>
        <v/>
      </c>
      <c r="D65" s="3" t="str">
        <f t="shared" si="15"/>
        <v/>
      </c>
      <c r="E65" s="79"/>
      <c r="F65" s="67" t="str">
        <f>IF(H65="","",COUNTA(H$14:$H65))</f>
        <v/>
      </c>
      <c r="G65" s="131" t="str">
        <f t="shared" si="30"/>
        <v/>
      </c>
      <c r="H65" s="132"/>
      <c r="I65" s="62"/>
      <c r="J65" s="125"/>
      <c r="K65" s="62"/>
      <c r="L65" s="62"/>
      <c r="M65" s="62"/>
      <c r="N65" s="138"/>
      <c r="O65" s="164"/>
      <c r="P65" s="143"/>
      <c r="Q65" s="144"/>
      <c r="R65" s="91"/>
      <c r="S65" s="232" t="str">
        <f t="shared" si="31"/>
        <v/>
      </c>
      <c r="T65" s="233"/>
      <c r="U65" s="234"/>
      <c r="V65" s="234"/>
      <c r="W65" s="238"/>
      <c r="X65" s="234"/>
      <c r="Y65" s="237"/>
      <c r="Z65" s="68" t="str">
        <f t="shared" si="16"/>
        <v/>
      </c>
      <c r="AA65" s="68" t="str">
        <f t="shared" si="17"/>
        <v/>
      </c>
      <c r="AB65" s="68" t="str">
        <f t="shared" si="18"/>
        <v/>
      </c>
      <c r="AC65" s="81"/>
      <c r="AD65" s="150"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7"/>
      <c r="B66" s="2" t="str">
        <f t="shared" si="13"/>
        <v/>
      </c>
      <c r="C66" s="2" t="str">
        <f t="shared" si="14"/>
        <v/>
      </c>
      <c r="D66" s="3" t="str">
        <f t="shared" si="15"/>
        <v/>
      </c>
      <c r="E66" s="79"/>
      <c r="F66" s="67" t="str">
        <f>IF(H66="","",COUNTA(H$14:$H66))</f>
        <v/>
      </c>
      <c r="G66" s="131" t="str">
        <f t="shared" si="30"/>
        <v/>
      </c>
      <c r="H66" s="132"/>
      <c r="I66" s="62"/>
      <c r="J66" s="125"/>
      <c r="K66" s="62"/>
      <c r="L66" s="62"/>
      <c r="M66" s="62"/>
      <c r="N66" s="138"/>
      <c r="O66" s="164"/>
      <c r="P66" s="143"/>
      <c r="Q66" s="144"/>
      <c r="R66" s="91"/>
      <c r="S66" s="232" t="str">
        <f t="shared" si="31"/>
        <v/>
      </c>
      <c r="T66" s="233"/>
      <c r="U66" s="234"/>
      <c r="V66" s="234"/>
      <c r="W66" s="238"/>
      <c r="X66" s="234"/>
      <c r="Y66" s="237"/>
      <c r="Z66" s="68" t="str">
        <f t="shared" si="16"/>
        <v/>
      </c>
      <c r="AA66" s="68" t="str">
        <f t="shared" si="17"/>
        <v/>
      </c>
      <c r="AB66" s="68" t="str">
        <f t="shared" si="18"/>
        <v/>
      </c>
      <c r="AC66" s="81"/>
      <c r="AD66" s="150"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7"/>
      <c r="B67" s="2" t="str">
        <f t="shared" si="13"/>
        <v/>
      </c>
      <c r="C67" s="2" t="str">
        <f t="shared" si="14"/>
        <v/>
      </c>
      <c r="D67" s="3" t="str">
        <f t="shared" si="15"/>
        <v/>
      </c>
      <c r="E67" s="79"/>
      <c r="F67" s="67" t="str">
        <f>IF(H67="","",COUNTA(H$14:$H67))</f>
        <v/>
      </c>
      <c r="G67" s="131" t="str">
        <f t="shared" si="30"/>
        <v/>
      </c>
      <c r="H67" s="132"/>
      <c r="I67" s="62"/>
      <c r="J67" s="125"/>
      <c r="K67" s="62"/>
      <c r="L67" s="62"/>
      <c r="M67" s="62"/>
      <c r="N67" s="138"/>
      <c r="O67" s="164"/>
      <c r="P67" s="143"/>
      <c r="Q67" s="144"/>
      <c r="R67" s="91"/>
      <c r="S67" s="232" t="str">
        <f t="shared" si="31"/>
        <v/>
      </c>
      <c r="T67" s="233"/>
      <c r="U67" s="234"/>
      <c r="V67" s="234"/>
      <c r="W67" s="238"/>
      <c r="X67" s="234"/>
      <c r="Y67" s="237"/>
      <c r="Z67" s="68" t="str">
        <f t="shared" si="16"/>
        <v/>
      </c>
      <c r="AA67" s="68" t="str">
        <f t="shared" si="17"/>
        <v/>
      </c>
      <c r="AB67" s="68" t="str">
        <f t="shared" si="18"/>
        <v/>
      </c>
      <c r="AC67" s="81"/>
      <c r="AD67" s="150"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7"/>
      <c r="B68" s="2" t="str">
        <f t="shared" si="13"/>
        <v/>
      </c>
      <c r="C68" s="2" t="str">
        <f t="shared" si="14"/>
        <v/>
      </c>
      <c r="D68" s="3" t="str">
        <f t="shared" si="15"/>
        <v/>
      </c>
      <c r="E68" s="79"/>
      <c r="F68" s="67" t="str">
        <f>IF(H68="","",COUNTA(H$14:$H68))</f>
        <v/>
      </c>
      <c r="G68" s="131" t="str">
        <f t="shared" si="30"/>
        <v/>
      </c>
      <c r="H68" s="132"/>
      <c r="I68" s="62"/>
      <c r="J68" s="125"/>
      <c r="K68" s="62"/>
      <c r="L68" s="62"/>
      <c r="M68" s="62"/>
      <c r="N68" s="138"/>
      <c r="O68" s="164"/>
      <c r="P68" s="143"/>
      <c r="Q68" s="144"/>
      <c r="R68" s="91"/>
      <c r="S68" s="232" t="str">
        <f t="shared" si="31"/>
        <v/>
      </c>
      <c r="T68" s="233"/>
      <c r="U68" s="234"/>
      <c r="V68" s="234"/>
      <c r="W68" s="238"/>
      <c r="X68" s="234"/>
      <c r="Y68" s="237"/>
      <c r="Z68" s="68" t="str">
        <f t="shared" si="16"/>
        <v/>
      </c>
      <c r="AA68" s="68" t="str">
        <f t="shared" si="17"/>
        <v/>
      </c>
      <c r="AB68" s="68" t="str">
        <f t="shared" si="18"/>
        <v/>
      </c>
      <c r="AC68" s="81"/>
      <c r="AD68" s="150"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7"/>
      <c r="B69" s="2" t="str">
        <f t="shared" si="13"/>
        <v/>
      </c>
      <c r="C69" s="2" t="str">
        <f t="shared" si="14"/>
        <v/>
      </c>
      <c r="D69" s="3" t="str">
        <f t="shared" si="15"/>
        <v/>
      </c>
      <c r="E69" s="79"/>
      <c r="F69" s="67" t="str">
        <f>IF(H69="","",COUNTA(H$14:$H69))</f>
        <v/>
      </c>
      <c r="G69" s="131" t="str">
        <f t="shared" si="30"/>
        <v/>
      </c>
      <c r="H69" s="132"/>
      <c r="I69" s="62"/>
      <c r="J69" s="125"/>
      <c r="K69" s="62"/>
      <c r="L69" s="62"/>
      <c r="M69" s="62"/>
      <c r="N69" s="138"/>
      <c r="O69" s="164"/>
      <c r="P69" s="143"/>
      <c r="Q69" s="144"/>
      <c r="R69" s="91"/>
      <c r="S69" s="232" t="str">
        <f t="shared" si="31"/>
        <v/>
      </c>
      <c r="T69" s="233"/>
      <c r="U69" s="234"/>
      <c r="V69" s="234"/>
      <c r="W69" s="238"/>
      <c r="X69" s="234"/>
      <c r="Y69" s="237"/>
      <c r="Z69" s="68" t="str">
        <f t="shared" si="16"/>
        <v/>
      </c>
      <c r="AA69" s="68" t="str">
        <f t="shared" si="17"/>
        <v/>
      </c>
      <c r="AB69" s="68" t="str">
        <f t="shared" si="18"/>
        <v/>
      </c>
      <c r="AC69" s="81"/>
      <c r="AD69" s="150"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7"/>
      <c r="B70" s="2" t="str">
        <f t="shared" si="13"/>
        <v/>
      </c>
      <c r="C70" s="2" t="str">
        <f t="shared" si="14"/>
        <v/>
      </c>
      <c r="D70" s="3" t="str">
        <f t="shared" si="15"/>
        <v/>
      </c>
      <c r="E70" s="79"/>
      <c r="F70" s="67" t="str">
        <f>IF(H70="","",COUNTA(H$14:$H70))</f>
        <v/>
      </c>
      <c r="G70" s="131" t="str">
        <f t="shared" si="30"/>
        <v/>
      </c>
      <c r="H70" s="132"/>
      <c r="I70" s="62"/>
      <c r="J70" s="125"/>
      <c r="K70" s="62"/>
      <c r="L70" s="62"/>
      <c r="M70" s="62"/>
      <c r="N70" s="138"/>
      <c r="O70" s="164"/>
      <c r="P70" s="143"/>
      <c r="Q70" s="144"/>
      <c r="R70" s="91"/>
      <c r="S70" s="232" t="str">
        <f t="shared" si="31"/>
        <v/>
      </c>
      <c r="T70" s="233"/>
      <c r="U70" s="234"/>
      <c r="V70" s="234"/>
      <c r="W70" s="238"/>
      <c r="X70" s="234"/>
      <c r="Y70" s="237"/>
      <c r="Z70" s="68" t="str">
        <f t="shared" si="16"/>
        <v/>
      </c>
      <c r="AA70" s="68" t="str">
        <f t="shared" si="17"/>
        <v/>
      </c>
      <c r="AB70" s="68" t="str">
        <f t="shared" si="18"/>
        <v/>
      </c>
      <c r="AC70" s="81"/>
      <c r="AD70" s="150"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7"/>
      <c r="B71" s="2" t="str">
        <f t="shared" si="13"/>
        <v/>
      </c>
      <c r="C71" s="2" t="str">
        <f t="shared" si="14"/>
        <v/>
      </c>
      <c r="D71" s="3" t="str">
        <f t="shared" si="15"/>
        <v/>
      </c>
      <c r="E71" s="79"/>
      <c r="F71" s="67" t="str">
        <f>IF(H71="","",COUNTA(H$14:$H71))</f>
        <v/>
      </c>
      <c r="G71" s="131" t="str">
        <f t="shared" si="30"/>
        <v/>
      </c>
      <c r="H71" s="132"/>
      <c r="I71" s="62"/>
      <c r="J71" s="125"/>
      <c r="K71" s="62"/>
      <c r="L71" s="62"/>
      <c r="M71" s="62"/>
      <c r="N71" s="138"/>
      <c r="O71" s="164"/>
      <c r="P71" s="143"/>
      <c r="Q71" s="144"/>
      <c r="R71" s="91"/>
      <c r="S71" s="232" t="str">
        <f t="shared" si="31"/>
        <v/>
      </c>
      <c r="T71" s="233"/>
      <c r="U71" s="234"/>
      <c r="V71" s="234"/>
      <c r="W71" s="238"/>
      <c r="X71" s="234"/>
      <c r="Y71" s="237"/>
      <c r="Z71" s="68" t="str">
        <f t="shared" si="16"/>
        <v/>
      </c>
      <c r="AA71" s="68" t="str">
        <f t="shared" si="17"/>
        <v/>
      </c>
      <c r="AB71" s="68" t="str">
        <f t="shared" si="18"/>
        <v/>
      </c>
      <c r="AC71" s="81"/>
      <c r="AD71" s="150"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7"/>
      <c r="B72" s="2" t="str">
        <f t="shared" si="13"/>
        <v/>
      </c>
      <c r="C72" s="2" t="str">
        <f t="shared" si="14"/>
        <v/>
      </c>
      <c r="D72" s="3" t="str">
        <f t="shared" si="15"/>
        <v/>
      </c>
      <c r="E72" s="79"/>
      <c r="F72" s="67" t="str">
        <f>IF(H72="","",COUNTA(H$14:$H72))</f>
        <v/>
      </c>
      <c r="G72" s="131" t="str">
        <f t="shared" si="30"/>
        <v/>
      </c>
      <c r="H72" s="132"/>
      <c r="I72" s="62"/>
      <c r="J72" s="125"/>
      <c r="K72" s="62"/>
      <c r="L72" s="62"/>
      <c r="M72" s="62"/>
      <c r="N72" s="138"/>
      <c r="O72" s="164"/>
      <c r="P72" s="143"/>
      <c r="Q72" s="144"/>
      <c r="R72" s="91"/>
      <c r="S72" s="232" t="str">
        <f t="shared" si="31"/>
        <v/>
      </c>
      <c r="T72" s="233"/>
      <c r="U72" s="234"/>
      <c r="V72" s="234"/>
      <c r="W72" s="238"/>
      <c r="X72" s="234"/>
      <c r="Y72" s="237"/>
      <c r="Z72" s="68" t="str">
        <f t="shared" si="16"/>
        <v/>
      </c>
      <c r="AA72" s="68" t="str">
        <f t="shared" si="17"/>
        <v/>
      </c>
      <c r="AB72" s="68" t="str">
        <f t="shared" si="18"/>
        <v/>
      </c>
      <c r="AC72" s="81"/>
      <c r="AD72" s="150"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7"/>
      <c r="B73" s="2" t="str">
        <f t="shared" si="13"/>
        <v/>
      </c>
      <c r="C73" s="2" t="str">
        <f t="shared" si="14"/>
        <v/>
      </c>
      <c r="D73" s="3" t="str">
        <f t="shared" si="15"/>
        <v/>
      </c>
      <c r="E73" s="79"/>
      <c r="F73" s="67" t="str">
        <f>IF(H73="","",COUNTA(H$14:$H73))</f>
        <v/>
      </c>
      <c r="G73" s="131" t="str">
        <f t="shared" si="30"/>
        <v/>
      </c>
      <c r="H73" s="132"/>
      <c r="I73" s="62"/>
      <c r="J73" s="125"/>
      <c r="K73" s="62"/>
      <c r="L73" s="62"/>
      <c r="M73" s="62"/>
      <c r="N73" s="138"/>
      <c r="O73" s="164"/>
      <c r="P73" s="143"/>
      <c r="Q73" s="144"/>
      <c r="R73" s="91"/>
      <c r="S73" s="232" t="str">
        <f t="shared" si="31"/>
        <v/>
      </c>
      <c r="T73" s="233"/>
      <c r="U73" s="234"/>
      <c r="V73" s="234"/>
      <c r="W73" s="238"/>
      <c r="X73" s="234"/>
      <c r="Y73" s="237"/>
      <c r="Z73" s="68" t="str">
        <f t="shared" si="16"/>
        <v/>
      </c>
      <c r="AA73" s="68" t="str">
        <f t="shared" si="17"/>
        <v/>
      </c>
      <c r="AB73" s="68" t="str">
        <f t="shared" si="18"/>
        <v/>
      </c>
      <c r="AC73" s="81"/>
      <c r="AD73" s="150"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7"/>
      <c r="B74" s="2" t="str">
        <f t="shared" si="13"/>
        <v/>
      </c>
      <c r="C74" s="2" t="str">
        <f t="shared" si="14"/>
        <v/>
      </c>
      <c r="D74" s="3" t="str">
        <f t="shared" si="15"/>
        <v/>
      </c>
      <c r="E74" s="79"/>
      <c r="F74" s="67" t="str">
        <f>IF(H74="","",COUNTA(H$14:$H74))</f>
        <v/>
      </c>
      <c r="G74" s="131" t="str">
        <f t="shared" si="30"/>
        <v/>
      </c>
      <c r="H74" s="132"/>
      <c r="I74" s="62"/>
      <c r="J74" s="125"/>
      <c r="K74" s="62"/>
      <c r="L74" s="62"/>
      <c r="M74" s="62"/>
      <c r="N74" s="138"/>
      <c r="O74" s="164"/>
      <c r="P74" s="143"/>
      <c r="Q74" s="144"/>
      <c r="R74" s="91"/>
      <c r="S74" s="232" t="str">
        <f t="shared" si="31"/>
        <v/>
      </c>
      <c r="T74" s="233"/>
      <c r="U74" s="234"/>
      <c r="V74" s="234"/>
      <c r="W74" s="238"/>
      <c r="X74" s="234"/>
      <c r="Y74" s="237"/>
      <c r="Z74" s="68" t="str">
        <f t="shared" si="16"/>
        <v/>
      </c>
      <c r="AA74" s="68" t="str">
        <f t="shared" si="17"/>
        <v/>
      </c>
      <c r="AB74" s="68" t="str">
        <f t="shared" si="18"/>
        <v/>
      </c>
      <c r="AC74" s="81"/>
      <c r="AD74" s="150"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7"/>
      <c r="B75" s="2" t="str">
        <f t="shared" si="13"/>
        <v/>
      </c>
      <c r="C75" s="2" t="str">
        <f t="shared" si="14"/>
        <v/>
      </c>
      <c r="D75" s="3" t="str">
        <f t="shared" si="15"/>
        <v/>
      </c>
      <c r="E75" s="79"/>
      <c r="F75" s="67" t="str">
        <f>IF(H75="","",COUNTA(H$14:$H75))</f>
        <v/>
      </c>
      <c r="G75" s="131" t="str">
        <f t="shared" si="30"/>
        <v/>
      </c>
      <c r="H75" s="132"/>
      <c r="I75" s="62"/>
      <c r="J75" s="125"/>
      <c r="K75" s="62"/>
      <c r="L75" s="62"/>
      <c r="M75" s="62"/>
      <c r="N75" s="138"/>
      <c r="O75" s="164"/>
      <c r="P75" s="143"/>
      <c r="Q75" s="144"/>
      <c r="R75" s="91"/>
      <c r="S75" s="232" t="str">
        <f t="shared" si="31"/>
        <v/>
      </c>
      <c r="T75" s="233"/>
      <c r="U75" s="234"/>
      <c r="V75" s="234"/>
      <c r="W75" s="238"/>
      <c r="X75" s="234"/>
      <c r="Y75" s="237"/>
      <c r="Z75" s="68" t="str">
        <f t="shared" si="16"/>
        <v/>
      </c>
      <c r="AA75" s="68" t="str">
        <f t="shared" si="17"/>
        <v/>
      </c>
      <c r="AB75" s="68" t="str">
        <f t="shared" si="18"/>
        <v/>
      </c>
      <c r="AC75" s="81"/>
      <c r="AD75" s="150"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7"/>
      <c r="B76" s="2" t="str">
        <f t="shared" si="13"/>
        <v/>
      </c>
      <c r="C76" s="2" t="str">
        <f t="shared" si="14"/>
        <v/>
      </c>
      <c r="D76" s="3" t="str">
        <f t="shared" si="15"/>
        <v/>
      </c>
      <c r="E76" s="79"/>
      <c r="F76" s="67" t="str">
        <f>IF(H76="","",COUNTA(H$14:$H76))</f>
        <v/>
      </c>
      <c r="G76" s="131" t="str">
        <f t="shared" si="30"/>
        <v/>
      </c>
      <c r="H76" s="132"/>
      <c r="I76" s="62"/>
      <c r="J76" s="125"/>
      <c r="K76" s="62"/>
      <c r="L76" s="62"/>
      <c r="M76" s="62"/>
      <c r="N76" s="138"/>
      <c r="O76" s="164"/>
      <c r="P76" s="143"/>
      <c r="Q76" s="144"/>
      <c r="R76" s="91"/>
      <c r="S76" s="232" t="str">
        <f t="shared" si="31"/>
        <v/>
      </c>
      <c r="T76" s="233"/>
      <c r="U76" s="234"/>
      <c r="V76" s="234"/>
      <c r="W76" s="238"/>
      <c r="X76" s="234"/>
      <c r="Y76" s="237"/>
      <c r="Z76" s="68" t="str">
        <f t="shared" si="16"/>
        <v/>
      </c>
      <c r="AA76" s="68" t="str">
        <f t="shared" si="17"/>
        <v/>
      </c>
      <c r="AB76" s="68" t="str">
        <f t="shared" si="18"/>
        <v/>
      </c>
      <c r="AC76" s="81"/>
      <c r="AD76" s="150"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7"/>
      <c r="B77" s="2" t="str">
        <f t="shared" si="13"/>
        <v/>
      </c>
      <c r="C77" s="2" t="str">
        <f t="shared" si="14"/>
        <v/>
      </c>
      <c r="D77" s="3" t="str">
        <f t="shared" si="15"/>
        <v/>
      </c>
      <c r="E77" s="79"/>
      <c r="F77" s="67" t="str">
        <f>IF(H77="","",COUNTA(H$14:$H77))</f>
        <v/>
      </c>
      <c r="G77" s="131" t="str">
        <f t="shared" si="30"/>
        <v/>
      </c>
      <c r="H77" s="132"/>
      <c r="I77" s="62"/>
      <c r="J77" s="125"/>
      <c r="K77" s="62"/>
      <c r="L77" s="62"/>
      <c r="M77" s="62"/>
      <c r="N77" s="138"/>
      <c r="O77" s="164"/>
      <c r="P77" s="143"/>
      <c r="Q77" s="144"/>
      <c r="R77" s="91"/>
      <c r="S77" s="232" t="str">
        <f t="shared" si="31"/>
        <v/>
      </c>
      <c r="T77" s="233"/>
      <c r="U77" s="234"/>
      <c r="V77" s="234"/>
      <c r="W77" s="238"/>
      <c r="X77" s="234"/>
      <c r="Y77" s="237"/>
      <c r="Z77" s="68" t="str">
        <f t="shared" si="16"/>
        <v/>
      </c>
      <c r="AA77" s="68" t="str">
        <f t="shared" si="17"/>
        <v/>
      </c>
      <c r="AB77" s="68" t="str">
        <f t="shared" si="18"/>
        <v/>
      </c>
      <c r="AC77" s="81"/>
      <c r="AD77" s="150"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7"/>
      <c r="B78" s="2" t="str">
        <f t="shared" si="13"/>
        <v/>
      </c>
      <c r="C78" s="2" t="str">
        <f t="shared" si="14"/>
        <v/>
      </c>
      <c r="D78" s="3" t="str">
        <f t="shared" si="15"/>
        <v/>
      </c>
      <c r="E78" s="79"/>
      <c r="F78" s="67" t="str">
        <f>IF(H78="","",COUNTA(H$14:$H78))</f>
        <v/>
      </c>
      <c r="G78" s="131" t="str">
        <f t="shared" ref="G78:G109" si="35">IF(H78="","",$I$2)</f>
        <v/>
      </c>
      <c r="H78" s="132"/>
      <c r="I78" s="62"/>
      <c r="J78" s="125"/>
      <c r="K78" s="62"/>
      <c r="L78" s="62"/>
      <c r="M78" s="62"/>
      <c r="N78" s="138"/>
      <c r="O78" s="164"/>
      <c r="P78" s="143"/>
      <c r="Q78" s="144"/>
      <c r="R78" s="91"/>
      <c r="S78" s="232" t="str">
        <f t="shared" ref="S78:S109" si="36">IF(Q78="","",(COUNTIF($B$14:$B$133,C78)))</f>
        <v/>
      </c>
      <c r="T78" s="233"/>
      <c r="U78" s="234"/>
      <c r="V78" s="234"/>
      <c r="W78" s="238"/>
      <c r="X78" s="234"/>
      <c r="Y78" s="237"/>
      <c r="Z78" s="68" t="str">
        <f t="shared" si="16"/>
        <v/>
      </c>
      <c r="AA78" s="68" t="str">
        <f t="shared" si="17"/>
        <v/>
      </c>
      <c r="AB78" s="68" t="str">
        <f t="shared" si="18"/>
        <v/>
      </c>
      <c r="AC78" s="81"/>
      <c r="AD78" s="150"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7"/>
      <c r="B79" s="2" t="str">
        <f t="shared" ref="B79:B133" si="38">C79</f>
        <v/>
      </c>
      <c r="C79" s="2" t="str">
        <f t="shared" ref="C79:C133" si="39">H79&amp;J79</f>
        <v/>
      </c>
      <c r="D79" s="3" t="str">
        <f t="shared" ref="D79:D133" si="40">IF((COUNTBLANK(J79:O79))&gt;0,"",(G79&amp;H79))</f>
        <v/>
      </c>
      <c r="E79" s="79"/>
      <c r="F79" s="67" t="str">
        <f>IF(H79="","",COUNTA(H$14:$H79))</f>
        <v/>
      </c>
      <c r="G79" s="131" t="str">
        <f t="shared" si="35"/>
        <v/>
      </c>
      <c r="H79" s="132"/>
      <c r="I79" s="62"/>
      <c r="J79" s="125"/>
      <c r="K79" s="62"/>
      <c r="L79" s="62"/>
      <c r="M79" s="62"/>
      <c r="N79" s="138"/>
      <c r="O79" s="164"/>
      <c r="P79" s="143"/>
      <c r="Q79" s="144"/>
      <c r="R79" s="91"/>
      <c r="S79" s="232" t="str">
        <f t="shared" si="36"/>
        <v/>
      </c>
      <c r="T79" s="233"/>
      <c r="U79" s="234"/>
      <c r="V79" s="234"/>
      <c r="W79" s="238"/>
      <c r="X79" s="234"/>
      <c r="Y79" s="237"/>
      <c r="Z79" s="68" t="str">
        <f t="shared" ref="Z79:Z133" si="41">IF(H79="","",$M$6)</f>
        <v/>
      </c>
      <c r="AA79" s="68" t="str">
        <f t="shared" ref="AA79:AA133" si="42">IF(I79="","",$M$7)</f>
        <v/>
      </c>
      <c r="AB79" s="68" t="str">
        <f t="shared" ref="AB79:AB133" si="43">IF(J79="","",$M$4)</f>
        <v/>
      </c>
      <c r="AC79" s="81"/>
      <c r="AD79" s="150"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7"/>
      <c r="B80" s="2" t="str">
        <f t="shared" si="38"/>
        <v/>
      </c>
      <c r="C80" s="2" t="str">
        <f t="shared" si="39"/>
        <v/>
      </c>
      <c r="D80" s="3" t="str">
        <f t="shared" si="40"/>
        <v/>
      </c>
      <c r="E80" s="79"/>
      <c r="F80" s="67" t="str">
        <f>IF(H80="","",COUNTA(H$14:$H80))</f>
        <v/>
      </c>
      <c r="G80" s="131" t="str">
        <f t="shared" si="35"/>
        <v/>
      </c>
      <c r="H80" s="132"/>
      <c r="I80" s="62"/>
      <c r="J80" s="125"/>
      <c r="K80" s="62"/>
      <c r="L80" s="62"/>
      <c r="M80" s="62"/>
      <c r="N80" s="138"/>
      <c r="O80" s="164"/>
      <c r="P80" s="143"/>
      <c r="Q80" s="144"/>
      <c r="R80" s="91"/>
      <c r="S80" s="232" t="str">
        <f t="shared" si="36"/>
        <v/>
      </c>
      <c r="T80" s="233"/>
      <c r="U80" s="234"/>
      <c r="V80" s="234"/>
      <c r="W80" s="238"/>
      <c r="X80" s="234"/>
      <c r="Y80" s="237"/>
      <c r="Z80" s="68" t="str">
        <f t="shared" si="41"/>
        <v/>
      </c>
      <c r="AA80" s="68" t="str">
        <f t="shared" si="42"/>
        <v/>
      </c>
      <c r="AB80" s="68" t="str">
        <f t="shared" si="43"/>
        <v/>
      </c>
      <c r="AC80" s="81"/>
      <c r="AD80" s="150"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7"/>
      <c r="B81" s="2" t="str">
        <f t="shared" si="38"/>
        <v/>
      </c>
      <c r="C81" s="2" t="str">
        <f t="shared" si="39"/>
        <v/>
      </c>
      <c r="D81" s="3" t="str">
        <f t="shared" si="40"/>
        <v/>
      </c>
      <c r="E81" s="79"/>
      <c r="F81" s="67" t="str">
        <f>IF(H81="","",COUNTA(H$14:$H81))</f>
        <v/>
      </c>
      <c r="G81" s="131" t="str">
        <f t="shared" si="35"/>
        <v/>
      </c>
      <c r="H81" s="132"/>
      <c r="I81" s="62"/>
      <c r="J81" s="125"/>
      <c r="K81" s="62"/>
      <c r="L81" s="62"/>
      <c r="M81" s="62"/>
      <c r="N81" s="138"/>
      <c r="O81" s="164"/>
      <c r="P81" s="143"/>
      <c r="Q81" s="144"/>
      <c r="R81" s="91"/>
      <c r="S81" s="232" t="str">
        <f t="shared" si="36"/>
        <v/>
      </c>
      <c r="T81" s="233"/>
      <c r="U81" s="234"/>
      <c r="V81" s="234"/>
      <c r="W81" s="238"/>
      <c r="X81" s="234"/>
      <c r="Y81" s="237"/>
      <c r="Z81" s="68" t="str">
        <f t="shared" si="41"/>
        <v/>
      </c>
      <c r="AA81" s="68" t="str">
        <f t="shared" si="42"/>
        <v/>
      </c>
      <c r="AB81" s="68" t="str">
        <f t="shared" si="43"/>
        <v/>
      </c>
      <c r="AC81" s="81"/>
      <c r="AD81" s="150"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7"/>
      <c r="B82" s="2" t="str">
        <f t="shared" si="38"/>
        <v/>
      </c>
      <c r="C82" s="2" t="str">
        <f t="shared" si="39"/>
        <v/>
      </c>
      <c r="D82" s="3" t="str">
        <f t="shared" si="40"/>
        <v/>
      </c>
      <c r="E82" s="79"/>
      <c r="F82" s="67" t="str">
        <f>IF(H82="","",COUNTA(H$14:$H82))</f>
        <v/>
      </c>
      <c r="G82" s="131" t="str">
        <f t="shared" si="35"/>
        <v/>
      </c>
      <c r="H82" s="132"/>
      <c r="I82" s="62"/>
      <c r="J82" s="125"/>
      <c r="K82" s="62"/>
      <c r="L82" s="62"/>
      <c r="M82" s="62"/>
      <c r="N82" s="138"/>
      <c r="O82" s="164"/>
      <c r="P82" s="143"/>
      <c r="Q82" s="144"/>
      <c r="R82" s="91"/>
      <c r="S82" s="232" t="str">
        <f t="shared" si="36"/>
        <v/>
      </c>
      <c r="T82" s="233"/>
      <c r="U82" s="234"/>
      <c r="V82" s="234"/>
      <c r="W82" s="238"/>
      <c r="X82" s="234"/>
      <c r="Y82" s="237"/>
      <c r="Z82" s="68" t="str">
        <f t="shared" si="41"/>
        <v/>
      </c>
      <c r="AA82" s="68" t="str">
        <f t="shared" si="42"/>
        <v/>
      </c>
      <c r="AB82" s="68" t="str">
        <f t="shared" si="43"/>
        <v/>
      </c>
      <c r="AC82" s="81"/>
      <c r="AD82" s="150"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7"/>
      <c r="B83" s="2" t="str">
        <f t="shared" si="38"/>
        <v/>
      </c>
      <c r="C83" s="2" t="str">
        <f t="shared" si="39"/>
        <v/>
      </c>
      <c r="D83" s="3" t="str">
        <f t="shared" si="40"/>
        <v/>
      </c>
      <c r="E83" s="79"/>
      <c r="F83" s="67" t="str">
        <f>IF(H83="","",COUNTA(H$14:$H83))</f>
        <v/>
      </c>
      <c r="G83" s="131" t="str">
        <f t="shared" si="35"/>
        <v/>
      </c>
      <c r="H83" s="132"/>
      <c r="I83" s="62"/>
      <c r="J83" s="125"/>
      <c r="K83" s="62"/>
      <c r="L83" s="62"/>
      <c r="M83" s="62"/>
      <c r="N83" s="138"/>
      <c r="O83" s="164"/>
      <c r="P83" s="143"/>
      <c r="Q83" s="144"/>
      <c r="R83" s="91"/>
      <c r="S83" s="232" t="str">
        <f t="shared" si="36"/>
        <v/>
      </c>
      <c r="T83" s="233"/>
      <c r="U83" s="234"/>
      <c r="V83" s="234"/>
      <c r="W83" s="238"/>
      <c r="X83" s="234"/>
      <c r="Y83" s="237"/>
      <c r="Z83" s="68" t="str">
        <f t="shared" si="41"/>
        <v/>
      </c>
      <c r="AA83" s="68" t="str">
        <f t="shared" si="42"/>
        <v/>
      </c>
      <c r="AB83" s="68" t="str">
        <f t="shared" si="43"/>
        <v/>
      </c>
      <c r="AC83" s="81"/>
      <c r="AD83" s="150"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7"/>
      <c r="B84" s="2" t="str">
        <f t="shared" si="38"/>
        <v/>
      </c>
      <c r="C84" s="2" t="str">
        <f t="shared" si="39"/>
        <v/>
      </c>
      <c r="D84" s="3" t="str">
        <f t="shared" si="40"/>
        <v/>
      </c>
      <c r="E84" s="79"/>
      <c r="F84" s="67" t="str">
        <f>IF(H84="","",COUNTA(H$14:$H84))</f>
        <v/>
      </c>
      <c r="G84" s="131" t="str">
        <f t="shared" si="35"/>
        <v/>
      </c>
      <c r="H84" s="132"/>
      <c r="I84" s="62"/>
      <c r="J84" s="125"/>
      <c r="K84" s="62"/>
      <c r="L84" s="62"/>
      <c r="M84" s="62"/>
      <c r="N84" s="138"/>
      <c r="O84" s="164"/>
      <c r="P84" s="143"/>
      <c r="Q84" s="144"/>
      <c r="R84" s="91"/>
      <c r="S84" s="232" t="str">
        <f t="shared" si="36"/>
        <v/>
      </c>
      <c r="T84" s="233"/>
      <c r="U84" s="234"/>
      <c r="V84" s="234"/>
      <c r="W84" s="238"/>
      <c r="X84" s="234"/>
      <c r="Y84" s="237"/>
      <c r="Z84" s="68" t="str">
        <f t="shared" si="41"/>
        <v/>
      </c>
      <c r="AA84" s="68" t="str">
        <f t="shared" si="42"/>
        <v/>
      </c>
      <c r="AB84" s="68" t="str">
        <f t="shared" si="43"/>
        <v/>
      </c>
      <c r="AC84" s="81"/>
      <c r="AD84" s="150"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7"/>
      <c r="B85" s="2" t="str">
        <f t="shared" si="38"/>
        <v/>
      </c>
      <c r="C85" s="2" t="str">
        <f t="shared" si="39"/>
        <v/>
      </c>
      <c r="D85" s="3" t="str">
        <f t="shared" si="40"/>
        <v/>
      </c>
      <c r="E85" s="79"/>
      <c r="F85" s="67" t="str">
        <f>IF(H85="","",COUNTA(H$14:$H85))</f>
        <v/>
      </c>
      <c r="G85" s="131" t="str">
        <f t="shared" si="35"/>
        <v/>
      </c>
      <c r="H85" s="132"/>
      <c r="I85" s="62"/>
      <c r="J85" s="125"/>
      <c r="K85" s="62"/>
      <c r="L85" s="62"/>
      <c r="M85" s="62"/>
      <c r="N85" s="138"/>
      <c r="O85" s="164"/>
      <c r="P85" s="143"/>
      <c r="Q85" s="144"/>
      <c r="R85" s="91"/>
      <c r="S85" s="232" t="str">
        <f t="shared" si="36"/>
        <v/>
      </c>
      <c r="T85" s="233"/>
      <c r="U85" s="234"/>
      <c r="V85" s="234"/>
      <c r="W85" s="238"/>
      <c r="X85" s="234"/>
      <c r="Y85" s="237"/>
      <c r="Z85" s="68" t="str">
        <f t="shared" si="41"/>
        <v/>
      </c>
      <c r="AA85" s="68" t="str">
        <f t="shared" si="42"/>
        <v/>
      </c>
      <c r="AB85" s="68" t="str">
        <f t="shared" si="43"/>
        <v/>
      </c>
      <c r="AC85" s="81"/>
      <c r="AD85" s="150"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7"/>
      <c r="B86" s="2" t="str">
        <f t="shared" si="38"/>
        <v/>
      </c>
      <c r="C86" s="2" t="str">
        <f t="shared" si="39"/>
        <v/>
      </c>
      <c r="D86" s="3" t="str">
        <f t="shared" si="40"/>
        <v/>
      </c>
      <c r="E86" s="79"/>
      <c r="F86" s="67" t="str">
        <f>IF(H86="","",COUNTA(H$14:$H86))</f>
        <v/>
      </c>
      <c r="G86" s="131" t="str">
        <f t="shared" si="35"/>
        <v/>
      </c>
      <c r="H86" s="132"/>
      <c r="I86" s="62"/>
      <c r="J86" s="125"/>
      <c r="K86" s="62"/>
      <c r="L86" s="62"/>
      <c r="M86" s="62"/>
      <c r="N86" s="138"/>
      <c r="O86" s="164"/>
      <c r="P86" s="143"/>
      <c r="Q86" s="144"/>
      <c r="R86" s="91"/>
      <c r="S86" s="232" t="str">
        <f t="shared" si="36"/>
        <v/>
      </c>
      <c r="T86" s="233"/>
      <c r="U86" s="234"/>
      <c r="V86" s="234"/>
      <c r="W86" s="238"/>
      <c r="X86" s="234"/>
      <c r="Y86" s="237"/>
      <c r="Z86" s="68" t="str">
        <f t="shared" si="41"/>
        <v/>
      </c>
      <c r="AA86" s="68" t="str">
        <f t="shared" si="42"/>
        <v/>
      </c>
      <c r="AB86" s="68" t="str">
        <f t="shared" si="43"/>
        <v/>
      </c>
      <c r="AC86" s="81"/>
      <c r="AD86" s="150"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7"/>
      <c r="B87" s="2" t="str">
        <f t="shared" si="38"/>
        <v/>
      </c>
      <c r="C87" s="2" t="str">
        <f t="shared" si="39"/>
        <v/>
      </c>
      <c r="D87" s="3" t="str">
        <f t="shared" si="40"/>
        <v/>
      </c>
      <c r="E87" s="79"/>
      <c r="F87" s="67" t="str">
        <f>IF(H87="","",COUNTA(H$14:$H87))</f>
        <v/>
      </c>
      <c r="G87" s="131" t="str">
        <f t="shared" si="35"/>
        <v/>
      </c>
      <c r="H87" s="132"/>
      <c r="I87" s="62"/>
      <c r="J87" s="125"/>
      <c r="K87" s="62"/>
      <c r="L87" s="62"/>
      <c r="M87" s="62"/>
      <c r="N87" s="138"/>
      <c r="O87" s="164"/>
      <c r="P87" s="143"/>
      <c r="Q87" s="144"/>
      <c r="R87" s="91"/>
      <c r="S87" s="232" t="str">
        <f t="shared" si="36"/>
        <v/>
      </c>
      <c r="T87" s="233"/>
      <c r="U87" s="234"/>
      <c r="V87" s="234"/>
      <c r="W87" s="238"/>
      <c r="X87" s="234"/>
      <c r="Y87" s="237"/>
      <c r="Z87" s="68" t="str">
        <f t="shared" si="41"/>
        <v/>
      </c>
      <c r="AA87" s="68" t="str">
        <f t="shared" si="42"/>
        <v/>
      </c>
      <c r="AB87" s="68" t="str">
        <f t="shared" si="43"/>
        <v/>
      </c>
      <c r="AC87" s="81"/>
      <c r="AD87" s="150"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7"/>
      <c r="B88" s="2" t="str">
        <f t="shared" si="38"/>
        <v/>
      </c>
      <c r="C88" s="2" t="str">
        <f t="shared" si="39"/>
        <v/>
      </c>
      <c r="D88" s="3" t="str">
        <f t="shared" si="40"/>
        <v/>
      </c>
      <c r="E88" s="79"/>
      <c r="F88" s="67" t="str">
        <f>IF(H88="","",COUNTA(H$14:$H88))</f>
        <v/>
      </c>
      <c r="G88" s="131" t="str">
        <f t="shared" si="35"/>
        <v/>
      </c>
      <c r="H88" s="132"/>
      <c r="I88" s="62"/>
      <c r="J88" s="125"/>
      <c r="K88" s="62"/>
      <c r="L88" s="62"/>
      <c r="M88" s="62"/>
      <c r="N88" s="138"/>
      <c r="O88" s="164"/>
      <c r="P88" s="143"/>
      <c r="Q88" s="144"/>
      <c r="R88" s="91"/>
      <c r="S88" s="232" t="str">
        <f t="shared" si="36"/>
        <v/>
      </c>
      <c r="T88" s="233"/>
      <c r="U88" s="234"/>
      <c r="V88" s="234"/>
      <c r="W88" s="238"/>
      <c r="X88" s="234"/>
      <c r="Y88" s="237"/>
      <c r="Z88" s="68" t="str">
        <f t="shared" si="41"/>
        <v/>
      </c>
      <c r="AA88" s="68" t="str">
        <f t="shared" si="42"/>
        <v/>
      </c>
      <c r="AB88" s="68" t="str">
        <f t="shared" si="43"/>
        <v/>
      </c>
      <c r="AC88" s="81"/>
      <c r="AD88" s="150"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7"/>
      <c r="B89" s="2" t="str">
        <f t="shared" si="38"/>
        <v/>
      </c>
      <c r="C89" s="2" t="str">
        <f t="shared" si="39"/>
        <v/>
      </c>
      <c r="D89" s="3" t="str">
        <f t="shared" si="40"/>
        <v/>
      </c>
      <c r="E89" s="79"/>
      <c r="F89" s="67" t="str">
        <f>IF(H89="","",COUNTA(H$14:$H89))</f>
        <v/>
      </c>
      <c r="G89" s="131" t="str">
        <f t="shared" si="35"/>
        <v/>
      </c>
      <c r="H89" s="132"/>
      <c r="I89" s="62"/>
      <c r="J89" s="125"/>
      <c r="K89" s="62"/>
      <c r="L89" s="62"/>
      <c r="M89" s="62"/>
      <c r="N89" s="138"/>
      <c r="O89" s="164"/>
      <c r="P89" s="143"/>
      <c r="Q89" s="144"/>
      <c r="R89" s="91"/>
      <c r="S89" s="232" t="str">
        <f t="shared" si="36"/>
        <v/>
      </c>
      <c r="T89" s="233"/>
      <c r="U89" s="234"/>
      <c r="V89" s="234"/>
      <c r="W89" s="238"/>
      <c r="X89" s="234"/>
      <c r="Y89" s="237"/>
      <c r="Z89" s="68" t="str">
        <f t="shared" si="41"/>
        <v/>
      </c>
      <c r="AA89" s="68" t="str">
        <f t="shared" si="42"/>
        <v/>
      </c>
      <c r="AB89" s="68" t="str">
        <f t="shared" si="43"/>
        <v/>
      </c>
      <c r="AC89" s="81"/>
      <c r="AD89" s="150"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7"/>
      <c r="B90" s="2" t="str">
        <f t="shared" si="38"/>
        <v/>
      </c>
      <c r="C90" s="2" t="str">
        <f t="shared" si="39"/>
        <v/>
      </c>
      <c r="D90" s="3" t="str">
        <f t="shared" si="40"/>
        <v/>
      </c>
      <c r="E90" s="79"/>
      <c r="F90" s="67" t="str">
        <f>IF(H90="","",COUNTA(H$14:$H90))</f>
        <v/>
      </c>
      <c r="G90" s="131" t="str">
        <f t="shared" si="35"/>
        <v/>
      </c>
      <c r="H90" s="132"/>
      <c r="I90" s="62"/>
      <c r="J90" s="125"/>
      <c r="K90" s="62"/>
      <c r="L90" s="62"/>
      <c r="M90" s="62"/>
      <c r="N90" s="138"/>
      <c r="O90" s="164"/>
      <c r="P90" s="143"/>
      <c r="Q90" s="144"/>
      <c r="R90" s="91"/>
      <c r="S90" s="232" t="str">
        <f t="shared" si="36"/>
        <v/>
      </c>
      <c r="T90" s="233"/>
      <c r="U90" s="234"/>
      <c r="V90" s="234"/>
      <c r="W90" s="238"/>
      <c r="X90" s="234"/>
      <c r="Y90" s="237"/>
      <c r="Z90" s="68" t="str">
        <f t="shared" si="41"/>
        <v/>
      </c>
      <c r="AA90" s="68" t="str">
        <f t="shared" si="42"/>
        <v/>
      </c>
      <c r="AB90" s="68" t="str">
        <f t="shared" si="43"/>
        <v/>
      </c>
      <c r="AC90" s="81"/>
      <c r="AD90" s="150"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7"/>
      <c r="B91" s="2" t="str">
        <f t="shared" si="38"/>
        <v/>
      </c>
      <c r="C91" s="2" t="str">
        <f t="shared" si="39"/>
        <v/>
      </c>
      <c r="D91" s="3" t="str">
        <f t="shared" si="40"/>
        <v/>
      </c>
      <c r="E91" s="79"/>
      <c r="F91" s="67" t="str">
        <f>IF(H91="","",COUNTA(H$14:$H91))</f>
        <v/>
      </c>
      <c r="G91" s="131" t="str">
        <f t="shared" si="35"/>
        <v/>
      </c>
      <c r="H91" s="132"/>
      <c r="I91" s="62"/>
      <c r="J91" s="125"/>
      <c r="K91" s="62"/>
      <c r="L91" s="62"/>
      <c r="M91" s="62"/>
      <c r="N91" s="138"/>
      <c r="O91" s="164"/>
      <c r="P91" s="143"/>
      <c r="Q91" s="144"/>
      <c r="R91" s="91"/>
      <c r="S91" s="232" t="str">
        <f t="shared" si="36"/>
        <v/>
      </c>
      <c r="T91" s="233"/>
      <c r="U91" s="234"/>
      <c r="V91" s="234"/>
      <c r="W91" s="238"/>
      <c r="X91" s="234"/>
      <c r="Y91" s="237"/>
      <c r="Z91" s="68" t="str">
        <f t="shared" si="41"/>
        <v/>
      </c>
      <c r="AA91" s="68" t="str">
        <f t="shared" si="42"/>
        <v/>
      </c>
      <c r="AB91" s="68" t="str">
        <f t="shared" si="43"/>
        <v/>
      </c>
      <c r="AC91" s="81"/>
      <c r="AD91" s="150"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7"/>
      <c r="B92" s="2" t="str">
        <f t="shared" si="38"/>
        <v/>
      </c>
      <c r="C92" s="2" t="str">
        <f t="shared" si="39"/>
        <v/>
      </c>
      <c r="D92" s="3" t="str">
        <f t="shared" si="40"/>
        <v/>
      </c>
      <c r="E92" s="79"/>
      <c r="F92" s="67" t="str">
        <f>IF(H92="","",COUNTA(H$14:$H92))</f>
        <v/>
      </c>
      <c r="G92" s="131" t="str">
        <f t="shared" si="35"/>
        <v/>
      </c>
      <c r="H92" s="132"/>
      <c r="I92" s="62"/>
      <c r="J92" s="125"/>
      <c r="K92" s="62"/>
      <c r="L92" s="62"/>
      <c r="M92" s="62"/>
      <c r="N92" s="138"/>
      <c r="O92" s="164"/>
      <c r="P92" s="143"/>
      <c r="Q92" s="144"/>
      <c r="R92" s="91"/>
      <c r="S92" s="232" t="str">
        <f t="shared" si="36"/>
        <v/>
      </c>
      <c r="T92" s="233"/>
      <c r="U92" s="234"/>
      <c r="V92" s="234"/>
      <c r="W92" s="238"/>
      <c r="X92" s="234"/>
      <c r="Y92" s="237"/>
      <c r="Z92" s="68" t="str">
        <f t="shared" si="41"/>
        <v/>
      </c>
      <c r="AA92" s="68" t="str">
        <f t="shared" si="42"/>
        <v/>
      </c>
      <c r="AB92" s="68" t="str">
        <f t="shared" si="43"/>
        <v/>
      </c>
      <c r="AC92" s="81"/>
      <c r="AD92" s="150"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7"/>
      <c r="B93" s="2" t="str">
        <f t="shared" si="38"/>
        <v/>
      </c>
      <c r="C93" s="2" t="str">
        <f t="shared" si="39"/>
        <v/>
      </c>
      <c r="D93" s="3" t="str">
        <f t="shared" si="40"/>
        <v/>
      </c>
      <c r="E93" s="79"/>
      <c r="F93" s="67" t="str">
        <f>IF(H93="","",COUNTA(H$14:$H93))</f>
        <v/>
      </c>
      <c r="G93" s="131" t="str">
        <f t="shared" si="35"/>
        <v/>
      </c>
      <c r="H93" s="132"/>
      <c r="I93" s="62"/>
      <c r="J93" s="125"/>
      <c r="K93" s="62"/>
      <c r="L93" s="62"/>
      <c r="M93" s="62"/>
      <c r="N93" s="138"/>
      <c r="O93" s="164"/>
      <c r="P93" s="143"/>
      <c r="Q93" s="144"/>
      <c r="R93" s="91"/>
      <c r="S93" s="232" t="str">
        <f t="shared" si="36"/>
        <v/>
      </c>
      <c r="T93" s="233"/>
      <c r="U93" s="234"/>
      <c r="V93" s="234"/>
      <c r="W93" s="238"/>
      <c r="X93" s="234"/>
      <c r="Y93" s="237"/>
      <c r="Z93" s="68" t="str">
        <f t="shared" si="41"/>
        <v/>
      </c>
      <c r="AA93" s="68" t="str">
        <f t="shared" si="42"/>
        <v/>
      </c>
      <c r="AB93" s="68" t="str">
        <f t="shared" si="43"/>
        <v/>
      </c>
      <c r="AC93" s="81"/>
      <c r="AD93" s="150"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7"/>
      <c r="B94" s="2" t="str">
        <f t="shared" si="38"/>
        <v/>
      </c>
      <c r="C94" s="2" t="str">
        <f t="shared" si="39"/>
        <v/>
      </c>
      <c r="D94" s="3" t="str">
        <f t="shared" si="40"/>
        <v/>
      </c>
      <c r="E94" s="79"/>
      <c r="F94" s="67" t="str">
        <f>IF(H94="","",COUNTA(H$14:$H94))</f>
        <v/>
      </c>
      <c r="G94" s="131" t="str">
        <f t="shared" si="35"/>
        <v/>
      </c>
      <c r="H94" s="132"/>
      <c r="I94" s="62"/>
      <c r="J94" s="125"/>
      <c r="K94" s="62"/>
      <c r="L94" s="62"/>
      <c r="M94" s="62"/>
      <c r="N94" s="138"/>
      <c r="O94" s="164"/>
      <c r="P94" s="143"/>
      <c r="Q94" s="144"/>
      <c r="R94" s="91"/>
      <c r="S94" s="232" t="str">
        <f t="shared" si="36"/>
        <v/>
      </c>
      <c r="T94" s="233"/>
      <c r="U94" s="234"/>
      <c r="V94" s="234"/>
      <c r="W94" s="238"/>
      <c r="X94" s="234"/>
      <c r="Y94" s="237"/>
      <c r="Z94" s="68" t="str">
        <f t="shared" si="41"/>
        <v/>
      </c>
      <c r="AA94" s="68" t="str">
        <f t="shared" si="42"/>
        <v/>
      </c>
      <c r="AB94" s="68" t="str">
        <f t="shared" si="43"/>
        <v/>
      </c>
      <c r="AC94" s="81"/>
      <c r="AD94" s="150"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7"/>
      <c r="B95" s="2" t="str">
        <f t="shared" si="38"/>
        <v/>
      </c>
      <c r="C95" s="2" t="str">
        <f t="shared" si="39"/>
        <v/>
      </c>
      <c r="D95" s="3" t="str">
        <f t="shared" si="40"/>
        <v/>
      </c>
      <c r="E95" s="79"/>
      <c r="F95" s="67" t="str">
        <f>IF(H95="","",COUNTA(H$14:$H95))</f>
        <v/>
      </c>
      <c r="G95" s="131" t="str">
        <f t="shared" si="35"/>
        <v/>
      </c>
      <c r="H95" s="132"/>
      <c r="I95" s="62"/>
      <c r="J95" s="125"/>
      <c r="K95" s="62"/>
      <c r="L95" s="62"/>
      <c r="M95" s="62"/>
      <c r="N95" s="138"/>
      <c r="O95" s="164"/>
      <c r="P95" s="143"/>
      <c r="Q95" s="144"/>
      <c r="R95" s="91"/>
      <c r="S95" s="232" t="str">
        <f t="shared" si="36"/>
        <v/>
      </c>
      <c r="T95" s="233"/>
      <c r="U95" s="234"/>
      <c r="V95" s="234"/>
      <c r="W95" s="238"/>
      <c r="X95" s="234"/>
      <c r="Y95" s="237"/>
      <c r="Z95" s="68" t="str">
        <f t="shared" si="41"/>
        <v/>
      </c>
      <c r="AA95" s="68" t="str">
        <f t="shared" si="42"/>
        <v/>
      </c>
      <c r="AB95" s="68" t="str">
        <f t="shared" si="43"/>
        <v/>
      </c>
      <c r="AC95" s="81"/>
      <c r="AD95" s="150"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7"/>
      <c r="B96" s="2" t="str">
        <f t="shared" si="38"/>
        <v/>
      </c>
      <c r="C96" s="2" t="str">
        <f t="shared" si="39"/>
        <v/>
      </c>
      <c r="D96" s="3" t="str">
        <f t="shared" si="40"/>
        <v/>
      </c>
      <c r="E96" s="79"/>
      <c r="F96" s="67" t="str">
        <f>IF(H96="","",COUNTA(H$14:$H96))</f>
        <v/>
      </c>
      <c r="G96" s="131" t="str">
        <f t="shared" si="35"/>
        <v/>
      </c>
      <c r="H96" s="132"/>
      <c r="I96" s="62"/>
      <c r="J96" s="125"/>
      <c r="K96" s="62"/>
      <c r="L96" s="62"/>
      <c r="M96" s="62"/>
      <c r="N96" s="138"/>
      <c r="O96" s="164"/>
      <c r="P96" s="143"/>
      <c r="Q96" s="144"/>
      <c r="R96" s="91"/>
      <c r="S96" s="232" t="str">
        <f t="shared" si="36"/>
        <v/>
      </c>
      <c r="T96" s="233"/>
      <c r="U96" s="234"/>
      <c r="V96" s="234"/>
      <c r="W96" s="238"/>
      <c r="X96" s="234"/>
      <c r="Y96" s="237"/>
      <c r="Z96" s="68" t="str">
        <f t="shared" si="41"/>
        <v/>
      </c>
      <c r="AA96" s="68" t="str">
        <f t="shared" si="42"/>
        <v/>
      </c>
      <c r="AB96" s="68" t="str">
        <f t="shared" si="43"/>
        <v/>
      </c>
      <c r="AC96" s="81"/>
      <c r="AD96" s="150"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7"/>
      <c r="B97" s="2" t="str">
        <f t="shared" si="38"/>
        <v/>
      </c>
      <c r="C97" s="2" t="str">
        <f t="shared" si="39"/>
        <v/>
      </c>
      <c r="D97" s="3" t="str">
        <f t="shared" si="40"/>
        <v/>
      </c>
      <c r="E97" s="79"/>
      <c r="F97" s="67" t="str">
        <f>IF(H97="","",COUNTA(H$14:$H97))</f>
        <v/>
      </c>
      <c r="G97" s="131" t="str">
        <f t="shared" si="35"/>
        <v/>
      </c>
      <c r="H97" s="132"/>
      <c r="I97" s="62"/>
      <c r="J97" s="125"/>
      <c r="K97" s="62"/>
      <c r="L97" s="62"/>
      <c r="M97" s="62"/>
      <c r="N97" s="138"/>
      <c r="O97" s="164"/>
      <c r="P97" s="143"/>
      <c r="Q97" s="144"/>
      <c r="R97" s="91"/>
      <c r="S97" s="232" t="str">
        <f t="shared" si="36"/>
        <v/>
      </c>
      <c r="T97" s="233"/>
      <c r="U97" s="234"/>
      <c r="V97" s="234"/>
      <c r="W97" s="238"/>
      <c r="X97" s="234"/>
      <c r="Y97" s="237"/>
      <c r="Z97" s="68" t="str">
        <f t="shared" si="41"/>
        <v/>
      </c>
      <c r="AA97" s="68" t="str">
        <f t="shared" si="42"/>
        <v/>
      </c>
      <c r="AB97" s="68" t="str">
        <f t="shared" si="43"/>
        <v/>
      </c>
      <c r="AC97" s="81"/>
      <c r="AD97" s="150"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7"/>
      <c r="B98" s="2" t="str">
        <f t="shared" si="38"/>
        <v/>
      </c>
      <c r="C98" s="2" t="str">
        <f t="shared" si="39"/>
        <v/>
      </c>
      <c r="D98" s="3" t="str">
        <f t="shared" si="40"/>
        <v/>
      </c>
      <c r="E98" s="79"/>
      <c r="F98" s="67" t="str">
        <f>IF(H98="","",COUNTA(H$14:$H98))</f>
        <v/>
      </c>
      <c r="G98" s="131" t="str">
        <f t="shared" si="35"/>
        <v/>
      </c>
      <c r="H98" s="132"/>
      <c r="I98" s="62"/>
      <c r="J98" s="125"/>
      <c r="K98" s="62"/>
      <c r="L98" s="62"/>
      <c r="M98" s="62"/>
      <c r="N98" s="138"/>
      <c r="O98" s="164"/>
      <c r="P98" s="143"/>
      <c r="Q98" s="144"/>
      <c r="R98" s="91"/>
      <c r="S98" s="232" t="str">
        <f t="shared" si="36"/>
        <v/>
      </c>
      <c r="T98" s="233"/>
      <c r="U98" s="234"/>
      <c r="V98" s="234"/>
      <c r="W98" s="238"/>
      <c r="X98" s="234"/>
      <c r="Y98" s="237"/>
      <c r="Z98" s="68" t="str">
        <f t="shared" si="41"/>
        <v/>
      </c>
      <c r="AA98" s="68" t="str">
        <f t="shared" si="42"/>
        <v/>
      </c>
      <c r="AB98" s="68" t="str">
        <f t="shared" si="43"/>
        <v/>
      </c>
      <c r="AC98" s="81"/>
      <c r="AD98" s="150"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7"/>
      <c r="B99" s="2" t="str">
        <f t="shared" si="38"/>
        <v/>
      </c>
      <c r="C99" s="2" t="str">
        <f t="shared" si="39"/>
        <v/>
      </c>
      <c r="D99" s="3" t="str">
        <f t="shared" si="40"/>
        <v/>
      </c>
      <c r="E99" s="79"/>
      <c r="F99" s="67" t="str">
        <f>IF(H99="","",COUNTA(H$14:$H99))</f>
        <v/>
      </c>
      <c r="G99" s="131" t="str">
        <f t="shared" si="35"/>
        <v/>
      </c>
      <c r="H99" s="132"/>
      <c r="I99" s="62"/>
      <c r="J99" s="125"/>
      <c r="K99" s="62"/>
      <c r="L99" s="62"/>
      <c r="M99" s="62"/>
      <c r="N99" s="138"/>
      <c r="O99" s="164"/>
      <c r="P99" s="143"/>
      <c r="Q99" s="144"/>
      <c r="R99" s="91"/>
      <c r="S99" s="232" t="str">
        <f t="shared" si="36"/>
        <v/>
      </c>
      <c r="T99" s="233"/>
      <c r="U99" s="234"/>
      <c r="V99" s="234"/>
      <c r="W99" s="238"/>
      <c r="X99" s="234"/>
      <c r="Y99" s="237"/>
      <c r="Z99" s="68" t="str">
        <f t="shared" si="41"/>
        <v/>
      </c>
      <c r="AA99" s="68" t="str">
        <f t="shared" si="42"/>
        <v/>
      </c>
      <c r="AB99" s="68" t="str">
        <f t="shared" si="43"/>
        <v/>
      </c>
      <c r="AC99" s="81"/>
      <c r="AD99" s="150"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7"/>
      <c r="B100" s="2" t="str">
        <f t="shared" si="38"/>
        <v/>
      </c>
      <c r="C100" s="2" t="str">
        <f t="shared" si="39"/>
        <v/>
      </c>
      <c r="D100" s="3" t="str">
        <f t="shared" si="40"/>
        <v/>
      </c>
      <c r="E100" s="79"/>
      <c r="F100" s="67" t="str">
        <f>IF(H100="","",COUNTA(H$14:$H100))</f>
        <v/>
      </c>
      <c r="G100" s="131" t="str">
        <f t="shared" si="35"/>
        <v/>
      </c>
      <c r="H100" s="132"/>
      <c r="I100" s="62"/>
      <c r="J100" s="125"/>
      <c r="K100" s="62"/>
      <c r="L100" s="62"/>
      <c r="M100" s="62"/>
      <c r="N100" s="138"/>
      <c r="O100" s="164"/>
      <c r="P100" s="143"/>
      <c r="Q100" s="144"/>
      <c r="R100" s="91"/>
      <c r="S100" s="232" t="str">
        <f t="shared" si="36"/>
        <v/>
      </c>
      <c r="T100" s="233"/>
      <c r="U100" s="234"/>
      <c r="V100" s="234"/>
      <c r="W100" s="238"/>
      <c r="X100" s="234"/>
      <c r="Y100" s="237"/>
      <c r="Z100" s="68" t="str">
        <f t="shared" si="41"/>
        <v/>
      </c>
      <c r="AA100" s="68" t="str">
        <f t="shared" si="42"/>
        <v/>
      </c>
      <c r="AB100" s="68" t="str">
        <f t="shared" si="43"/>
        <v/>
      </c>
      <c r="AC100" s="81"/>
      <c r="AD100" s="150"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7"/>
      <c r="B101" s="2" t="str">
        <f t="shared" si="38"/>
        <v/>
      </c>
      <c r="C101" s="2" t="str">
        <f t="shared" si="39"/>
        <v/>
      </c>
      <c r="D101" s="3" t="str">
        <f t="shared" si="40"/>
        <v/>
      </c>
      <c r="E101" s="79"/>
      <c r="F101" s="67" t="str">
        <f>IF(H101="","",COUNTA(H$14:$H101))</f>
        <v/>
      </c>
      <c r="G101" s="131" t="str">
        <f t="shared" si="35"/>
        <v/>
      </c>
      <c r="H101" s="132"/>
      <c r="I101" s="62"/>
      <c r="J101" s="125"/>
      <c r="K101" s="62"/>
      <c r="L101" s="62"/>
      <c r="M101" s="62"/>
      <c r="N101" s="138"/>
      <c r="O101" s="164"/>
      <c r="P101" s="143"/>
      <c r="Q101" s="144"/>
      <c r="R101" s="91"/>
      <c r="S101" s="232" t="str">
        <f t="shared" si="36"/>
        <v/>
      </c>
      <c r="T101" s="233"/>
      <c r="U101" s="234"/>
      <c r="V101" s="234"/>
      <c r="W101" s="238"/>
      <c r="X101" s="234"/>
      <c r="Y101" s="237"/>
      <c r="Z101" s="68" t="str">
        <f t="shared" si="41"/>
        <v/>
      </c>
      <c r="AA101" s="68" t="str">
        <f t="shared" si="42"/>
        <v/>
      </c>
      <c r="AB101" s="68" t="str">
        <f t="shared" si="43"/>
        <v/>
      </c>
      <c r="AC101" s="81"/>
      <c r="AD101" s="150"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7"/>
      <c r="B102" s="2" t="str">
        <f t="shared" si="38"/>
        <v/>
      </c>
      <c r="C102" s="2" t="str">
        <f t="shared" si="39"/>
        <v/>
      </c>
      <c r="D102" s="3" t="str">
        <f t="shared" si="40"/>
        <v/>
      </c>
      <c r="E102" s="79"/>
      <c r="F102" s="67" t="str">
        <f>IF(H102="","",COUNTA(H$14:$H102))</f>
        <v/>
      </c>
      <c r="G102" s="131" t="str">
        <f t="shared" si="35"/>
        <v/>
      </c>
      <c r="H102" s="132"/>
      <c r="I102" s="62"/>
      <c r="J102" s="125"/>
      <c r="K102" s="62"/>
      <c r="L102" s="62"/>
      <c r="M102" s="62"/>
      <c r="N102" s="138"/>
      <c r="O102" s="164"/>
      <c r="P102" s="143"/>
      <c r="Q102" s="144"/>
      <c r="R102" s="91"/>
      <c r="S102" s="232" t="str">
        <f t="shared" si="36"/>
        <v/>
      </c>
      <c r="T102" s="233"/>
      <c r="U102" s="234"/>
      <c r="V102" s="234"/>
      <c r="W102" s="238"/>
      <c r="X102" s="234"/>
      <c r="Y102" s="237"/>
      <c r="Z102" s="68" t="str">
        <f t="shared" si="41"/>
        <v/>
      </c>
      <c r="AA102" s="68" t="str">
        <f t="shared" si="42"/>
        <v/>
      </c>
      <c r="AB102" s="68" t="str">
        <f t="shared" si="43"/>
        <v/>
      </c>
      <c r="AC102" s="81"/>
      <c r="AD102" s="150"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7"/>
      <c r="B103" s="2" t="str">
        <f t="shared" si="38"/>
        <v/>
      </c>
      <c r="C103" s="2" t="str">
        <f t="shared" si="39"/>
        <v/>
      </c>
      <c r="D103" s="3" t="str">
        <f t="shared" si="40"/>
        <v/>
      </c>
      <c r="E103" s="79"/>
      <c r="F103" s="67" t="str">
        <f>IF(H103="","",COUNTA(H$14:$H103))</f>
        <v/>
      </c>
      <c r="G103" s="131" t="str">
        <f t="shared" si="35"/>
        <v/>
      </c>
      <c r="H103" s="132"/>
      <c r="I103" s="62"/>
      <c r="J103" s="125"/>
      <c r="K103" s="62"/>
      <c r="L103" s="62"/>
      <c r="M103" s="62"/>
      <c r="N103" s="138"/>
      <c r="O103" s="164"/>
      <c r="P103" s="143"/>
      <c r="Q103" s="144"/>
      <c r="R103" s="91"/>
      <c r="S103" s="232" t="str">
        <f t="shared" si="36"/>
        <v/>
      </c>
      <c r="T103" s="233"/>
      <c r="U103" s="234"/>
      <c r="V103" s="234"/>
      <c r="W103" s="238"/>
      <c r="X103" s="234"/>
      <c r="Y103" s="237"/>
      <c r="Z103" s="68" t="str">
        <f t="shared" si="41"/>
        <v/>
      </c>
      <c r="AA103" s="68" t="str">
        <f t="shared" si="42"/>
        <v/>
      </c>
      <c r="AB103" s="68" t="str">
        <f t="shared" si="43"/>
        <v/>
      </c>
      <c r="AC103" s="81"/>
      <c r="AD103" s="150"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7"/>
      <c r="B104" s="2" t="str">
        <f t="shared" si="38"/>
        <v/>
      </c>
      <c r="C104" s="2" t="str">
        <f t="shared" si="39"/>
        <v/>
      </c>
      <c r="D104" s="3" t="str">
        <f t="shared" si="40"/>
        <v/>
      </c>
      <c r="E104" s="79"/>
      <c r="F104" s="67" t="str">
        <f>IF(H104="","",COUNTA(H$14:$H104))</f>
        <v/>
      </c>
      <c r="G104" s="131" t="str">
        <f t="shared" si="35"/>
        <v/>
      </c>
      <c r="H104" s="132"/>
      <c r="I104" s="62"/>
      <c r="J104" s="125"/>
      <c r="K104" s="62"/>
      <c r="L104" s="62"/>
      <c r="M104" s="62"/>
      <c r="N104" s="138"/>
      <c r="O104" s="164"/>
      <c r="P104" s="143"/>
      <c r="Q104" s="144"/>
      <c r="R104" s="91"/>
      <c r="S104" s="232" t="str">
        <f t="shared" si="36"/>
        <v/>
      </c>
      <c r="T104" s="233"/>
      <c r="U104" s="234"/>
      <c r="V104" s="234"/>
      <c r="W104" s="238"/>
      <c r="X104" s="234"/>
      <c r="Y104" s="237"/>
      <c r="Z104" s="68" t="str">
        <f t="shared" si="41"/>
        <v/>
      </c>
      <c r="AA104" s="68" t="str">
        <f t="shared" si="42"/>
        <v/>
      </c>
      <c r="AB104" s="68" t="str">
        <f t="shared" si="43"/>
        <v/>
      </c>
      <c r="AC104" s="81"/>
      <c r="AD104" s="150"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7"/>
      <c r="B105" s="2" t="str">
        <f t="shared" si="38"/>
        <v/>
      </c>
      <c r="C105" s="2" t="str">
        <f t="shared" si="39"/>
        <v/>
      </c>
      <c r="D105" s="3" t="str">
        <f t="shared" si="40"/>
        <v/>
      </c>
      <c r="E105" s="79"/>
      <c r="F105" s="67" t="str">
        <f>IF(H105="","",COUNTA(H$14:$H105))</f>
        <v/>
      </c>
      <c r="G105" s="131" t="str">
        <f t="shared" si="35"/>
        <v/>
      </c>
      <c r="H105" s="132"/>
      <c r="I105" s="62"/>
      <c r="J105" s="125"/>
      <c r="K105" s="62"/>
      <c r="L105" s="62"/>
      <c r="M105" s="62"/>
      <c r="N105" s="138"/>
      <c r="O105" s="164"/>
      <c r="P105" s="143"/>
      <c r="Q105" s="144"/>
      <c r="R105" s="91"/>
      <c r="S105" s="232" t="str">
        <f t="shared" si="36"/>
        <v/>
      </c>
      <c r="T105" s="233"/>
      <c r="U105" s="234"/>
      <c r="V105" s="234"/>
      <c r="W105" s="238"/>
      <c r="X105" s="234"/>
      <c r="Y105" s="237"/>
      <c r="Z105" s="68" t="str">
        <f t="shared" si="41"/>
        <v/>
      </c>
      <c r="AA105" s="68" t="str">
        <f t="shared" si="42"/>
        <v/>
      </c>
      <c r="AB105" s="68" t="str">
        <f t="shared" si="43"/>
        <v/>
      </c>
      <c r="AC105" s="81"/>
      <c r="AD105" s="150"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7"/>
      <c r="B106" s="2" t="str">
        <f t="shared" si="38"/>
        <v/>
      </c>
      <c r="C106" s="2" t="str">
        <f t="shared" si="39"/>
        <v/>
      </c>
      <c r="D106" s="3" t="str">
        <f t="shared" si="40"/>
        <v/>
      </c>
      <c r="E106" s="79"/>
      <c r="F106" s="67" t="str">
        <f>IF(H106="","",COUNTA(H$14:$H106))</f>
        <v/>
      </c>
      <c r="G106" s="131" t="str">
        <f t="shared" si="35"/>
        <v/>
      </c>
      <c r="H106" s="132"/>
      <c r="I106" s="62"/>
      <c r="J106" s="125"/>
      <c r="K106" s="62"/>
      <c r="L106" s="62"/>
      <c r="M106" s="62"/>
      <c r="N106" s="138"/>
      <c r="O106" s="164"/>
      <c r="P106" s="143"/>
      <c r="Q106" s="144"/>
      <c r="R106" s="91"/>
      <c r="S106" s="232" t="str">
        <f t="shared" si="36"/>
        <v/>
      </c>
      <c r="T106" s="233"/>
      <c r="U106" s="234"/>
      <c r="V106" s="234"/>
      <c r="W106" s="238"/>
      <c r="X106" s="234"/>
      <c r="Y106" s="237"/>
      <c r="Z106" s="68" t="str">
        <f t="shared" si="41"/>
        <v/>
      </c>
      <c r="AA106" s="68" t="str">
        <f t="shared" si="42"/>
        <v/>
      </c>
      <c r="AB106" s="68" t="str">
        <f t="shared" si="43"/>
        <v/>
      </c>
      <c r="AC106" s="81"/>
      <c r="AD106" s="150"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7"/>
      <c r="B107" s="2" t="str">
        <f t="shared" si="38"/>
        <v/>
      </c>
      <c r="C107" s="2" t="str">
        <f t="shared" si="39"/>
        <v/>
      </c>
      <c r="D107" s="3" t="str">
        <f t="shared" si="40"/>
        <v/>
      </c>
      <c r="E107" s="79"/>
      <c r="F107" s="67" t="str">
        <f>IF(H107="","",COUNTA(H$14:$H107))</f>
        <v/>
      </c>
      <c r="G107" s="131" t="str">
        <f t="shared" si="35"/>
        <v/>
      </c>
      <c r="H107" s="132"/>
      <c r="I107" s="62"/>
      <c r="J107" s="125"/>
      <c r="K107" s="62"/>
      <c r="L107" s="62"/>
      <c r="M107" s="62"/>
      <c r="N107" s="138"/>
      <c r="O107" s="164"/>
      <c r="P107" s="143"/>
      <c r="Q107" s="144"/>
      <c r="R107" s="91"/>
      <c r="S107" s="232" t="str">
        <f t="shared" si="36"/>
        <v/>
      </c>
      <c r="T107" s="233"/>
      <c r="U107" s="234"/>
      <c r="V107" s="234"/>
      <c r="W107" s="238"/>
      <c r="X107" s="234"/>
      <c r="Y107" s="237"/>
      <c r="Z107" s="68" t="str">
        <f t="shared" si="41"/>
        <v/>
      </c>
      <c r="AA107" s="68" t="str">
        <f t="shared" si="42"/>
        <v/>
      </c>
      <c r="AB107" s="68" t="str">
        <f t="shared" si="43"/>
        <v/>
      </c>
      <c r="AC107" s="81"/>
      <c r="AD107" s="150"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7"/>
      <c r="B108" s="2" t="str">
        <f t="shared" si="38"/>
        <v/>
      </c>
      <c r="C108" s="2" t="str">
        <f t="shared" si="39"/>
        <v/>
      </c>
      <c r="D108" s="3" t="str">
        <f t="shared" si="40"/>
        <v/>
      </c>
      <c r="E108" s="79"/>
      <c r="F108" s="67" t="str">
        <f>IF(H108="","",COUNTA(H$14:$H108))</f>
        <v/>
      </c>
      <c r="G108" s="131" t="str">
        <f t="shared" si="35"/>
        <v/>
      </c>
      <c r="H108" s="132"/>
      <c r="I108" s="62"/>
      <c r="J108" s="125"/>
      <c r="K108" s="62"/>
      <c r="L108" s="62"/>
      <c r="M108" s="62"/>
      <c r="N108" s="138"/>
      <c r="O108" s="164"/>
      <c r="P108" s="143"/>
      <c r="Q108" s="144"/>
      <c r="R108" s="91"/>
      <c r="S108" s="232" t="str">
        <f t="shared" si="36"/>
        <v/>
      </c>
      <c r="T108" s="233"/>
      <c r="U108" s="234"/>
      <c r="V108" s="234"/>
      <c r="W108" s="238"/>
      <c r="X108" s="234"/>
      <c r="Y108" s="237"/>
      <c r="Z108" s="68" t="str">
        <f t="shared" si="41"/>
        <v/>
      </c>
      <c r="AA108" s="68" t="str">
        <f t="shared" si="42"/>
        <v/>
      </c>
      <c r="AB108" s="68" t="str">
        <f t="shared" si="43"/>
        <v/>
      </c>
      <c r="AC108" s="81"/>
      <c r="AD108" s="150"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7"/>
      <c r="B109" s="2" t="str">
        <f t="shared" si="38"/>
        <v/>
      </c>
      <c r="C109" s="2" t="str">
        <f t="shared" si="39"/>
        <v/>
      </c>
      <c r="D109" s="3" t="str">
        <f t="shared" si="40"/>
        <v/>
      </c>
      <c r="E109" s="79"/>
      <c r="F109" s="67" t="str">
        <f>IF(H109="","",COUNTA(H$14:$H109))</f>
        <v/>
      </c>
      <c r="G109" s="131" t="str">
        <f t="shared" si="35"/>
        <v/>
      </c>
      <c r="H109" s="132"/>
      <c r="I109" s="62"/>
      <c r="J109" s="125"/>
      <c r="K109" s="62"/>
      <c r="L109" s="62"/>
      <c r="M109" s="62"/>
      <c r="N109" s="138"/>
      <c r="O109" s="164"/>
      <c r="P109" s="143"/>
      <c r="Q109" s="144"/>
      <c r="R109" s="91"/>
      <c r="S109" s="232" t="str">
        <f t="shared" si="36"/>
        <v/>
      </c>
      <c r="T109" s="233"/>
      <c r="U109" s="234"/>
      <c r="V109" s="234"/>
      <c r="W109" s="238"/>
      <c r="X109" s="234"/>
      <c r="Y109" s="237"/>
      <c r="Z109" s="68" t="str">
        <f t="shared" si="41"/>
        <v/>
      </c>
      <c r="AA109" s="68" t="str">
        <f t="shared" si="42"/>
        <v/>
      </c>
      <c r="AB109" s="68" t="str">
        <f t="shared" si="43"/>
        <v/>
      </c>
      <c r="AC109" s="81"/>
      <c r="AD109" s="150"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7"/>
      <c r="B110" s="2" t="str">
        <f t="shared" si="38"/>
        <v/>
      </c>
      <c r="C110" s="2" t="str">
        <f t="shared" si="39"/>
        <v/>
      </c>
      <c r="D110" s="3" t="str">
        <f t="shared" si="40"/>
        <v/>
      </c>
      <c r="E110" s="79"/>
      <c r="F110" s="67" t="str">
        <f>IF(H110="","",COUNTA(H$14:$H110))</f>
        <v/>
      </c>
      <c r="G110" s="131" t="str">
        <f t="shared" ref="G110:G133" si="50">IF(H110="","",$I$2)</f>
        <v/>
      </c>
      <c r="H110" s="132"/>
      <c r="I110" s="62"/>
      <c r="J110" s="125"/>
      <c r="K110" s="62"/>
      <c r="L110" s="62"/>
      <c r="M110" s="62"/>
      <c r="N110" s="138"/>
      <c r="O110" s="164"/>
      <c r="P110" s="143"/>
      <c r="Q110" s="144"/>
      <c r="R110" s="91"/>
      <c r="S110" s="232" t="str">
        <f t="shared" ref="S110:S133" si="51">IF(Q110="","",(COUNTIF($B$14:$B$133,C110)))</f>
        <v/>
      </c>
      <c r="T110" s="233"/>
      <c r="U110" s="234"/>
      <c r="V110" s="234"/>
      <c r="W110" s="238"/>
      <c r="X110" s="234"/>
      <c r="Y110" s="237"/>
      <c r="Z110" s="68" t="str">
        <f t="shared" si="41"/>
        <v/>
      </c>
      <c r="AA110" s="68" t="str">
        <f t="shared" si="42"/>
        <v/>
      </c>
      <c r="AB110" s="68" t="str">
        <f t="shared" si="43"/>
        <v/>
      </c>
      <c r="AC110" s="81"/>
      <c r="AD110" s="150"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7"/>
      <c r="B111" s="2" t="str">
        <f t="shared" si="38"/>
        <v/>
      </c>
      <c r="C111" s="2" t="str">
        <f t="shared" si="39"/>
        <v/>
      </c>
      <c r="D111" s="3" t="str">
        <f t="shared" si="40"/>
        <v/>
      </c>
      <c r="E111" s="79"/>
      <c r="F111" s="67" t="str">
        <f>IF(H111="","",COUNTA(H$14:$H111))</f>
        <v/>
      </c>
      <c r="G111" s="131" t="str">
        <f t="shared" si="50"/>
        <v/>
      </c>
      <c r="H111" s="132"/>
      <c r="I111" s="62"/>
      <c r="J111" s="125"/>
      <c r="K111" s="62"/>
      <c r="L111" s="62"/>
      <c r="M111" s="62"/>
      <c r="N111" s="138"/>
      <c r="O111" s="164"/>
      <c r="P111" s="143"/>
      <c r="Q111" s="144"/>
      <c r="R111" s="91"/>
      <c r="S111" s="232" t="str">
        <f t="shared" si="51"/>
        <v/>
      </c>
      <c r="T111" s="233"/>
      <c r="U111" s="234"/>
      <c r="V111" s="234"/>
      <c r="W111" s="238"/>
      <c r="X111" s="234"/>
      <c r="Y111" s="237"/>
      <c r="Z111" s="68" t="str">
        <f t="shared" si="41"/>
        <v/>
      </c>
      <c r="AA111" s="68" t="str">
        <f t="shared" si="42"/>
        <v/>
      </c>
      <c r="AB111" s="68" t="str">
        <f t="shared" si="43"/>
        <v/>
      </c>
      <c r="AC111" s="81"/>
      <c r="AD111" s="150"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7"/>
      <c r="B112" s="2" t="str">
        <f t="shared" si="38"/>
        <v/>
      </c>
      <c r="C112" s="2" t="str">
        <f t="shared" si="39"/>
        <v/>
      </c>
      <c r="D112" s="3" t="str">
        <f t="shared" si="40"/>
        <v/>
      </c>
      <c r="E112" s="79"/>
      <c r="F112" s="67" t="str">
        <f>IF(H112="","",COUNTA(H$14:$H112))</f>
        <v/>
      </c>
      <c r="G112" s="131" t="str">
        <f t="shared" si="50"/>
        <v/>
      </c>
      <c r="H112" s="132"/>
      <c r="I112" s="62"/>
      <c r="J112" s="125"/>
      <c r="K112" s="62"/>
      <c r="L112" s="62"/>
      <c r="M112" s="62"/>
      <c r="N112" s="138"/>
      <c r="O112" s="164"/>
      <c r="P112" s="143"/>
      <c r="Q112" s="144"/>
      <c r="R112" s="91"/>
      <c r="S112" s="232" t="str">
        <f t="shared" si="51"/>
        <v/>
      </c>
      <c r="T112" s="233"/>
      <c r="U112" s="234"/>
      <c r="V112" s="234"/>
      <c r="W112" s="238"/>
      <c r="X112" s="234"/>
      <c r="Y112" s="237"/>
      <c r="Z112" s="68" t="str">
        <f t="shared" si="41"/>
        <v/>
      </c>
      <c r="AA112" s="68" t="str">
        <f t="shared" si="42"/>
        <v/>
      </c>
      <c r="AB112" s="68" t="str">
        <f t="shared" si="43"/>
        <v/>
      </c>
      <c r="AC112" s="81"/>
      <c r="AD112" s="150"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7"/>
      <c r="B113" s="2" t="str">
        <f t="shared" si="38"/>
        <v/>
      </c>
      <c r="C113" s="2" t="str">
        <f t="shared" si="39"/>
        <v/>
      </c>
      <c r="D113" s="3" t="str">
        <f t="shared" si="40"/>
        <v/>
      </c>
      <c r="E113" s="79"/>
      <c r="F113" s="67" t="str">
        <f>IF(H113="","",COUNTA(H$14:$H113))</f>
        <v/>
      </c>
      <c r="G113" s="131" t="str">
        <f t="shared" si="50"/>
        <v/>
      </c>
      <c r="H113" s="132"/>
      <c r="I113" s="62"/>
      <c r="J113" s="125"/>
      <c r="K113" s="62"/>
      <c r="L113" s="62"/>
      <c r="M113" s="62"/>
      <c r="N113" s="138"/>
      <c r="O113" s="164"/>
      <c r="P113" s="143"/>
      <c r="Q113" s="144"/>
      <c r="R113" s="91"/>
      <c r="S113" s="232" t="str">
        <f t="shared" si="51"/>
        <v/>
      </c>
      <c r="T113" s="233"/>
      <c r="U113" s="234"/>
      <c r="V113" s="234"/>
      <c r="W113" s="238"/>
      <c r="X113" s="234"/>
      <c r="Y113" s="237"/>
      <c r="Z113" s="68" t="str">
        <f t="shared" si="41"/>
        <v/>
      </c>
      <c r="AA113" s="68" t="str">
        <f t="shared" si="42"/>
        <v/>
      </c>
      <c r="AB113" s="68" t="str">
        <f t="shared" si="43"/>
        <v/>
      </c>
      <c r="AC113" s="81"/>
      <c r="AD113" s="150"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7"/>
      <c r="B114" s="2" t="str">
        <f t="shared" si="38"/>
        <v/>
      </c>
      <c r="C114" s="2" t="str">
        <f t="shared" si="39"/>
        <v/>
      </c>
      <c r="D114" s="3" t="str">
        <f t="shared" si="40"/>
        <v/>
      </c>
      <c r="E114" s="79"/>
      <c r="F114" s="67" t="str">
        <f>IF(H114="","",COUNTA(H$14:$H114))</f>
        <v/>
      </c>
      <c r="G114" s="131" t="str">
        <f t="shared" si="50"/>
        <v/>
      </c>
      <c r="H114" s="132"/>
      <c r="I114" s="62"/>
      <c r="J114" s="125"/>
      <c r="K114" s="62"/>
      <c r="L114" s="62"/>
      <c r="M114" s="62"/>
      <c r="N114" s="138"/>
      <c r="O114" s="164"/>
      <c r="P114" s="143"/>
      <c r="Q114" s="144"/>
      <c r="R114" s="91"/>
      <c r="S114" s="232" t="str">
        <f t="shared" si="51"/>
        <v/>
      </c>
      <c r="T114" s="233"/>
      <c r="U114" s="234"/>
      <c r="V114" s="234"/>
      <c r="W114" s="238"/>
      <c r="X114" s="234"/>
      <c r="Y114" s="237"/>
      <c r="Z114" s="68" t="str">
        <f t="shared" si="41"/>
        <v/>
      </c>
      <c r="AA114" s="68" t="str">
        <f t="shared" si="42"/>
        <v/>
      </c>
      <c r="AB114" s="68" t="str">
        <f t="shared" si="43"/>
        <v/>
      </c>
      <c r="AC114" s="81"/>
      <c r="AD114" s="150"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7"/>
      <c r="B115" s="2" t="str">
        <f t="shared" si="38"/>
        <v/>
      </c>
      <c r="C115" s="2" t="str">
        <f t="shared" si="39"/>
        <v/>
      </c>
      <c r="D115" s="3" t="str">
        <f t="shared" si="40"/>
        <v/>
      </c>
      <c r="E115" s="79"/>
      <c r="F115" s="67" t="str">
        <f>IF(H115="","",COUNTA(H$14:$H115))</f>
        <v/>
      </c>
      <c r="G115" s="131" t="str">
        <f t="shared" si="50"/>
        <v/>
      </c>
      <c r="H115" s="132"/>
      <c r="I115" s="62"/>
      <c r="J115" s="125"/>
      <c r="K115" s="62"/>
      <c r="L115" s="62"/>
      <c r="M115" s="62"/>
      <c r="N115" s="138"/>
      <c r="O115" s="164"/>
      <c r="P115" s="143"/>
      <c r="Q115" s="144"/>
      <c r="R115" s="91"/>
      <c r="S115" s="232" t="str">
        <f t="shared" si="51"/>
        <v/>
      </c>
      <c r="T115" s="233"/>
      <c r="U115" s="234"/>
      <c r="V115" s="234"/>
      <c r="W115" s="238"/>
      <c r="X115" s="234"/>
      <c r="Y115" s="237"/>
      <c r="Z115" s="68" t="str">
        <f t="shared" si="41"/>
        <v/>
      </c>
      <c r="AA115" s="68" t="str">
        <f t="shared" si="42"/>
        <v/>
      </c>
      <c r="AB115" s="68" t="str">
        <f t="shared" si="43"/>
        <v/>
      </c>
      <c r="AC115" s="81"/>
      <c r="AD115" s="150"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7"/>
      <c r="B116" s="2" t="str">
        <f t="shared" si="38"/>
        <v/>
      </c>
      <c r="C116" s="2" t="str">
        <f t="shared" si="39"/>
        <v/>
      </c>
      <c r="D116" s="3" t="str">
        <f t="shared" si="40"/>
        <v/>
      </c>
      <c r="E116" s="79"/>
      <c r="F116" s="67" t="str">
        <f>IF(H116="","",COUNTA(H$14:$H116))</f>
        <v/>
      </c>
      <c r="G116" s="131" t="str">
        <f t="shared" si="50"/>
        <v/>
      </c>
      <c r="H116" s="132"/>
      <c r="I116" s="62"/>
      <c r="J116" s="125"/>
      <c r="K116" s="62"/>
      <c r="L116" s="62"/>
      <c r="M116" s="62"/>
      <c r="N116" s="138"/>
      <c r="O116" s="164"/>
      <c r="P116" s="143"/>
      <c r="Q116" s="144"/>
      <c r="R116" s="91"/>
      <c r="S116" s="232" t="str">
        <f t="shared" si="51"/>
        <v/>
      </c>
      <c r="T116" s="233"/>
      <c r="U116" s="234"/>
      <c r="V116" s="234"/>
      <c r="W116" s="238"/>
      <c r="X116" s="234"/>
      <c r="Y116" s="237"/>
      <c r="Z116" s="68" t="str">
        <f t="shared" si="41"/>
        <v/>
      </c>
      <c r="AA116" s="68" t="str">
        <f t="shared" si="42"/>
        <v/>
      </c>
      <c r="AB116" s="68" t="str">
        <f t="shared" si="43"/>
        <v/>
      </c>
      <c r="AC116" s="81"/>
      <c r="AD116" s="150"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7"/>
      <c r="B117" s="2" t="str">
        <f t="shared" si="38"/>
        <v/>
      </c>
      <c r="C117" s="2" t="str">
        <f t="shared" si="39"/>
        <v/>
      </c>
      <c r="D117" s="3" t="str">
        <f t="shared" si="40"/>
        <v/>
      </c>
      <c r="E117" s="79"/>
      <c r="F117" s="67" t="str">
        <f>IF(H117="","",COUNTA(H$14:$H117))</f>
        <v/>
      </c>
      <c r="G117" s="131" t="str">
        <f t="shared" si="50"/>
        <v/>
      </c>
      <c r="H117" s="132"/>
      <c r="I117" s="62"/>
      <c r="J117" s="125"/>
      <c r="K117" s="62"/>
      <c r="L117" s="62"/>
      <c r="M117" s="62"/>
      <c r="N117" s="138"/>
      <c r="O117" s="164"/>
      <c r="P117" s="143"/>
      <c r="Q117" s="144"/>
      <c r="R117" s="91"/>
      <c r="S117" s="232" t="str">
        <f t="shared" si="51"/>
        <v/>
      </c>
      <c r="T117" s="233"/>
      <c r="U117" s="234"/>
      <c r="V117" s="234"/>
      <c r="W117" s="238"/>
      <c r="X117" s="234"/>
      <c r="Y117" s="237"/>
      <c r="Z117" s="68" t="str">
        <f t="shared" si="41"/>
        <v/>
      </c>
      <c r="AA117" s="68" t="str">
        <f t="shared" si="42"/>
        <v/>
      </c>
      <c r="AB117" s="68" t="str">
        <f t="shared" si="43"/>
        <v/>
      </c>
      <c r="AC117" s="81"/>
      <c r="AD117" s="150"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7"/>
      <c r="B118" s="2" t="str">
        <f t="shared" si="38"/>
        <v/>
      </c>
      <c r="C118" s="2" t="str">
        <f t="shared" si="39"/>
        <v/>
      </c>
      <c r="D118" s="3" t="str">
        <f t="shared" si="40"/>
        <v/>
      </c>
      <c r="E118" s="79"/>
      <c r="F118" s="67" t="str">
        <f>IF(H118="","",COUNTA(H$14:$H118))</f>
        <v/>
      </c>
      <c r="G118" s="131" t="str">
        <f t="shared" si="50"/>
        <v/>
      </c>
      <c r="H118" s="132"/>
      <c r="I118" s="62"/>
      <c r="J118" s="125"/>
      <c r="K118" s="62"/>
      <c r="L118" s="62"/>
      <c r="M118" s="62"/>
      <c r="N118" s="138"/>
      <c r="O118" s="164"/>
      <c r="P118" s="143"/>
      <c r="Q118" s="144"/>
      <c r="R118" s="91"/>
      <c r="S118" s="232" t="str">
        <f t="shared" si="51"/>
        <v/>
      </c>
      <c r="T118" s="233"/>
      <c r="U118" s="234"/>
      <c r="V118" s="234"/>
      <c r="W118" s="238"/>
      <c r="X118" s="234"/>
      <c r="Y118" s="237"/>
      <c r="Z118" s="68" t="str">
        <f t="shared" si="41"/>
        <v/>
      </c>
      <c r="AA118" s="68" t="str">
        <f t="shared" si="42"/>
        <v/>
      </c>
      <c r="AB118" s="68" t="str">
        <f t="shared" si="43"/>
        <v/>
      </c>
      <c r="AC118" s="81"/>
      <c r="AD118" s="150"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7"/>
      <c r="B119" s="2" t="str">
        <f t="shared" si="38"/>
        <v/>
      </c>
      <c r="C119" s="2" t="str">
        <f t="shared" si="39"/>
        <v/>
      </c>
      <c r="D119" s="3" t="str">
        <f t="shared" si="40"/>
        <v/>
      </c>
      <c r="E119" s="79"/>
      <c r="F119" s="67" t="str">
        <f>IF(H119="","",COUNTA(H$14:$H119))</f>
        <v/>
      </c>
      <c r="G119" s="131" t="str">
        <f t="shared" si="50"/>
        <v/>
      </c>
      <c r="H119" s="132"/>
      <c r="I119" s="62"/>
      <c r="J119" s="125"/>
      <c r="K119" s="62"/>
      <c r="L119" s="62"/>
      <c r="M119" s="62"/>
      <c r="N119" s="138"/>
      <c r="O119" s="164"/>
      <c r="P119" s="143"/>
      <c r="Q119" s="144"/>
      <c r="R119" s="91"/>
      <c r="S119" s="232" t="str">
        <f t="shared" si="51"/>
        <v/>
      </c>
      <c r="T119" s="233"/>
      <c r="U119" s="234"/>
      <c r="V119" s="234"/>
      <c r="W119" s="238"/>
      <c r="X119" s="234"/>
      <c r="Y119" s="237"/>
      <c r="Z119" s="68" t="str">
        <f t="shared" si="41"/>
        <v/>
      </c>
      <c r="AA119" s="68" t="str">
        <f t="shared" si="42"/>
        <v/>
      </c>
      <c r="AB119" s="68" t="str">
        <f t="shared" si="43"/>
        <v/>
      </c>
      <c r="AC119" s="81"/>
      <c r="AD119" s="150"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7"/>
      <c r="B120" s="2" t="str">
        <f t="shared" si="38"/>
        <v/>
      </c>
      <c r="C120" s="2" t="str">
        <f t="shared" si="39"/>
        <v/>
      </c>
      <c r="D120" s="3" t="str">
        <f t="shared" si="40"/>
        <v/>
      </c>
      <c r="E120" s="79"/>
      <c r="F120" s="67" t="str">
        <f>IF(H120="","",COUNTA(H$14:$H120))</f>
        <v/>
      </c>
      <c r="G120" s="131" t="str">
        <f t="shared" si="50"/>
        <v/>
      </c>
      <c r="H120" s="132"/>
      <c r="I120" s="62"/>
      <c r="J120" s="125"/>
      <c r="K120" s="62"/>
      <c r="L120" s="62"/>
      <c r="M120" s="62"/>
      <c r="N120" s="138"/>
      <c r="O120" s="164"/>
      <c r="P120" s="143"/>
      <c r="Q120" s="144"/>
      <c r="R120" s="91"/>
      <c r="S120" s="232" t="str">
        <f t="shared" si="51"/>
        <v/>
      </c>
      <c r="T120" s="233"/>
      <c r="U120" s="234"/>
      <c r="V120" s="234"/>
      <c r="W120" s="238"/>
      <c r="X120" s="234"/>
      <c r="Y120" s="237"/>
      <c r="Z120" s="68" t="str">
        <f t="shared" si="41"/>
        <v/>
      </c>
      <c r="AA120" s="68" t="str">
        <f t="shared" si="42"/>
        <v/>
      </c>
      <c r="AB120" s="68" t="str">
        <f t="shared" si="43"/>
        <v/>
      </c>
      <c r="AC120" s="81"/>
      <c r="AD120" s="150"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7"/>
      <c r="B121" s="2" t="str">
        <f t="shared" si="38"/>
        <v/>
      </c>
      <c r="C121" s="2" t="str">
        <f t="shared" si="39"/>
        <v/>
      </c>
      <c r="D121" s="3" t="str">
        <f t="shared" si="40"/>
        <v/>
      </c>
      <c r="E121" s="79"/>
      <c r="F121" s="67" t="str">
        <f>IF(H121="","",COUNTA(H$14:$H121))</f>
        <v/>
      </c>
      <c r="G121" s="131" t="str">
        <f t="shared" si="50"/>
        <v/>
      </c>
      <c r="H121" s="132"/>
      <c r="I121" s="62"/>
      <c r="J121" s="125"/>
      <c r="K121" s="62"/>
      <c r="L121" s="62"/>
      <c r="M121" s="62"/>
      <c r="N121" s="138"/>
      <c r="O121" s="164"/>
      <c r="P121" s="143"/>
      <c r="Q121" s="144"/>
      <c r="R121" s="91"/>
      <c r="S121" s="232" t="str">
        <f t="shared" si="51"/>
        <v/>
      </c>
      <c r="T121" s="233"/>
      <c r="U121" s="234"/>
      <c r="V121" s="234"/>
      <c r="W121" s="238"/>
      <c r="X121" s="234"/>
      <c r="Y121" s="237"/>
      <c r="Z121" s="68" t="str">
        <f t="shared" si="41"/>
        <v/>
      </c>
      <c r="AA121" s="68" t="str">
        <f t="shared" si="42"/>
        <v/>
      </c>
      <c r="AB121" s="68" t="str">
        <f t="shared" si="43"/>
        <v/>
      </c>
      <c r="AC121" s="81"/>
      <c r="AD121" s="150"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7"/>
      <c r="B122" s="2" t="str">
        <f t="shared" si="38"/>
        <v/>
      </c>
      <c r="C122" s="2" t="str">
        <f t="shared" si="39"/>
        <v/>
      </c>
      <c r="D122" s="3" t="str">
        <f t="shared" si="40"/>
        <v/>
      </c>
      <c r="E122" s="79"/>
      <c r="F122" s="67" t="str">
        <f>IF(H122="","",COUNTA(H$14:$H122))</f>
        <v/>
      </c>
      <c r="G122" s="131" t="str">
        <f t="shared" si="50"/>
        <v/>
      </c>
      <c r="H122" s="132"/>
      <c r="I122" s="62"/>
      <c r="J122" s="125"/>
      <c r="K122" s="62"/>
      <c r="L122" s="62"/>
      <c r="M122" s="62"/>
      <c r="N122" s="138"/>
      <c r="O122" s="164"/>
      <c r="P122" s="143"/>
      <c r="Q122" s="144"/>
      <c r="R122" s="91"/>
      <c r="S122" s="232" t="str">
        <f t="shared" si="51"/>
        <v/>
      </c>
      <c r="T122" s="233"/>
      <c r="U122" s="234"/>
      <c r="V122" s="234"/>
      <c r="W122" s="238"/>
      <c r="X122" s="234"/>
      <c r="Y122" s="237"/>
      <c r="Z122" s="68" t="str">
        <f t="shared" si="41"/>
        <v/>
      </c>
      <c r="AA122" s="68" t="str">
        <f t="shared" si="42"/>
        <v/>
      </c>
      <c r="AB122" s="68" t="str">
        <f t="shared" si="43"/>
        <v/>
      </c>
      <c r="AC122" s="81"/>
      <c r="AD122" s="150"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7"/>
      <c r="B123" s="2" t="str">
        <f t="shared" si="38"/>
        <v/>
      </c>
      <c r="C123" s="2" t="str">
        <f t="shared" si="39"/>
        <v/>
      </c>
      <c r="D123" s="3" t="str">
        <f t="shared" si="40"/>
        <v/>
      </c>
      <c r="E123" s="79"/>
      <c r="F123" s="67" t="str">
        <f>IF(H123="","",COUNTA(H$14:$H123))</f>
        <v/>
      </c>
      <c r="G123" s="131" t="str">
        <f t="shared" si="50"/>
        <v/>
      </c>
      <c r="H123" s="132"/>
      <c r="I123" s="62"/>
      <c r="J123" s="125"/>
      <c r="K123" s="62"/>
      <c r="L123" s="62"/>
      <c r="M123" s="62"/>
      <c r="N123" s="138"/>
      <c r="O123" s="164"/>
      <c r="P123" s="143"/>
      <c r="Q123" s="144"/>
      <c r="R123" s="91"/>
      <c r="S123" s="232" t="str">
        <f t="shared" si="51"/>
        <v/>
      </c>
      <c r="T123" s="233"/>
      <c r="U123" s="234"/>
      <c r="V123" s="234"/>
      <c r="W123" s="238"/>
      <c r="X123" s="234"/>
      <c r="Y123" s="237"/>
      <c r="Z123" s="68" t="str">
        <f t="shared" si="41"/>
        <v/>
      </c>
      <c r="AA123" s="68" t="str">
        <f t="shared" si="42"/>
        <v/>
      </c>
      <c r="AB123" s="68" t="str">
        <f t="shared" si="43"/>
        <v/>
      </c>
      <c r="AC123" s="81"/>
      <c r="AD123" s="150"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7"/>
      <c r="B124" s="2" t="str">
        <f t="shared" si="38"/>
        <v/>
      </c>
      <c r="C124" s="2" t="str">
        <f t="shared" si="39"/>
        <v/>
      </c>
      <c r="D124" s="3" t="str">
        <f t="shared" si="40"/>
        <v/>
      </c>
      <c r="E124" s="79"/>
      <c r="F124" s="67" t="str">
        <f>IF(H124="","",COUNTA(H$14:$H124))</f>
        <v/>
      </c>
      <c r="G124" s="131" t="str">
        <f t="shared" si="50"/>
        <v/>
      </c>
      <c r="H124" s="132"/>
      <c r="I124" s="62"/>
      <c r="J124" s="125"/>
      <c r="K124" s="62"/>
      <c r="L124" s="62"/>
      <c r="M124" s="62"/>
      <c r="N124" s="138"/>
      <c r="O124" s="164"/>
      <c r="P124" s="143"/>
      <c r="Q124" s="144"/>
      <c r="R124" s="91"/>
      <c r="S124" s="232" t="str">
        <f t="shared" si="51"/>
        <v/>
      </c>
      <c r="T124" s="233"/>
      <c r="U124" s="234"/>
      <c r="V124" s="234"/>
      <c r="W124" s="238"/>
      <c r="X124" s="234"/>
      <c r="Y124" s="237"/>
      <c r="Z124" s="68" t="str">
        <f t="shared" si="41"/>
        <v/>
      </c>
      <c r="AA124" s="68" t="str">
        <f t="shared" si="42"/>
        <v/>
      </c>
      <c r="AB124" s="68" t="str">
        <f t="shared" si="43"/>
        <v/>
      </c>
      <c r="AC124" s="81"/>
      <c r="AD124" s="150"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7"/>
      <c r="B125" s="2" t="str">
        <f t="shared" si="38"/>
        <v/>
      </c>
      <c r="C125" s="2" t="str">
        <f t="shared" si="39"/>
        <v/>
      </c>
      <c r="D125" s="3" t="str">
        <f t="shared" si="40"/>
        <v/>
      </c>
      <c r="E125" s="79"/>
      <c r="F125" s="67" t="str">
        <f>IF(H125="","",COUNTA(H$14:$H125))</f>
        <v/>
      </c>
      <c r="G125" s="131" t="str">
        <f t="shared" si="50"/>
        <v/>
      </c>
      <c r="H125" s="132"/>
      <c r="I125" s="62"/>
      <c r="J125" s="125"/>
      <c r="K125" s="62"/>
      <c r="L125" s="62"/>
      <c r="M125" s="62"/>
      <c r="N125" s="138"/>
      <c r="O125" s="164"/>
      <c r="P125" s="143"/>
      <c r="Q125" s="144"/>
      <c r="R125" s="91"/>
      <c r="S125" s="232" t="str">
        <f t="shared" si="51"/>
        <v/>
      </c>
      <c r="T125" s="233"/>
      <c r="U125" s="234"/>
      <c r="V125" s="234"/>
      <c r="W125" s="238"/>
      <c r="X125" s="234"/>
      <c r="Y125" s="237"/>
      <c r="Z125" s="68" t="str">
        <f t="shared" si="41"/>
        <v/>
      </c>
      <c r="AA125" s="68" t="str">
        <f t="shared" si="42"/>
        <v/>
      </c>
      <c r="AB125" s="68" t="str">
        <f t="shared" si="43"/>
        <v/>
      </c>
      <c r="AC125" s="81"/>
      <c r="AD125" s="150"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7"/>
      <c r="B126" s="2" t="str">
        <f t="shared" si="38"/>
        <v/>
      </c>
      <c r="C126" s="2" t="str">
        <f t="shared" si="39"/>
        <v/>
      </c>
      <c r="D126" s="3" t="str">
        <f t="shared" si="40"/>
        <v/>
      </c>
      <c r="E126" s="79"/>
      <c r="F126" s="67" t="str">
        <f>IF(H126="","",COUNTA(H$14:$H126))</f>
        <v/>
      </c>
      <c r="G126" s="131" t="str">
        <f t="shared" si="50"/>
        <v/>
      </c>
      <c r="H126" s="132"/>
      <c r="I126" s="62"/>
      <c r="J126" s="125"/>
      <c r="K126" s="62"/>
      <c r="L126" s="62"/>
      <c r="M126" s="62"/>
      <c r="N126" s="138"/>
      <c r="O126" s="164"/>
      <c r="P126" s="143"/>
      <c r="Q126" s="144"/>
      <c r="R126" s="91"/>
      <c r="S126" s="232" t="str">
        <f t="shared" si="51"/>
        <v/>
      </c>
      <c r="T126" s="233"/>
      <c r="U126" s="234"/>
      <c r="V126" s="234"/>
      <c r="W126" s="238"/>
      <c r="X126" s="234"/>
      <c r="Y126" s="237"/>
      <c r="Z126" s="68" t="str">
        <f t="shared" si="41"/>
        <v/>
      </c>
      <c r="AA126" s="68" t="str">
        <f t="shared" si="42"/>
        <v/>
      </c>
      <c r="AB126" s="68" t="str">
        <f t="shared" si="43"/>
        <v/>
      </c>
      <c r="AC126" s="81"/>
      <c r="AD126" s="150"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7"/>
      <c r="B127" s="2" t="str">
        <f t="shared" si="38"/>
        <v/>
      </c>
      <c r="C127" s="2" t="str">
        <f t="shared" si="39"/>
        <v/>
      </c>
      <c r="D127" s="3" t="str">
        <f t="shared" si="40"/>
        <v/>
      </c>
      <c r="E127" s="79"/>
      <c r="F127" s="67" t="str">
        <f>IF(H127="","",COUNTA(H$14:$H127))</f>
        <v/>
      </c>
      <c r="G127" s="131" t="str">
        <f t="shared" si="50"/>
        <v/>
      </c>
      <c r="H127" s="132"/>
      <c r="I127" s="62"/>
      <c r="J127" s="125"/>
      <c r="K127" s="62"/>
      <c r="L127" s="62"/>
      <c r="M127" s="62"/>
      <c r="N127" s="138"/>
      <c r="O127" s="164"/>
      <c r="P127" s="143"/>
      <c r="Q127" s="144"/>
      <c r="R127" s="91"/>
      <c r="S127" s="232" t="str">
        <f t="shared" si="51"/>
        <v/>
      </c>
      <c r="T127" s="233"/>
      <c r="U127" s="234"/>
      <c r="V127" s="234"/>
      <c r="W127" s="238"/>
      <c r="X127" s="234"/>
      <c r="Y127" s="237"/>
      <c r="Z127" s="68" t="str">
        <f t="shared" si="41"/>
        <v/>
      </c>
      <c r="AA127" s="68" t="str">
        <f t="shared" si="42"/>
        <v/>
      </c>
      <c r="AB127" s="68" t="str">
        <f t="shared" si="43"/>
        <v/>
      </c>
      <c r="AC127" s="81"/>
      <c r="AD127" s="150"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7"/>
      <c r="B128" s="2" t="str">
        <f t="shared" si="38"/>
        <v/>
      </c>
      <c r="C128" s="2" t="str">
        <f t="shared" si="39"/>
        <v/>
      </c>
      <c r="D128" s="3" t="str">
        <f t="shared" si="40"/>
        <v/>
      </c>
      <c r="E128" s="79"/>
      <c r="F128" s="67" t="str">
        <f>IF(H128="","",COUNTA(H$14:$H128))</f>
        <v/>
      </c>
      <c r="G128" s="131" t="str">
        <f t="shared" si="50"/>
        <v/>
      </c>
      <c r="H128" s="132"/>
      <c r="I128" s="62"/>
      <c r="J128" s="125"/>
      <c r="K128" s="62"/>
      <c r="L128" s="62"/>
      <c r="M128" s="62"/>
      <c r="N128" s="138"/>
      <c r="O128" s="164"/>
      <c r="P128" s="143"/>
      <c r="Q128" s="144"/>
      <c r="R128" s="91"/>
      <c r="S128" s="232" t="str">
        <f t="shared" si="51"/>
        <v/>
      </c>
      <c r="T128" s="233"/>
      <c r="U128" s="234"/>
      <c r="V128" s="234"/>
      <c r="W128" s="238"/>
      <c r="X128" s="234"/>
      <c r="Y128" s="237"/>
      <c r="Z128" s="68" t="str">
        <f t="shared" si="41"/>
        <v/>
      </c>
      <c r="AA128" s="68" t="str">
        <f t="shared" si="42"/>
        <v/>
      </c>
      <c r="AB128" s="68" t="str">
        <f t="shared" si="43"/>
        <v/>
      </c>
      <c r="AC128" s="81"/>
      <c r="AD128" s="150"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7"/>
      <c r="B129" s="2" t="str">
        <f t="shared" si="38"/>
        <v/>
      </c>
      <c r="C129" s="2" t="str">
        <f t="shared" si="39"/>
        <v/>
      </c>
      <c r="D129" s="3" t="str">
        <f t="shared" si="40"/>
        <v/>
      </c>
      <c r="E129" s="79"/>
      <c r="F129" s="67" t="str">
        <f>IF(H129="","",COUNTA(H$14:$H129))</f>
        <v/>
      </c>
      <c r="G129" s="131" t="str">
        <f t="shared" si="50"/>
        <v/>
      </c>
      <c r="H129" s="132"/>
      <c r="I129" s="62"/>
      <c r="J129" s="125"/>
      <c r="K129" s="62"/>
      <c r="L129" s="62"/>
      <c r="M129" s="62"/>
      <c r="N129" s="138"/>
      <c r="O129" s="164"/>
      <c r="P129" s="143"/>
      <c r="Q129" s="144"/>
      <c r="R129" s="91"/>
      <c r="S129" s="232" t="str">
        <f t="shared" si="51"/>
        <v/>
      </c>
      <c r="T129" s="233"/>
      <c r="U129" s="234"/>
      <c r="V129" s="234"/>
      <c r="W129" s="238"/>
      <c r="X129" s="234"/>
      <c r="Y129" s="237"/>
      <c r="Z129" s="68" t="str">
        <f t="shared" si="41"/>
        <v/>
      </c>
      <c r="AA129" s="68" t="str">
        <f t="shared" si="42"/>
        <v/>
      </c>
      <c r="AB129" s="68" t="str">
        <f t="shared" si="43"/>
        <v/>
      </c>
      <c r="AC129" s="81"/>
      <c r="AD129" s="150"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7"/>
      <c r="B130" s="2" t="str">
        <f t="shared" si="38"/>
        <v/>
      </c>
      <c r="C130" s="2" t="str">
        <f t="shared" si="39"/>
        <v/>
      </c>
      <c r="D130" s="3" t="str">
        <f t="shared" si="40"/>
        <v/>
      </c>
      <c r="E130" s="79"/>
      <c r="F130" s="67" t="str">
        <f>IF(H130="","",COUNTA(H$14:$H130))</f>
        <v/>
      </c>
      <c r="G130" s="131" t="str">
        <f t="shared" si="50"/>
        <v/>
      </c>
      <c r="H130" s="132"/>
      <c r="I130" s="62"/>
      <c r="J130" s="125"/>
      <c r="K130" s="62"/>
      <c r="L130" s="62"/>
      <c r="M130" s="62"/>
      <c r="N130" s="138"/>
      <c r="O130" s="164"/>
      <c r="P130" s="143"/>
      <c r="Q130" s="144"/>
      <c r="R130" s="91"/>
      <c r="S130" s="232" t="str">
        <f t="shared" si="51"/>
        <v/>
      </c>
      <c r="T130" s="233"/>
      <c r="U130" s="234"/>
      <c r="V130" s="234"/>
      <c r="W130" s="238"/>
      <c r="X130" s="234"/>
      <c r="Y130" s="237"/>
      <c r="Z130" s="68" t="str">
        <f t="shared" si="41"/>
        <v/>
      </c>
      <c r="AA130" s="68" t="str">
        <f t="shared" si="42"/>
        <v/>
      </c>
      <c r="AB130" s="68" t="str">
        <f t="shared" si="43"/>
        <v/>
      </c>
      <c r="AC130" s="81"/>
      <c r="AD130" s="150"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7"/>
      <c r="B131" s="2" t="str">
        <f t="shared" si="38"/>
        <v/>
      </c>
      <c r="C131" s="2" t="str">
        <f t="shared" si="39"/>
        <v/>
      </c>
      <c r="D131" s="3" t="str">
        <f t="shared" si="40"/>
        <v/>
      </c>
      <c r="E131" s="79"/>
      <c r="F131" s="67" t="str">
        <f>IF(H131="","",COUNTA(H$14:$H131))</f>
        <v/>
      </c>
      <c r="G131" s="131" t="str">
        <f t="shared" si="50"/>
        <v/>
      </c>
      <c r="H131" s="132"/>
      <c r="I131" s="62"/>
      <c r="J131" s="125"/>
      <c r="K131" s="62"/>
      <c r="L131" s="62"/>
      <c r="M131" s="62"/>
      <c r="N131" s="138"/>
      <c r="O131" s="164"/>
      <c r="P131" s="143"/>
      <c r="Q131" s="144"/>
      <c r="R131" s="91"/>
      <c r="S131" s="232" t="str">
        <f t="shared" si="51"/>
        <v/>
      </c>
      <c r="T131" s="233"/>
      <c r="U131" s="234"/>
      <c r="V131" s="234"/>
      <c r="W131" s="238"/>
      <c r="X131" s="234"/>
      <c r="Y131" s="237"/>
      <c r="Z131" s="68" t="str">
        <f t="shared" si="41"/>
        <v/>
      </c>
      <c r="AA131" s="68" t="str">
        <f t="shared" si="42"/>
        <v/>
      </c>
      <c r="AB131" s="68" t="str">
        <f t="shared" si="43"/>
        <v/>
      </c>
      <c r="AC131" s="81"/>
      <c r="AD131" s="150"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7"/>
      <c r="B132" s="2" t="str">
        <f t="shared" si="38"/>
        <v/>
      </c>
      <c r="C132" s="2" t="str">
        <f t="shared" si="39"/>
        <v/>
      </c>
      <c r="D132" s="3" t="str">
        <f t="shared" si="40"/>
        <v/>
      </c>
      <c r="E132" s="79"/>
      <c r="F132" s="67" t="str">
        <f>IF(H132="","",COUNTA(H$14:$H132))</f>
        <v/>
      </c>
      <c r="G132" s="131" t="str">
        <f t="shared" si="50"/>
        <v/>
      </c>
      <c r="H132" s="132"/>
      <c r="I132" s="62"/>
      <c r="J132" s="125"/>
      <c r="K132" s="62"/>
      <c r="L132" s="62"/>
      <c r="M132" s="62"/>
      <c r="N132" s="138"/>
      <c r="O132" s="164"/>
      <c r="P132" s="143"/>
      <c r="Q132" s="144"/>
      <c r="R132" s="91"/>
      <c r="S132" s="232" t="str">
        <f t="shared" si="51"/>
        <v/>
      </c>
      <c r="T132" s="233"/>
      <c r="U132" s="234"/>
      <c r="V132" s="234"/>
      <c r="W132" s="238"/>
      <c r="X132" s="234"/>
      <c r="Y132" s="237"/>
      <c r="Z132" s="68" t="str">
        <f t="shared" si="41"/>
        <v/>
      </c>
      <c r="AA132" s="68" t="str">
        <f t="shared" si="42"/>
        <v/>
      </c>
      <c r="AB132" s="68" t="str">
        <f t="shared" si="43"/>
        <v/>
      </c>
      <c r="AC132" s="81"/>
      <c r="AD132" s="150"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7"/>
      <c r="B133" s="2" t="str">
        <f t="shared" si="38"/>
        <v/>
      </c>
      <c r="C133" s="2" t="str">
        <f t="shared" si="39"/>
        <v/>
      </c>
      <c r="D133" s="3" t="str">
        <f t="shared" si="40"/>
        <v/>
      </c>
      <c r="E133" s="79"/>
      <c r="F133" s="67" t="str">
        <f>IF(H133="","",COUNTA(H$14:$H133))</f>
        <v/>
      </c>
      <c r="G133" s="131" t="str">
        <f t="shared" si="50"/>
        <v/>
      </c>
      <c r="H133" s="132"/>
      <c r="I133" s="62"/>
      <c r="J133" s="125"/>
      <c r="K133" s="62"/>
      <c r="L133" s="62"/>
      <c r="M133" s="62"/>
      <c r="N133" s="138"/>
      <c r="O133" s="164"/>
      <c r="P133" s="143"/>
      <c r="Q133" s="144"/>
      <c r="R133" s="91"/>
      <c r="S133" s="232" t="str">
        <f t="shared" si="51"/>
        <v/>
      </c>
      <c r="T133" s="233"/>
      <c r="U133" s="234"/>
      <c r="V133" s="234"/>
      <c r="W133" s="238"/>
      <c r="X133" s="234"/>
      <c r="Y133" s="237"/>
      <c r="Z133" s="68" t="str">
        <f t="shared" si="41"/>
        <v/>
      </c>
      <c r="AA133" s="68" t="str">
        <f t="shared" si="42"/>
        <v/>
      </c>
      <c r="AB133" s="68" t="str">
        <f t="shared" si="43"/>
        <v/>
      </c>
      <c r="AC133" s="81"/>
      <c r="AD133" s="150"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7"/>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7"/>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7"/>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7"/>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7"/>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7"/>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7"/>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7"/>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7"/>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7"/>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7"/>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7"/>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7"/>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7"/>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7"/>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7"/>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7"/>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7"/>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7"/>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7"/>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7"/>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7"/>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7"/>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7"/>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7"/>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7"/>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7"/>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7"/>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7"/>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7"/>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7"/>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7"/>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7"/>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7"/>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7"/>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7"/>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7"/>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7"/>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7"/>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7"/>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7"/>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7"/>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7"/>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7"/>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7"/>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7"/>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7"/>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7"/>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7"/>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7"/>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7"/>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7"/>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7"/>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algorithmName="SHA-512" hashValue="9X8/hsIOv38ABPJzNT1OJ1CB/DvSBSfnQkHvCAY5AUMSIE2LFm0NSptg/6JKV7IRnyD0eIbgzqk92BqOC8lPHA==" saltValue="1WtCqcWUG+PkxDAzN55Qsg==" spinCount="100000" sheet="1" selectLockedCells="1"/>
  <dataConsolidate/>
  <mergeCells count="32">
    <mergeCell ref="AM10:AN10"/>
    <mergeCell ref="AJ10:AK10"/>
    <mergeCell ref="AI9:AN9"/>
    <mergeCell ref="H10:H11"/>
    <mergeCell ref="I10:I11"/>
    <mergeCell ref="AC10:AC11"/>
    <mergeCell ref="N10:N11"/>
    <mergeCell ref="K10:M10"/>
    <mergeCell ref="J10:J11"/>
    <mergeCell ref="S10:S11"/>
    <mergeCell ref="P10:P11"/>
    <mergeCell ref="Z10:Z11"/>
    <mergeCell ref="T11:U11"/>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U1:X1"/>
    <mergeCell ref="K2:X2"/>
    <mergeCell ref="I1:J1"/>
    <mergeCell ref="I2:J2"/>
    <mergeCell ref="R5:U5"/>
  </mergeCells>
  <phoneticPr fontId="2"/>
  <conditionalFormatting sqref="G13:O14 Q16:Y133 G14:G25">
    <cfRule type="expression" dxfId="64" priority="74">
      <formula>$H13="女"</formula>
    </cfRule>
  </conditionalFormatting>
  <conditionalFormatting sqref="G15:O15">
    <cfRule type="expression" dxfId="63" priority="99">
      <formula>$H15="女"</formula>
    </cfRule>
  </conditionalFormatting>
  <conditionalFormatting sqref="G16:O133 O15">
    <cfRule type="expression" dxfId="62" priority="44">
      <formula>$H15="女"</formula>
    </cfRule>
  </conditionalFormatting>
  <conditionalFormatting sqref="G12:T12">
    <cfRule type="expression" dxfId="61" priority="9">
      <formula>$H12="女"</formula>
    </cfRule>
  </conditionalFormatting>
  <conditionalFormatting sqref="H14:H133">
    <cfRule type="cellIs" dxfId="60" priority="97" operator="equal">
      <formula>$H$134</formula>
    </cfRule>
    <cfRule type="cellIs" dxfId="59" priority="92" operator="equal">
      <formula>$H$134</formula>
    </cfRule>
  </conditionalFormatting>
  <conditionalFormatting sqref="H15:H36">
    <cfRule type="expression" dxfId="58" priority="6">
      <formula>$H15="女"</formula>
    </cfRule>
  </conditionalFormatting>
  <conditionalFormatting sqref="I2">
    <cfRule type="expression" dxfId="57" priority="35">
      <formula>$I$2</formula>
    </cfRule>
  </conditionalFormatting>
  <conditionalFormatting sqref="I14:O133">
    <cfRule type="cellIs" dxfId="55" priority="38" operator="equal">
      <formula>$M$28</formula>
    </cfRule>
  </conditionalFormatting>
  <conditionalFormatting sqref="I15:O15">
    <cfRule type="expression" dxfId="54" priority="52">
      <formula>$H15="女"</formula>
    </cfRule>
  </conditionalFormatting>
  <conditionalFormatting sqref="J14:J133">
    <cfRule type="cellIs" dxfId="53" priority="98" operator="equal">
      <formula>$E$10</formula>
    </cfRule>
  </conditionalFormatting>
  <conditionalFormatting sqref="J21:O21">
    <cfRule type="expression" dxfId="52" priority="18">
      <formula>$H21="女"</formula>
    </cfRule>
  </conditionalFormatting>
  <conditionalFormatting sqref="J14:Q133">
    <cfRule type="cellIs" dxfId="51" priority="75" operator="equal">
      <formula>$J$135</formula>
    </cfRule>
  </conditionalFormatting>
  <conditionalFormatting sqref="K14:O14">
    <cfRule type="cellIs" dxfId="50" priority="73" operator="equal">
      <formula>"b$S$134"</formula>
    </cfRule>
    <cfRule type="cellIs" dxfId="49" priority="72" operator="equal">
      <formula>$K$134</formula>
    </cfRule>
    <cfRule type="expression" dxfId="48" priority="71">
      <formula>$H14="女"</formula>
    </cfRule>
  </conditionalFormatting>
  <conditionalFormatting sqref="K14:O15">
    <cfRule type="cellIs" dxfId="47" priority="50" operator="equal">
      <formula>$K$134</formula>
    </cfRule>
    <cfRule type="cellIs" dxfId="46" priority="51" operator="equal">
      <formula>"b$S$134"</formula>
    </cfRule>
  </conditionalFormatting>
  <conditionalFormatting sqref="K15:O15">
    <cfRule type="expression" dxfId="45" priority="49">
      <formula>$H15="女"</formula>
    </cfRule>
  </conditionalFormatting>
  <conditionalFormatting sqref="K15:O133">
    <cfRule type="cellIs" dxfId="44" priority="42" operator="equal">
      <formula>$K$134</formula>
    </cfRule>
    <cfRule type="cellIs" dxfId="43" priority="43" operator="equal">
      <formula>"b$S$134"</formula>
    </cfRule>
    <cfRule type="cellIs" dxfId="42" priority="82" operator="equal">
      <formula>"b$S$134"</formula>
    </cfRule>
    <cfRule type="cellIs" dxfId="41" priority="81" operator="equal">
      <formula>$K$134</formula>
    </cfRule>
  </conditionalFormatting>
  <conditionalFormatting sqref="K16:O133 O15">
    <cfRule type="expression" dxfId="40" priority="41">
      <formula>$H15="女"</formula>
    </cfRule>
    <cfRule type="cellIs" dxfId="39" priority="39" operator="equal">
      <formula>$K$134</formula>
    </cfRule>
    <cfRule type="cellIs" dxfId="38" priority="40" operator="equal">
      <formula>"b$S$134"</formula>
    </cfRule>
  </conditionalFormatting>
  <conditionalFormatting sqref="K21:O21">
    <cfRule type="expression" dxfId="37" priority="15">
      <formula>$H21="女"</formula>
    </cfRule>
    <cfRule type="cellIs" dxfId="36" priority="13" operator="equal">
      <formula>$K$134</formula>
    </cfRule>
    <cfRule type="cellIs" dxfId="35" priority="14" operator="equal">
      <formula>"b$S$134"</formula>
    </cfRule>
    <cfRule type="cellIs" dxfId="34" priority="17" operator="equal">
      <formula>"b$S$134"</formula>
    </cfRule>
    <cfRule type="cellIs" dxfId="33" priority="16" operator="equal">
      <formula>$K$134</formula>
    </cfRule>
  </conditionalFormatting>
  <conditionalFormatting sqref="P14:P133">
    <cfRule type="expression" dxfId="31" priority="78">
      <formula>$H14="女"</formula>
    </cfRule>
    <cfRule type="cellIs" dxfId="30" priority="77" operator="equal">
      <formula>"b$S$134"</formula>
    </cfRule>
    <cfRule type="cellIs" dxfId="29" priority="76" operator="equal">
      <formula>$K$134</formula>
    </cfRule>
  </conditionalFormatting>
  <conditionalFormatting sqref="Q14">
    <cfRule type="expression" dxfId="28" priority="19">
      <formula>$H14="女"</formula>
    </cfRule>
    <cfRule type="cellIs" dxfId="27" priority="21" operator="equal">
      <formula>$U$134</formula>
    </cfRule>
  </conditionalFormatting>
  <conditionalFormatting sqref="Q14:Q133">
    <cfRule type="cellIs" dxfId="26" priority="96" operator="equal">
      <formula>$Q$134</formula>
    </cfRule>
  </conditionalFormatting>
  <conditionalFormatting sqref="Q13:S15">
    <cfRule type="expression" dxfId="25" priority="8">
      <formula>$H13="女"</formula>
    </cfRule>
  </conditionalFormatting>
  <conditionalFormatting sqref="T14:T133">
    <cfRule type="cellIs" dxfId="22" priority="64" operator="equal">
      <formula>"b$S$134"</formula>
    </cfRule>
    <cfRule type="cellIs" dxfId="21" priority="63" operator="equal">
      <formula>$K$134</formula>
    </cfRule>
    <cfRule type="cellIs" dxfId="20" priority="62" operator="equal">
      <formula>$J$135</formula>
    </cfRule>
  </conditionalFormatting>
  <conditionalFormatting sqref="T14:Y14">
    <cfRule type="expression" dxfId="19" priority="65">
      <formula>$H14="女"</formula>
    </cfRule>
  </conditionalFormatting>
  <conditionalFormatting sqref="T15:Y15">
    <cfRule type="expression" dxfId="18" priority="55">
      <formula>$H15="女"</formula>
    </cfRule>
  </conditionalFormatting>
  <conditionalFormatting sqref="U14:U133">
    <cfRule type="expression" dxfId="17" priority="25">
      <formula>$H14="女"</formula>
    </cfRule>
    <cfRule type="cellIs" dxfId="16" priority="91" operator="equal">
      <formula>$U$134</formula>
    </cfRule>
  </conditionalFormatting>
  <conditionalFormatting sqref="W12">
    <cfRule type="expression" dxfId="14" priority="36">
      <formula>$H12="女"</formula>
    </cfRule>
  </conditionalFormatting>
  <conditionalFormatting sqref="W14:W133">
    <cfRule type="cellIs" dxfId="13" priority="56" operator="equal">
      <formula>$J$135</formula>
    </cfRule>
    <cfRule type="cellIs" dxfId="12" priority="57" operator="equal">
      <formula>$K$134</formula>
    </cfRule>
    <cfRule type="cellIs" dxfId="10" priority="58" operator="equal">
      <formula>"b$S$134"</formula>
    </cfRule>
  </conditionalFormatting>
  <conditionalFormatting sqref="X14:X133">
    <cfRule type="cellIs" dxfId="9" priority="24" operator="equal">
      <formula>$U$134</formula>
    </cfRule>
    <cfRule type="expression" dxfId="8" priority="22">
      <formula>$H14="女"</formula>
    </cfRule>
  </conditionalFormatting>
  <conditionalFormatting sqref="Q15">
    <cfRule type="expression" dxfId="4" priority="5">
      <formula>$H15="女"</formula>
    </cfRule>
  </conditionalFormatting>
  <conditionalFormatting sqref="O15">
    <cfRule type="expression" dxfId="3" priority="4">
      <formula>$H15="女"</formula>
    </cfRule>
  </conditionalFormatting>
  <conditionalFormatting sqref="O15">
    <cfRule type="cellIs" dxfId="0" priority="1" operator="equal">
      <formula>$K$134</formula>
    </cfRule>
    <cfRule type="cellIs" dxfId="2" priority="2" operator="equal">
      <formula>"b$S$134"</formula>
    </cfRule>
    <cfRule type="expression" dxfId="1" priority="3">
      <formula>$H15="女"</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I14:J133 M12:O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100" operator="containsText" id="{50640D71-6B24-4B9C-A03F-9AD037C6DD4E}">
            <xm:f>NOT(ISERROR(SEARCH($H12="女",I12)))</xm:f>
            <xm:f>$H12="女"</xm:f>
            <x14:dxf>
              <font>
                <color rgb="FFFF0000"/>
              </font>
            </x14:dxf>
          </x14:cfRule>
          <xm:sqref>AM12:AO12 AQ12:BP12 S12:S13 V12:V13 Y12:AC13 CK12:SN13 AP12:AP30 AI12:AK35 BD13:BP13 AN13:BC35 AM13:AM38 AJ37:AK38 AN37:BC38 Q12:Q133 I14:O133</xm:sqref>
        </x14:conditionalFormatting>
        <x14:conditionalFormatting xmlns:xm="http://schemas.microsoft.com/office/excel/2006/main">
          <x14:cfRule type="containsText" priority="79"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10"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6"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7"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9"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32"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34"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61"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xm:sqref>
        </x14:dataValidation>
        <x14:dataValidation type="list" imeMode="halfAlpha" allowBlank="1" showInputMessage="1" showErrorMessage="1" xr:uid="{5F0CBCEB-94F4-4650-BB10-B0CD8536881C}">
          <x14:formula1>
            <xm:f>大会情報!$K$12</xm:f>
          </x14:formula1>
          <xm:sqref>T14:T133 W14:W133 P14:P133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 type="list" allowBlank="1" showInputMessage="1" showErrorMessage="1" xr:uid="{B44452F8-6C4C-4477-8D4F-637B5C6D39F8}">
          <x14:formula1>
            <xm:f>大会情報!$E$5:$E$7</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2" sqref="F32"/>
    </sheetView>
  </sheetViews>
  <sheetFormatPr defaultRowHeight="13.5" x14ac:dyDescent="0.15"/>
  <cols>
    <col min="1" max="1" width="18.375" customWidth="1"/>
  </cols>
  <sheetData>
    <row r="1" spans="1:2" x14ac:dyDescent="0.15">
      <c r="A1" t="s">
        <v>249</v>
      </c>
      <c r="B1" t="s">
        <v>216</v>
      </c>
    </row>
    <row r="2" spans="1:2" x14ac:dyDescent="0.15">
      <c r="A2" t="s">
        <v>250</v>
      </c>
      <c r="B2" t="s">
        <v>251</v>
      </c>
    </row>
    <row r="3" spans="1:2" x14ac:dyDescent="0.15">
      <c r="A3" t="s">
        <v>218</v>
      </c>
      <c r="B3" t="s">
        <v>252</v>
      </c>
    </row>
    <row r="4" spans="1:2" x14ac:dyDescent="0.15">
      <c r="A4" t="s">
        <v>253</v>
      </c>
      <c r="B4" t="s">
        <v>254</v>
      </c>
    </row>
    <row r="5" spans="1:2" x14ac:dyDescent="0.15">
      <c r="A5" t="s">
        <v>255</v>
      </c>
      <c r="B5" t="s">
        <v>256</v>
      </c>
    </row>
    <row r="6" spans="1:2" x14ac:dyDescent="0.15">
      <c r="A6" t="s">
        <v>257</v>
      </c>
      <c r="B6" t="s">
        <v>258</v>
      </c>
    </row>
    <row r="7" spans="1:2" x14ac:dyDescent="0.15">
      <c r="A7" t="s">
        <v>219</v>
      </c>
      <c r="B7" t="s">
        <v>259</v>
      </c>
    </row>
    <row r="8" spans="1:2" x14ac:dyDescent="0.15">
      <c r="A8" t="s">
        <v>260</v>
      </c>
      <c r="B8" t="s">
        <v>261</v>
      </c>
    </row>
    <row r="9" spans="1:2" x14ac:dyDescent="0.15">
      <c r="A9" t="s">
        <v>262</v>
      </c>
      <c r="B9" t="s">
        <v>263</v>
      </c>
    </row>
    <row r="10" spans="1:2" x14ac:dyDescent="0.15">
      <c r="A10" t="s">
        <v>264</v>
      </c>
      <c r="B10" t="s">
        <v>265</v>
      </c>
    </row>
    <row r="11" spans="1:2" x14ac:dyDescent="0.15">
      <c r="A11" t="s">
        <v>266</v>
      </c>
      <c r="B11" t="s">
        <v>267</v>
      </c>
    </row>
    <row r="12" spans="1:2" x14ac:dyDescent="0.15">
      <c r="A12" t="s">
        <v>268</v>
      </c>
      <c r="B12" t="s">
        <v>269</v>
      </c>
    </row>
    <row r="13" spans="1:2" x14ac:dyDescent="0.15">
      <c r="A13" t="s">
        <v>270</v>
      </c>
      <c r="B13" t="s">
        <v>271</v>
      </c>
    </row>
    <row r="14" spans="1:2" x14ac:dyDescent="0.15">
      <c r="A14" t="s">
        <v>272</v>
      </c>
      <c r="B14" t="s">
        <v>273</v>
      </c>
    </row>
    <row r="15" spans="1:2" x14ac:dyDescent="0.15">
      <c r="A15" t="s">
        <v>220</v>
      </c>
      <c r="B15" t="s">
        <v>274</v>
      </c>
    </row>
    <row r="16" spans="1:2" x14ac:dyDescent="0.15">
      <c r="A16" t="s">
        <v>275</v>
      </c>
      <c r="B16" t="s">
        <v>276</v>
      </c>
    </row>
    <row r="17" spans="1:2" x14ac:dyDescent="0.15">
      <c r="A17" t="s">
        <v>277</v>
      </c>
      <c r="B17" t="s">
        <v>278</v>
      </c>
    </row>
    <row r="18" spans="1:2" x14ac:dyDescent="0.15">
      <c r="A18" t="s">
        <v>279</v>
      </c>
      <c r="B18" t="s">
        <v>280</v>
      </c>
    </row>
    <row r="19" spans="1:2" x14ac:dyDescent="0.15">
      <c r="A19" t="s">
        <v>281</v>
      </c>
      <c r="B19" t="s">
        <v>282</v>
      </c>
    </row>
    <row r="20" spans="1:2" x14ac:dyDescent="0.15">
      <c r="A20" t="s">
        <v>283</v>
      </c>
      <c r="B20" t="s">
        <v>284</v>
      </c>
    </row>
    <row r="21" spans="1:2" x14ac:dyDescent="0.15">
      <c r="A21" t="s">
        <v>285</v>
      </c>
      <c r="B21" t="s">
        <v>286</v>
      </c>
    </row>
    <row r="22" spans="1:2" x14ac:dyDescent="0.15">
      <c r="A22" t="s">
        <v>221</v>
      </c>
      <c r="B22" t="s">
        <v>287</v>
      </c>
    </row>
    <row r="23" spans="1:2" x14ac:dyDescent="0.15">
      <c r="A23" t="s">
        <v>288</v>
      </c>
      <c r="B23" t="s">
        <v>289</v>
      </c>
    </row>
    <row r="24" spans="1:2" x14ac:dyDescent="0.15">
      <c r="A24" t="s">
        <v>290</v>
      </c>
      <c r="B24" t="s">
        <v>291</v>
      </c>
    </row>
    <row r="25" spans="1:2" x14ac:dyDescent="0.15">
      <c r="A25" t="s">
        <v>222</v>
      </c>
      <c r="B25" t="s">
        <v>292</v>
      </c>
    </row>
    <row r="26" spans="1:2" x14ac:dyDescent="0.15">
      <c r="A26" t="s">
        <v>293</v>
      </c>
      <c r="B26" t="s">
        <v>294</v>
      </c>
    </row>
    <row r="27" spans="1:2" x14ac:dyDescent="0.15">
      <c r="A27" t="s">
        <v>295</v>
      </c>
      <c r="B27" t="s">
        <v>296</v>
      </c>
    </row>
    <row r="28" spans="1:2" x14ac:dyDescent="0.15">
      <c r="A28" t="s">
        <v>297</v>
      </c>
      <c r="B28" t="s">
        <v>298</v>
      </c>
    </row>
    <row r="29" spans="1:2" x14ac:dyDescent="0.15">
      <c r="A29" t="s">
        <v>299</v>
      </c>
      <c r="B29" t="s">
        <v>300</v>
      </c>
    </row>
    <row r="30" spans="1:2" x14ac:dyDescent="0.15">
      <c r="A30" t="s">
        <v>301</v>
      </c>
      <c r="B30" t="s">
        <v>302</v>
      </c>
    </row>
    <row r="31" spans="1:2" x14ac:dyDescent="0.15">
      <c r="A31" t="s">
        <v>303</v>
      </c>
      <c r="B31" t="s">
        <v>304</v>
      </c>
    </row>
    <row r="32" spans="1:2" x14ac:dyDescent="0.15">
      <c r="A32" t="s">
        <v>305</v>
      </c>
      <c r="B32" t="s">
        <v>306</v>
      </c>
    </row>
    <row r="33" spans="1:2" x14ac:dyDescent="0.15">
      <c r="A33" t="s">
        <v>307</v>
      </c>
      <c r="B33" t="s">
        <v>308</v>
      </c>
    </row>
    <row r="34" spans="1:2" x14ac:dyDescent="0.15">
      <c r="A34" t="s">
        <v>309</v>
      </c>
      <c r="B34" t="s">
        <v>310</v>
      </c>
    </row>
    <row r="35" spans="1:2" x14ac:dyDescent="0.15">
      <c r="A35" t="s">
        <v>311</v>
      </c>
      <c r="B35" t="s">
        <v>312</v>
      </c>
    </row>
    <row r="36" spans="1:2" x14ac:dyDescent="0.15">
      <c r="A36" t="s">
        <v>313</v>
      </c>
      <c r="B36" t="s">
        <v>314</v>
      </c>
    </row>
    <row r="37" spans="1:2" x14ac:dyDescent="0.15">
      <c r="A37" t="s">
        <v>315</v>
      </c>
      <c r="B37" t="s">
        <v>316</v>
      </c>
    </row>
    <row r="38" spans="1:2" x14ac:dyDescent="0.15">
      <c r="A38" t="s">
        <v>317</v>
      </c>
      <c r="B38" t="s">
        <v>318</v>
      </c>
    </row>
    <row r="39" spans="1:2" x14ac:dyDescent="0.15">
      <c r="A39" t="s">
        <v>319</v>
      </c>
      <c r="B39" t="s">
        <v>320</v>
      </c>
    </row>
    <row r="40" spans="1:2" x14ac:dyDescent="0.15">
      <c r="A40" t="s">
        <v>321</v>
      </c>
      <c r="B40" t="s">
        <v>322</v>
      </c>
    </row>
    <row r="41" spans="1:2" x14ac:dyDescent="0.15">
      <c r="A41" t="s">
        <v>323</v>
      </c>
      <c r="B41" t="s">
        <v>324</v>
      </c>
    </row>
    <row r="42" spans="1:2" x14ac:dyDescent="0.15">
      <c r="A42" t="s">
        <v>325</v>
      </c>
      <c r="B42" t="s">
        <v>326</v>
      </c>
    </row>
    <row r="43" spans="1:2" x14ac:dyDescent="0.15">
      <c r="A43" t="s">
        <v>327</v>
      </c>
      <c r="B43" t="s">
        <v>328</v>
      </c>
    </row>
    <row r="44" spans="1:2" x14ac:dyDescent="0.15">
      <c r="A44" t="s">
        <v>223</v>
      </c>
      <c r="B44" t="s">
        <v>329</v>
      </c>
    </row>
    <row r="45" spans="1:2" x14ac:dyDescent="0.15">
      <c r="A45" t="s">
        <v>330</v>
      </c>
      <c r="B45" t="s">
        <v>331</v>
      </c>
    </row>
    <row r="46" spans="1:2" x14ac:dyDescent="0.15">
      <c r="A46" t="s">
        <v>332</v>
      </c>
      <c r="B46" t="s">
        <v>333</v>
      </c>
    </row>
    <row r="47" spans="1:2" x14ac:dyDescent="0.15">
      <c r="A47" t="s">
        <v>334</v>
      </c>
      <c r="B47" t="s">
        <v>335</v>
      </c>
    </row>
    <row r="48" spans="1:2" x14ac:dyDescent="0.15">
      <c r="A48" t="s">
        <v>336</v>
      </c>
      <c r="B48" t="s">
        <v>337</v>
      </c>
    </row>
    <row r="49" spans="1:2" x14ac:dyDescent="0.15">
      <c r="A49" t="s">
        <v>338</v>
      </c>
      <c r="B49" t="s">
        <v>339</v>
      </c>
    </row>
    <row r="50" spans="1:2" x14ac:dyDescent="0.15">
      <c r="A50" t="s">
        <v>340</v>
      </c>
      <c r="B50" t="s">
        <v>341</v>
      </c>
    </row>
    <row r="51" spans="1:2" x14ac:dyDescent="0.15">
      <c r="A51" t="s">
        <v>342</v>
      </c>
      <c r="B51" t="s">
        <v>343</v>
      </c>
    </row>
    <row r="52" spans="1:2" x14ac:dyDescent="0.15">
      <c r="A52" t="s">
        <v>344</v>
      </c>
      <c r="B52" t="s">
        <v>345</v>
      </c>
    </row>
    <row r="53" spans="1:2" x14ac:dyDescent="0.15">
      <c r="A53" t="s">
        <v>346</v>
      </c>
      <c r="B53" t="s">
        <v>347</v>
      </c>
    </row>
    <row r="54" spans="1:2" x14ac:dyDescent="0.15">
      <c r="A54" t="s">
        <v>348</v>
      </c>
      <c r="B54" t="s">
        <v>349</v>
      </c>
    </row>
    <row r="55" spans="1:2" x14ac:dyDescent="0.15">
      <c r="A55" t="s">
        <v>350</v>
      </c>
      <c r="B55" t="s">
        <v>351</v>
      </c>
    </row>
    <row r="56" spans="1:2" x14ac:dyDescent="0.15">
      <c r="A56" t="s">
        <v>352</v>
      </c>
      <c r="B56" t="s">
        <v>353</v>
      </c>
    </row>
    <row r="57" spans="1:2" x14ac:dyDescent="0.15">
      <c r="A57" t="s">
        <v>354</v>
      </c>
      <c r="B57" t="s">
        <v>355</v>
      </c>
    </row>
    <row r="58" spans="1:2" x14ac:dyDescent="0.15">
      <c r="A58" t="s">
        <v>356</v>
      </c>
      <c r="B58" t="s">
        <v>357</v>
      </c>
    </row>
    <row r="59" spans="1:2" x14ac:dyDescent="0.15">
      <c r="A59" t="s">
        <v>358</v>
      </c>
      <c r="B59" t="s">
        <v>359</v>
      </c>
    </row>
    <row r="60" spans="1:2" x14ac:dyDescent="0.15">
      <c r="A60" t="s">
        <v>360</v>
      </c>
      <c r="B60" t="s">
        <v>361</v>
      </c>
    </row>
    <row r="61" spans="1:2" x14ac:dyDescent="0.15">
      <c r="A61" t="s">
        <v>224</v>
      </c>
      <c r="B61" t="s">
        <v>362</v>
      </c>
    </row>
    <row r="62" spans="1:2" x14ac:dyDescent="0.15">
      <c r="A62" t="s">
        <v>228</v>
      </c>
      <c r="B62" t="s">
        <v>363</v>
      </c>
    </row>
    <row r="63" spans="1:2" x14ac:dyDescent="0.15">
      <c r="A63" t="s">
        <v>364</v>
      </c>
      <c r="B63" t="s">
        <v>365</v>
      </c>
    </row>
    <row r="64" spans="1:2" x14ac:dyDescent="0.15">
      <c r="A64" t="s">
        <v>225</v>
      </c>
      <c r="B64" t="s">
        <v>366</v>
      </c>
    </row>
    <row r="65" spans="1:2" x14ac:dyDescent="0.15">
      <c r="A65" t="s">
        <v>367</v>
      </c>
      <c r="B65" t="s">
        <v>368</v>
      </c>
    </row>
    <row r="66" spans="1:2" x14ac:dyDescent="0.15">
      <c r="A66" t="s">
        <v>369</v>
      </c>
      <c r="B66" t="s">
        <v>370</v>
      </c>
    </row>
    <row r="67" spans="1:2" x14ac:dyDescent="0.15">
      <c r="A67" t="s">
        <v>235</v>
      </c>
      <c r="B67" t="s">
        <v>371</v>
      </c>
    </row>
    <row r="68" spans="1:2" x14ac:dyDescent="0.15">
      <c r="A68" t="s">
        <v>372</v>
      </c>
      <c r="B68" t="s">
        <v>373</v>
      </c>
    </row>
    <row r="69" spans="1:2" x14ac:dyDescent="0.15">
      <c r="A69" t="s">
        <v>374</v>
      </c>
      <c r="B69" t="s">
        <v>375</v>
      </c>
    </row>
    <row r="70" spans="1:2" x14ac:dyDescent="0.15">
      <c r="A70" t="s">
        <v>376</v>
      </c>
      <c r="B70" t="s">
        <v>377</v>
      </c>
    </row>
    <row r="71" spans="1:2" x14ac:dyDescent="0.15">
      <c r="A71" t="s">
        <v>378</v>
      </c>
      <c r="B71" t="s">
        <v>379</v>
      </c>
    </row>
    <row r="72" spans="1:2" x14ac:dyDescent="0.15">
      <c r="A72" t="s">
        <v>380</v>
      </c>
      <c r="B72" t="s">
        <v>381</v>
      </c>
    </row>
    <row r="73" spans="1:2" x14ac:dyDescent="0.15">
      <c r="A73" t="s">
        <v>382</v>
      </c>
      <c r="B73" t="s">
        <v>383</v>
      </c>
    </row>
    <row r="74" spans="1:2" x14ac:dyDescent="0.15">
      <c r="A74" t="s">
        <v>384</v>
      </c>
      <c r="B74" t="s">
        <v>385</v>
      </c>
    </row>
    <row r="75" spans="1:2" x14ac:dyDescent="0.15">
      <c r="A75" t="s">
        <v>386</v>
      </c>
      <c r="B75" t="s">
        <v>387</v>
      </c>
    </row>
    <row r="76" spans="1:2" x14ac:dyDescent="0.15">
      <c r="A76" t="s">
        <v>388</v>
      </c>
      <c r="B76" t="s">
        <v>389</v>
      </c>
    </row>
    <row r="77" spans="1:2" x14ac:dyDescent="0.15">
      <c r="A77" t="s">
        <v>390</v>
      </c>
      <c r="B77" t="s">
        <v>391</v>
      </c>
    </row>
    <row r="78" spans="1:2" x14ac:dyDescent="0.15">
      <c r="A78" t="s">
        <v>392</v>
      </c>
      <c r="B78" t="s">
        <v>393</v>
      </c>
    </row>
    <row r="79" spans="1:2" x14ac:dyDescent="0.15">
      <c r="A79" t="s">
        <v>394</v>
      </c>
      <c r="B79" t="s">
        <v>395</v>
      </c>
    </row>
    <row r="80" spans="1:2" x14ac:dyDescent="0.15">
      <c r="A80" t="s">
        <v>396</v>
      </c>
      <c r="B80" t="s">
        <v>397</v>
      </c>
    </row>
    <row r="81" spans="1:2" x14ac:dyDescent="0.15">
      <c r="A81" t="s">
        <v>398</v>
      </c>
      <c r="B81" t="s">
        <v>399</v>
      </c>
    </row>
    <row r="82" spans="1:2" x14ac:dyDescent="0.15">
      <c r="A82" t="s">
        <v>236</v>
      </c>
      <c r="B82" t="s">
        <v>400</v>
      </c>
    </row>
    <row r="83" spans="1:2" x14ac:dyDescent="0.15">
      <c r="A83" t="s">
        <v>238</v>
      </c>
      <c r="B83" t="s">
        <v>401</v>
      </c>
    </row>
    <row r="84" spans="1:2" x14ac:dyDescent="0.15">
      <c r="A84" t="s">
        <v>402</v>
      </c>
      <c r="B84" t="s">
        <v>403</v>
      </c>
    </row>
    <row r="85" spans="1:2" x14ac:dyDescent="0.15">
      <c r="A85" t="s">
        <v>404</v>
      </c>
      <c r="B85" t="s">
        <v>405</v>
      </c>
    </row>
    <row r="86" spans="1:2" x14ac:dyDescent="0.15">
      <c r="A86" t="s">
        <v>406</v>
      </c>
      <c r="B86" t="s">
        <v>407</v>
      </c>
    </row>
    <row r="87" spans="1:2" x14ac:dyDescent="0.15">
      <c r="A87" t="s">
        <v>408</v>
      </c>
      <c r="B87" t="s">
        <v>409</v>
      </c>
    </row>
    <row r="88" spans="1:2" x14ac:dyDescent="0.15">
      <c r="A88" t="s">
        <v>410</v>
      </c>
      <c r="B88" t="s">
        <v>411</v>
      </c>
    </row>
    <row r="89" spans="1:2" x14ac:dyDescent="0.15">
      <c r="A89" t="s">
        <v>412</v>
      </c>
      <c r="B89" t="s">
        <v>413</v>
      </c>
    </row>
    <row r="90" spans="1:2" x14ac:dyDescent="0.15">
      <c r="A90" t="s">
        <v>414</v>
      </c>
      <c r="B90" t="s">
        <v>415</v>
      </c>
    </row>
    <row r="91" spans="1:2" x14ac:dyDescent="0.15">
      <c r="A91" t="s">
        <v>416</v>
      </c>
      <c r="B91" t="s">
        <v>417</v>
      </c>
    </row>
    <row r="92" spans="1:2" x14ac:dyDescent="0.15">
      <c r="A92" t="s">
        <v>418</v>
      </c>
      <c r="B92" t="s">
        <v>419</v>
      </c>
    </row>
    <row r="93" spans="1:2" x14ac:dyDescent="0.15">
      <c r="A93" t="s">
        <v>420</v>
      </c>
      <c r="B93" t="s">
        <v>421</v>
      </c>
    </row>
    <row r="94" spans="1:2" x14ac:dyDescent="0.15">
      <c r="A94" t="s">
        <v>422</v>
      </c>
      <c r="B94" t="s">
        <v>423</v>
      </c>
    </row>
    <row r="95" spans="1:2" x14ac:dyDescent="0.15">
      <c r="A95" t="s">
        <v>239</v>
      </c>
      <c r="B95" t="s">
        <v>424</v>
      </c>
    </row>
    <row r="96" spans="1:2" x14ac:dyDescent="0.15">
      <c r="A96" t="s">
        <v>425</v>
      </c>
      <c r="B96" t="s">
        <v>426</v>
      </c>
    </row>
    <row r="97" spans="1:2" x14ac:dyDescent="0.15">
      <c r="A97" t="s">
        <v>427</v>
      </c>
      <c r="B97" t="s">
        <v>428</v>
      </c>
    </row>
    <row r="98" spans="1:2" x14ac:dyDescent="0.15">
      <c r="A98" t="s">
        <v>429</v>
      </c>
      <c r="B98" t="s">
        <v>430</v>
      </c>
    </row>
    <row r="99" spans="1:2" x14ac:dyDescent="0.15">
      <c r="A99" t="s">
        <v>431</v>
      </c>
      <c r="B99" t="s">
        <v>432</v>
      </c>
    </row>
    <row r="100" spans="1:2" x14ac:dyDescent="0.15">
      <c r="A100" t="s">
        <v>433</v>
      </c>
      <c r="B100" t="s">
        <v>434</v>
      </c>
    </row>
    <row r="101" spans="1:2" x14ac:dyDescent="0.15">
      <c r="A101" t="s">
        <v>435</v>
      </c>
      <c r="B101" t="s">
        <v>436</v>
      </c>
    </row>
    <row r="102" spans="1:2" x14ac:dyDescent="0.15">
      <c r="A102" t="s">
        <v>437</v>
      </c>
      <c r="B102" t="s">
        <v>438</v>
      </c>
    </row>
    <row r="103" spans="1:2" x14ac:dyDescent="0.15">
      <c r="A103" t="s">
        <v>439</v>
      </c>
      <c r="B103" t="s">
        <v>440</v>
      </c>
    </row>
    <row r="104" spans="1:2" x14ac:dyDescent="0.15">
      <c r="A104" t="s">
        <v>240</v>
      </c>
      <c r="B104" t="s">
        <v>441</v>
      </c>
    </row>
    <row r="105" spans="1:2" x14ac:dyDescent="0.15">
      <c r="A105" t="s">
        <v>442</v>
      </c>
      <c r="B105" t="s">
        <v>443</v>
      </c>
    </row>
    <row r="106" spans="1:2" x14ac:dyDescent="0.15">
      <c r="A106" t="s">
        <v>444</v>
      </c>
      <c r="B106" t="s">
        <v>445</v>
      </c>
    </row>
    <row r="107" spans="1:2" x14ac:dyDescent="0.15">
      <c r="A107" t="s">
        <v>446</v>
      </c>
      <c r="B107" t="s">
        <v>447</v>
      </c>
    </row>
    <row r="108" spans="1:2" x14ac:dyDescent="0.15">
      <c r="A108" t="s">
        <v>241</v>
      </c>
      <c r="B108" t="s">
        <v>448</v>
      </c>
    </row>
    <row r="109" spans="1:2" x14ac:dyDescent="0.15">
      <c r="A109" t="s">
        <v>449</v>
      </c>
      <c r="B109" t="s">
        <v>450</v>
      </c>
    </row>
    <row r="111" spans="1:2" x14ac:dyDescent="0.15">
      <c r="A111" t="s">
        <v>451</v>
      </c>
      <c r="B111" t="s">
        <v>452</v>
      </c>
    </row>
    <row r="112" spans="1:2" x14ac:dyDescent="0.15">
      <c r="A112" t="s">
        <v>453</v>
      </c>
      <c r="B112" t="s">
        <v>454</v>
      </c>
    </row>
    <row r="113" spans="1:2" x14ac:dyDescent="0.15">
      <c r="A113" t="s">
        <v>455</v>
      </c>
      <c r="B113" t="s">
        <v>456</v>
      </c>
    </row>
    <row r="114" spans="1:2" x14ac:dyDescent="0.15">
      <c r="A114" t="s">
        <v>457</v>
      </c>
      <c r="B114" t="s">
        <v>458</v>
      </c>
    </row>
    <row r="115" spans="1:2" x14ac:dyDescent="0.15">
      <c r="A115" t="s">
        <v>459</v>
      </c>
      <c r="B115" t="s">
        <v>460</v>
      </c>
    </row>
    <row r="116" spans="1:2" x14ac:dyDescent="0.15">
      <c r="A116" t="s">
        <v>461</v>
      </c>
      <c r="B116" t="s">
        <v>462</v>
      </c>
    </row>
    <row r="117" spans="1:2" x14ac:dyDescent="0.15">
      <c r="A117" t="s">
        <v>226</v>
      </c>
      <c r="B117" t="s">
        <v>463</v>
      </c>
    </row>
    <row r="118" spans="1:2" x14ac:dyDescent="0.15">
      <c r="A118" t="s">
        <v>464</v>
      </c>
      <c r="B118" t="s">
        <v>465</v>
      </c>
    </row>
    <row r="119" spans="1:2" x14ac:dyDescent="0.15">
      <c r="A119" t="s">
        <v>466</v>
      </c>
      <c r="B119" t="s">
        <v>467</v>
      </c>
    </row>
    <row r="120" spans="1:2" x14ac:dyDescent="0.15">
      <c r="A120" t="s">
        <v>468</v>
      </c>
      <c r="B120" t="s">
        <v>469</v>
      </c>
    </row>
    <row r="121" spans="1:2" x14ac:dyDescent="0.15">
      <c r="A121" t="s">
        <v>470</v>
      </c>
      <c r="B121" t="s">
        <v>471</v>
      </c>
    </row>
    <row r="122" spans="1:2" x14ac:dyDescent="0.15">
      <c r="A122" t="s">
        <v>472</v>
      </c>
      <c r="B122" t="s">
        <v>473</v>
      </c>
    </row>
    <row r="123" spans="1:2" x14ac:dyDescent="0.15">
      <c r="A123" t="s">
        <v>474</v>
      </c>
      <c r="B123" t="s">
        <v>475</v>
      </c>
    </row>
    <row r="124" spans="1:2" x14ac:dyDescent="0.15">
      <c r="A124" t="s">
        <v>476</v>
      </c>
      <c r="B124" t="s">
        <v>477</v>
      </c>
    </row>
    <row r="125" spans="1:2" x14ac:dyDescent="0.15">
      <c r="A125" t="s">
        <v>478</v>
      </c>
      <c r="B125" t="s">
        <v>479</v>
      </c>
    </row>
    <row r="126" spans="1:2" x14ac:dyDescent="0.15">
      <c r="A126" t="s">
        <v>227</v>
      </c>
      <c r="B126" t="s">
        <v>480</v>
      </c>
    </row>
    <row r="127" spans="1:2" x14ac:dyDescent="0.15">
      <c r="A127" t="s">
        <v>481</v>
      </c>
      <c r="B127" t="s">
        <v>482</v>
      </c>
    </row>
    <row r="128" spans="1:2" x14ac:dyDescent="0.15">
      <c r="A128" t="s">
        <v>483</v>
      </c>
      <c r="B128" t="s">
        <v>484</v>
      </c>
    </row>
    <row r="129" spans="1:2" x14ac:dyDescent="0.15">
      <c r="A129" t="s">
        <v>485</v>
      </c>
      <c r="B129" t="s">
        <v>486</v>
      </c>
    </row>
    <row r="130" spans="1:2" x14ac:dyDescent="0.15">
      <c r="A130" t="s">
        <v>487</v>
      </c>
      <c r="B130" t="s">
        <v>488</v>
      </c>
    </row>
    <row r="131" spans="1:2" x14ac:dyDescent="0.15">
      <c r="A131" t="s">
        <v>489</v>
      </c>
      <c r="B131" t="s">
        <v>490</v>
      </c>
    </row>
    <row r="132" spans="1:2" x14ac:dyDescent="0.15">
      <c r="A132" t="s">
        <v>491</v>
      </c>
      <c r="B132" t="s">
        <v>492</v>
      </c>
    </row>
    <row r="133" spans="1:2" x14ac:dyDescent="0.15">
      <c r="A133" t="s">
        <v>493</v>
      </c>
      <c r="B133" t="s">
        <v>494</v>
      </c>
    </row>
    <row r="134" spans="1:2" x14ac:dyDescent="0.15">
      <c r="A134" t="s">
        <v>495</v>
      </c>
      <c r="B134" t="s">
        <v>496</v>
      </c>
    </row>
    <row r="135" spans="1:2" x14ac:dyDescent="0.15">
      <c r="A135" t="s">
        <v>497</v>
      </c>
      <c r="B135" t="s">
        <v>498</v>
      </c>
    </row>
    <row r="136" spans="1:2" x14ac:dyDescent="0.15">
      <c r="A136" t="s">
        <v>499</v>
      </c>
      <c r="B136" t="s">
        <v>500</v>
      </c>
    </row>
    <row r="137" spans="1:2" x14ac:dyDescent="0.15">
      <c r="A137" t="s">
        <v>501</v>
      </c>
      <c r="B137" t="s">
        <v>502</v>
      </c>
    </row>
    <row r="138" spans="1:2" x14ac:dyDescent="0.15">
      <c r="A138" t="s">
        <v>503</v>
      </c>
      <c r="B138" t="s">
        <v>504</v>
      </c>
    </row>
    <row r="139" spans="1:2" x14ac:dyDescent="0.15">
      <c r="A139" t="s">
        <v>237</v>
      </c>
      <c r="B139" t="s">
        <v>505</v>
      </c>
    </row>
    <row r="140" spans="1:2" x14ac:dyDescent="0.15">
      <c r="A140" t="s">
        <v>506</v>
      </c>
      <c r="B140" t="s">
        <v>507</v>
      </c>
    </row>
    <row r="141" spans="1:2" x14ac:dyDescent="0.15">
      <c r="A141" t="s">
        <v>508</v>
      </c>
      <c r="B141" t="s">
        <v>509</v>
      </c>
    </row>
    <row r="142" spans="1:2" x14ac:dyDescent="0.15">
      <c r="A142" t="s">
        <v>510</v>
      </c>
      <c r="B142" t="s">
        <v>511</v>
      </c>
    </row>
    <row r="143" spans="1:2" x14ac:dyDescent="0.15">
      <c r="A143" t="s">
        <v>512</v>
      </c>
      <c r="B143" t="s">
        <v>513</v>
      </c>
    </row>
    <row r="144" spans="1:2" x14ac:dyDescent="0.15">
      <c r="A144" t="s">
        <v>514</v>
      </c>
      <c r="B144" t="s">
        <v>515</v>
      </c>
    </row>
    <row r="145" spans="1:3" x14ac:dyDescent="0.15">
      <c r="A145" t="s">
        <v>516</v>
      </c>
      <c r="B145" t="s">
        <v>517</v>
      </c>
    </row>
    <row r="146" spans="1:3" x14ac:dyDescent="0.15">
      <c r="A146" t="s">
        <v>229</v>
      </c>
      <c r="B146" t="s">
        <v>518</v>
      </c>
    </row>
    <row r="147" spans="1:3" x14ac:dyDescent="0.15">
      <c r="A147" t="s">
        <v>519</v>
      </c>
      <c r="B147" t="s">
        <v>520</v>
      </c>
    </row>
    <row r="148" spans="1:3" x14ac:dyDescent="0.15">
      <c r="A148" t="s">
        <v>230</v>
      </c>
      <c r="B148" t="s">
        <v>521</v>
      </c>
    </row>
    <row r="149" spans="1:3" x14ac:dyDescent="0.15">
      <c r="A149" t="s">
        <v>522</v>
      </c>
      <c r="B149" t="s">
        <v>523</v>
      </c>
    </row>
    <row r="150" spans="1:3" x14ac:dyDescent="0.15">
      <c r="A150" t="s">
        <v>524</v>
      </c>
      <c r="B150" t="s">
        <v>525</v>
      </c>
    </row>
    <row r="151" spans="1:3" x14ac:dyDescent="0.15">
      <c r="A151" t="s">
        <v>526</v>
      </c>
      <c r="B151" t="s">
        <v>527</v>
      </c>
    </row>
    <row r="152" spans="1:3" x14ac:dyDescent="0.15">
      <c r="A152" t="s">
        <v>528</v>
      </c>
      <c r="B152" t="s">
        <v>529</v>
      </c>
      <c r="C152" t="s">
        <v>530</v>
      </c>
    </row>
    <row r="153" spans="1:3" x14ac:dyDescent="0.15">
      <c r="A153" t="s">
        <v>531</v>
      </c>
      <c r="B153" t="s">
        <v>532</v>
      </c>
    </row>
    <row r="154" spans="1:3" x14ac:dyDescent="0.15">
      <c r="A154" t="s">
        <v>533</v>
      </c>
      <c r="B154" t="s">
        <v>534</v>
      </c>
    </row>
    <row r="155" spans="1:3" x14ac:dyDescent="0.15">
      <c r="A155" t="s">
        <v>535</v>
      </c>
      <c r="B155" t="s">
        <v>536</v>
      </c>
    </row>
    <row r="156" spans="1:3" x14ac:dyDescent="0.15">
      <c r="A156" t="s">
        <v>537</v>
      </c>
      <c r="B156" t="s">
        <v>538</v>
      </c>
    </row>
    <row r="157" spans="1:3" x14ac:dyDescent="0.15">
      <c r="A157" t="s">
        <v>539</v>
      </c>
      <c r="B157" t="s">
        <v>540</v>
      </c>
    </row>
    <row r="158" spans="1:3" x14ac:dyDescent="0.15">
      <c r="A158" t="s">
        <v>541</v>
      </c>
      <c r="B158" t="s">
        <v>542</v>
      </c>
    </row>
    <row r="159" spans="1:3" x14ac:dyDescent="0.15">
      <c r="A159" t="s">
        <v>543</v>
      </c>
      <c r="B159" t="s">
        <v>544</v>
      </c>
    </row>
    <row r="160" spans="1:3" x14ac:dyDescent="0.15">
      <c r="A160" t="s">
        <v>545</v>
      </c>
      <c r="B160" t="s">
        <v>546</v>
      </c>
    </row>
    <row r="161" spans="1:2" x14ac:dyDescent="0.15">
      <c r="A161" t="s">
        <v>231</v>
      </c>
      <c r="B161" t="s">
        <v>547</v>
      </c>
    </row>
    <row r="162" spans="1:2" x14ac:dyDescent="0.15">
      <c r="A162" t="s">
        <v>548</v>
      </c>
      <c r="B162" t="s">
        <v>549</v>
      </c>
    </row>
    <row r="163" spans="1:2" x14ac:dyDescent="0.15">
      <c r="A163" t="s">
        <v>550</v>
      </c>
      <c r="B163" t="s">
        <v>551</v>
      </c>
    </row>
    <row r="164" spans="1:2" x14ac:dyDescent="0.15">
      <c r="A164" t="s">
        <v>552</v>
      </c>
      <c r="B164" t="s">
        <v>553</v>
      </c>
    </row>
    <row r="165" spans="1:2" x14ac:dyDescent="0.15">
      <c r="A165" t="s">
        <v>232</v>
      </c>
      <c r="B165" t="s">
        <v>554</v>
      </c>
    </row>
    <row r="166" spans="1:2" x14ac:dyDescent="0.15">
      <c r="A166" t="s">
        <v>555</v>
      </c>
      <c r="B166" t="s">
        <v>556</v>
      </c>
    </row>
    <row r="167" spans="1:2" x14ac:dyDescent="0.15">
      <c r="A167" t="s">
        <v>557</v>
      </c>
      <c r="B167" t="s">
        <v>558</v>
      </c>
    </row>
    <row r="168" spans="1:2" x14ac:dyDescent="0.15">
      <c r="A168" t="s">
        <v>233</v>
      </c>
      <c r="B168" t="s">
        <v>559</v>
      </c>
    </row>
    <row r="169" spans="1:2" x14ac:dyDescent="0.15">
      <c r="A169" t="s">
        <v>560</v>
      </c>
      <c r="B169" t="s">
        <v>561</v>
      </c>
    </row>
    <row r="170" spans="1:2" x14ac:dyDescent="0.15">
      <c r="A170" t="s">
        <v>562</v>
      </c>
      <c r="B170" t="s">
        <v>563</v>
      </c>
    </row>
    <row r="171" spans="1:2" x14ac:dyDescent="0.15">
      <c r="A171" t="s">
        <v>564</v>
      </c>
      <c r="B171" t="s">
        <v>565</v>
      </c>
    </row>
    <row r="172" spans="1:2" x14ac:dyDescent="0.15">
      <c r="A172" t="s">
        <v>566</v>
      </c>
      <c r="B172" t="s">
        <v>567</v>
      </c>
    </row>
    <row r="173" spans="1:2" x14ac:dyDescent="0.15">
      <c r="A173" t="s">
        <v>568</v>
      </c>
      <c r="B173" t="s">
        <v>569</v>
      </c>
    </row>
    <row r="174" spans="1:2" x14ac:dyDescent="0.15">
      <c r="A174" t="s">
        <v>234</v>
      </c>
      <c r="B174" t="s">
        <v>570</v>
      </c>
    </row>
    <row r="175" spans="1:2" x14ac:dyDescent="0.15">
      <c r="A175" t="s">
        <v>571</v>
      </c>
      <c r="B175" t="s">
        <v>572</v>
      </c>
    </row>
    <row r="176" spans="1:2" x14ac:dyDescent="0.15">
      <c r="A176" t="s">
        <v>573</v>
      </c>
      <c r="B176" t="s">
        <v>574</v>
      </c>
    </row>
    <row r="177" spans="1:2" x14ac:dyDescent="0.15">
      <c r="A177" t="s">
        <v>246</v>
      </c>
      <c r="B177" t="s">
        <v>575</v>
      </c>
    </row>
    <row r="178" spans="1:2" x14ac:dyDescent="0.15">
      <c r="A178" t="s">
        <v>576</v>
      </c>
      <c r="B178" t="s">
        <v>577</v>
      </c>
    </row>
    <row r="179" spans="1:2" x14ac:dyDescent="0.15">
      <c r="A179" t="s">
        <v>578</v>
      </c>
      <c r="B179" t="s">
        <v>579</v>
      </c>
    </row>
    <row r="180" spans="1:2" x14ac:dyDescent="0.15">
      <c r="A180" t="s">
        <v>580</v>
      </c>
      <c r="B180" t="s">
        <v>581</v>
      </c>
    </row>
    <row r="181" spans="1:2" x14ac:dyDescent="0.15">
      <c r="A181" t="s">
        <v>582</v>
      </c>
      <c r="B181" t="s">
        <v>583</v>
      </c>
    </row>
    <row r="182" spans="1:2" x14ac:dyDescent="0.15">
      <c r="A182" t="s">
        <v>584</v>
      </c>
      <c r="B182" t="s">
        <v>585</v>
      </c>
    </row>
    <row r="183" spans="1:2" x14ac:dyDescent="0.15">
      <c r="A183" t="s">
        <v>586</v>
      </c>
      <c r="B183" t="s">
        <v>587</v>
      </c>
    </row>
    <row r="184" spans="1:2" x14ac:dyDescent="0.15">
      <c r="A184" t="s">
        <v>242</v>
      </c>
      <c r="B184" t="s">
        <v>588</v>
      </c>
    </row>
    <row r="185" spans="1:2" x14ac:dyDescent="0.15">
      <c r="A185" t="s">
        <v>589</v>
      </c>
      <c r="B185" t="s">
        <v>590</v>
      </c>
    </row>
    <row r="186" spans="1:2" x14ac:dyDescent="0.15">
      <c r="A186" t="s">
        <v>591</v>
      </c>
      <c r="B186" t="s">
        <v>592</v>
      </c>
    </row>
    <row r="187" spans="1:2" x14ac:dyDescent="0.15">
      <c r="A187" t="s">
        <v>593</v>
      </c>
      <c r="B187" t="s">
        <v>594</v>
      </c>
    </row>
    <row r="188" spans="1:2" x14ac:dyDescent="0.15">
      <c r="A188" t="s">
        <v>595</v>
      </c>
      <c r="B188" t="s">
        <v>596</v>
      </c>
    </row>
    <row r="189" spans="1:2" x14ac:dyDescent="0.15">
      <c r="A189" t="s">
        <v>597</v>
      </c>
      <c r="B189" t="s">
        <v>598</v>
      </c>
    </row>
    <row r="190" spans="1:2" x14ac:dyDescent="0.15">
      <c r="A190" t="s">
        <v>243</v>
      </c>
      <c r="B190" t="s">
        <v>599</v>
      </c>
    </row>
    <row r="191" spans="1:2" x14ac:dyDescent="0.15">
      <c r="A191" t="s">
        <v>244</v>
      </c>
      <c r="B191" t="s">
        <v>600</v>
      </c>
    </row>
    <row r="192" spans="1:2" x14ac:dyDescent="0.15">
      <c r="A192" t="s">
        <v>601</v>
      </c>
      <c r="B192" t="s">
        <v>602</v>
      </c>
    </row>
    <row r="193" spans="1:2" x14ac:dyDescent="0.15">
      <c r="A193" t="s">
        <v>603</v>
      </c>
      <c r="B193" t="s">
        <v>604</v>
      </c>
    </row>
    <row r="194" spans="1:2" x14ac:dyDescent="0.15">
      <c r="A194" t="s">
        <v>605</v>
      </c>
      <c r="B194" t="s">
        <v>606</v>
      </c>
    </row>
    <row r="195" spans="1:2" x14ac:dyDescent="0.15">
      <c r="A195" t="s">
        <v>607</v>
      </c>
      <c r="B195" t="s">
        <v>608</v>
      </c>
    </row>
    <row r="196" spans="1:2" x14ac:dyDescent="0.15">
      <c r="A196" t="s">
        <v>609</v>
      </c>
      <c r="B196" t="s">
        <v>610</v>
      </c>
    </row>
    <row r="197" spans="1:2" x14ac:dyDescent="0.15">
      <c r="A197" t="s">
        <v>611</v>
      </c>
      <c r="B197" t="s">
        <v>612</v>
      </c>
    </row>
    <row r="198" spans="1:2" x14ac:dyDescent="0.15">
      <c r="A198" t="s">
        <v>613</v>
      </c>
      <c r="B198" t="s">
        <v>614</v>
      </c>
    </row>
    <row r="199" spans="1:2" x14ac:dyDescent="0.15">
      <c r="A199" t="s">
        <v>615</v>
      </c>
      <c r="B199" t="s">
        <v>616</v>
      </c>
    </row>
    <row r="200" spans="1:2" x14ac:dyDescent="0.15">
      <c r="A200" t="s">
        <v>617</v>
      </c>
      <c r="B200" t="s">
        <v>618</v>
      </c>
    </row>
    <row r="201" spans="1:2" x14ac:dyDescent="0.15">
      <c r="A201" t="s">
        <v>619</v>
      </c>
      <c r="B201" t="s">
        <v>620</v>
      </c>
    </row>
    <row r="202" spans="1:2" x14ac:dyDescent="0.15">
      <c r="A202" t="s">
        <v>621</v>
      </c>
      <c r="B202" t="s">
        <v>622</v>
      </c>
    </row>
    <row r="203" spans="1:2" x14ac:dyDescent="0.15">
      <c r="A203" t="s">
        <v>623</v>
      </c>
      <c r="B203" t="s">
        <v>624</v>
      </c>
    </row>
    <row r="204" spans="1:2" x14ac:dyDescent="0.15">
      <c r="A204" t="s">
        <v>245</v>
      </c>
      <c r="B204" t="s">
        <v>625</v>
      </c>
    </row>
    <row r="205" spans="1:2" x14ac:dyDescent="0.15">
      <c r="A205" t="s">
        <v>626</v>
      </c>
      <c r="B205" t="s">
        <v>627</v>
      </c>
    </row>
    <row r="206" spans="1:2" x14ac:dyDescent="0.15">
      <c r="A206" t="s">
        <v>628</v>
      </c>
      <c r="B206" t="s">
        <v>629</v>
      </c>
    </row>
    <row r="207" spans="1:2" x14ac:dyDescent="0.15">
      <c r="A207" t="s">
        <v>630</v>
      </c>
      <c r="B207" t="s">
        <v>631</v>
      </c>
    </row>
    <row r="208" spans="1:2" x14ac:dyDescent="0.15">
      <c r="A208" t="s">
        <v>247</v>
      </c>
      <c r="B208" t="s">
        <v>632</v>
      </c>
    </row>
    <row r="209" spans="1:2" x14ac:dyDescent="0.15">
      <c r="A209" t="s">
        <v>633</v>
      </c>
      <c r="B209" t="s">
        <v>634</v>
      </c>
    </row>
    <row r="210" spans="1:2" x14ac:dyDescent="0.15">
      <c r="A210" t="s">
        <v>635</v>
      </c>
      <c r="B210" t="s">
        <v>636</v>
      </c>
    </row>
    <row r="211" spans="1:2" x14ac:dyDescent="0.15">
      <c r="A211" t="s">
        <v>248</v>
      </c>
      <c r="B211" t="s">
        <v>637</v>
      </c>
    </row>
    <row r="212" spans="1:2" x14ac:dyDescent="0.15">
      <c r="A212" t="s">
        <v>638</v>
      </c>
      <c r="B212" t="s">
        <v>639</v>
      </c>
    </row>
    <row r="213" spans="1:2" x14ac:dyDescent="0.15">
      <c r="A213" t="s">
        <v>640</v>
      </c>
      <c r="B213" t="s">
        <v>641</v>
      </c>
    </row>
    <row r="214" spans="1:2" x14ac:dyDescent="0.15">
      <c r="A214" t="s">
        <v>642</v>
      </c>
      <c r="B214" t="s">
        <v>643</v>
      </c>
    </row>
    <row r="215" spans="1:2" x14ac:dyDescent="0.15">
      <c r="A215" t="s">
        <v>644</v>
      </c>
      <c r="B215" t="s">
        <v>645</v>
      </c>
    </row>
    <row r="216" spans="1:2" x14ac:dyDescent="0.15">
      <c r="A216" t="s">
        <v>646</v>
      </c>
      <c r="B216" t="s">
        <v>647</v>
      </c>
    </row>
    <row r="217" spans="1:2" x14ac:dyDescent="0.15">
      <c r="A217" t="s">
        <v>648</v>
      </c>
      <c r="B217" t="s">
        <v>649</v>
      </c>
    </row>
    <row r="218" spans="1:2" x14ac:dyDescent="0.15">
      <c r="A218" t="s">
        <v>650</v>
      </c>
      <c r="B218" t="s">
        <v>651</v>
      </c>
    </row>
    <row r="219" spans="1:2" x14ac:dyDescent="0.15">
      <c r="A219" t="s">
        <v>652</v>
      </c>
      <c r="B219" t="s">
        <v>653</v>
      </c>
    </row>
  </sheetData>
  <sheetProtection algorithmName="SHA-512" hashValue="SMtpbDEx6JTwRJ1fC01iKUJxf6tRCd0fz4ph3DqpdR1a72o1tSAsg4sMDGuaSeXwgO1dji+0lkTzpt8SjMFxFQ==" saltValue="BNMCF69MCTQMyscwbqhC7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topLeftCell="A2" workbookViewId="0">
      <selection activeCell="Q25" sqref="Q25"/>
    </sheetView>
  </sheetViews>
  <sheetFormatPr defaultRowHeight="13.5" x14ac:dyDescent="0.15"/>
  <cols>
    <col min="2" max="2" width="17.625" customWidth="1"/>
    <col min="3" max="10" width="16.125" customWidth="1"/>
  </cols>
  <sheetData>
    <row r="1" spans="1:9" x14ac:dyDescent="0.15">
      <c r="A1">
        <v>1</v>
      </c>
      <c r="B1" s="89">
        <v>2</v>
      </c>
      <c r="C1">
        <v>3</v>
      </c>
      <c r="D1" s="89">
        <v>4</v>
      </c>
      <c r="E1">
        <v>5</v>
      </c>
      <c r="F1" s="89">
        <v>6</v>
      </c>
      <c r="G1">
        <v>7</v>
      </c>
      <c r="H1" s="89">
        <v>8</v>
      </c>
      <c r="I1">
        <v>9</v>
      </c>
    </row>
    <row r="2" spans="1:9" ht="14.25" thickBot="1" x14ac:dyDescent="0.2">
      <c r="B2" s="82" t="s">
        <v>159</v>
      </c>
      <c r="C2" s="84" t="s">
        <v>160</v>
      </c>
      <c r="D2" s="82" t="s">
        <v>161</v>
      </c>
      <c r="E2" s="84" t="s">
        <v>162</v>
      </c>
      <c r="F2" s="82" t="s">
        <v>657</v>
      </c>
      <c r="G2" s="84" t="s">
        <v>176</v>
      </c>
      <c r="H2" s="82" t="s">
        <v>177</v>
      </c>
      <c r="I2" s="84" t="s">
        <v>178</v>
      </c>
    </row>
    <row r="3" spans="1:9" x14ac:dyDescent="0.15">
      <c r="A3">
        <v>1</v>
      </c>
      <c r="B3" s="83" t="s">
        <v>194</v>
      </c>
      <c r="C3" s="85" t="s">
        <v>194</v>
      </c>
      <c r="D3" s="83" t="s">
        <v>194</v>
      </c>
      <c r="E3" s="85" t="s">
        <v>194</v>
      </c>
      <c r="F3" s="83" t="s">
        <v>194</v>
      </c>
      <c r="G3" s="85" t="s">
        <v>194</v>
      </c>
      <c r="H3" s="83"/>
      <c r="I3" s="85"/>
    </row>
    <row r="4" spans="1:9" x14ac:dyDescent="0.15">
      <c r="A4">
        <v>2</v>
      </c>
      <c r="B4" s="83" t="s">
        <v>659</v>
      </c>
      <c r="C4" s="85" t="s">
        <v>659</v>
      </c>
      <c r="D4" s="83" t="s">
        <v>659</v>
      </c>
      <c r="E4" s="85" t="s">
        <v>659</v>
      </c>
      <c r="F4" s="83" t="s">
        <v>659</v>
      </c>
      <c r="G4" s="85" t="s">
        <v>659</v>
      </c>
      <c r="H4" s="83"/>
      <c r="I4" s="85"/>
    </row>
    <row r="5" spans="1:9" x14ac:dyDescent="0.15">
      <c r="A5">
        <v>3</v>
      </c>
      <c r="B5" s="83" t="s">
        <v>133</v>
      </c>
      <c r="C5" s="85" t="s">
        <v>133</v>
      </c>
      <c r="D5" s="83" t="s">
        <v>133</v>
      </c>
      <c r="E5" s="85" t="s">
        <v>133</v>
      </c>
      <c r="F5" s="83" t="s">
        <v>133</v>
      </c>
      <c r="G5" s="85" t="s">
        <v>133</v>
      </c>
      <c r="H5" s="83"/>
      <c r="I5" s="85"/>
    </row>
    <row r="6" spans="1:9" x14ac:dyDescent="0.15">
      <c r="A6">
        <v>4</v>
      </c>
      <c r="B6" s="83" t="s">
        <v>660</v>
      </c>
      <c r="C6" s="85" t="s">
        <v>660</v>
      </c>
      <c r="D6" s="83" t="s">
        <v>660</v>
      </c>
      <c r="E6" s="85" t="s">
        <v>660</v>
      </c>
      <c r="F6" s="83" t="s">
        <v>660</v>
      </c>
      <c r="G6" s="85" t="s">
        <v>660</v>
      </c>
      <c r="H6" s="83"/>
      <c r="I6" s="85"/>
    </row>
    <row r="7" spans="1:9" x14ac:dyDescent="0.15">
      <c r="A7">
        <v>5</v>
      </c>
      <c r="B7" s="83" t="s">
        <v>670</v>
      </c>
      <c r="C7" s="85" t="s">
        <v>661</v>
      </c>
      <c r="D7" s="83" t="s">
        <v>670</v>
      </c>
      <c r="E7" s="231" t="s">
        <v>661</v>
      </c>
      <c r="F7" s="83" t="s">
        <v>670</v>
      </c>
      <c r="G7" s="85" t="s">
        <v>155</v>
      </c>
      <c r="H7" s="83"/>
      <c r="I7" s="85"/>
    </row>
    <row r="8" spans="1:9" x14ac:dyDescent="0.15">
      <c r="A8">
        <v>6</v>
      </c>
      <c r="B8" s="83" t="s">
        <v>675</v>
      </c>
      <c r="C8" s="85" t="s">
        <v>155</v>
      </c>
      <c r="D8" s="230" t="s">
        <v>676</v>
      </c>
      <c r="E8" s="231" t="s">
        <v>155</v>
      </c>
      <c r="F8" s="230" t="s">
        <v>676</v>
      </c>
      <c r="G8" s="85" t="s">
        <v>662</v>
      </c>
      <c r="H8" s="83"/>
      <c r="I8" s="85"/>
    </row>
    <row r="9" spans="1:9" x14ac:dyDescent="0.15">
      <c r="A9">
        <v>7</v>
      </c>
      <c r="B9" s="83" t="s">
        <v>671</v>
      </c>
      <c r="C9" s="85" t="s">
        <v>662</v>
      </c>
      <c r="D9" s="83" t="s">
        <v>671</v>
      </c>
      <c r="E9" s="85" t="s">
        <v>662</v>
      </c>
      <c r="F9" s="83" t="s">
        <v>671</v>
      </c>
      <c r="G9" s="85" t="s">
        <v>201</v>
      </c>
      <c r="H9" s="83"/>
      <c r="I9" s="85"/>
    </row>
    <row r="10" spans="1:9" x14ac:dyDescent="0.15">
      <c r="A10">
        <v>8</v>
      </c>
      <c r="B10" s="83" t="s">
        <v>201</v>
      </c>
      <c r="C10" s="85" t="s">
        <v>201</v>
      </c>
      <c r="D10" s="83" t="s">
        <v>201</v>
      </c>
      <c r="E10" s="85" t="s">
        <v>201</v>
      </c>
      <c r="F10" s="83" t="s">
        <v>201</v>
      </c>
      <c r="G10" s="85" t="s">
        <v>202</v>
      </c>
      <c r="H10" s="83"/>
      <c r="I10" s="85"/>
    </row>
    <row r="11" spans="1:9" x14ac:dyDescent="0.15">
      <c r="A11">
        <v>9</v>
      </c>
      <c r="B11" s="83" t="s">
        <v>202</v>
      </c>
      <c r="C11" s="85" t="s">
        <v>202</v>
      </c>
      <c r="D11" s="83" t="s">
        <v>202</v>
      </c>
      <c r="E11" s="85" t="s">
        <v>202</v>
      </c>
      <c r="F11" s="83" t="s">
        <v>202</v>
      </c>
      <c r="G11" s="85" t="s">
        <v>203</v>
      </c>
      <c r="H11" s="83"/>
      <c r="I11" s="85"/>
    </row>
    <row r="12" spans="1:9" x14ac:dyDescent="0.15">
      <c r="A12">
        <v>10</v>
      </c>
      <c r="B12" s="83" t="s">
        <v>203</v>
      </c>
      <c r="C12" s="85" t="s">
        <v>203</v>
      </c>
      <c r="D12" s="83" t="s">
        <v>203</v>
      </c>
      <c r="E12" s="85" t="s">
        <v>203</v>
      </c>
      <c r="F12" s="83" t="s">
        <v>203</v>
      </c>
      <c r="G12" s="85" t="s">
        <v>204</v>
      </c>
      <c r="H12" s="83"/>
      <c r="I12" s="85"/>
    </row>
    <row r="13" spans="1:9" x14ac:dyDescent="0.15">
      <c r="A13">
        <v>11</v>
      </c>
      <c r="B13" s="83" t="s">
        <v>204</v>
      </c>
      <c r="C13" s="85" t="s">
        <v>204</v>
      </c>
      <c r="D13" s="83" t="s">
        <v>204</v>
      </c>
      <c r="E13" s="85" t="s">
        <v>204</v>
      </c>
      <c r="F13" s="83" t="s">
        <v>204</v>
      </c>
      <c r="G13" s="85" t="s">
        <v>664</v>
      </c>
      <c r="H13" s="83"/>
      <c r="I13" s="85"/>
    </row>
    <row r="14" spans="1:9" x14ac:dyDescent="0.15">
      <c r="A14">
        <v>12</v>
      </c>
      <c r="B14" s="83" t="s">
        <v>672</v>
      </c>
      <c r="C14" s="85" t="s">
        <v>663</v>
      </c>
      <c r="D14" s="83" t="s">
        <v>672</v>
      </c>
      <c r="E14" s="85" t="s">
        <v>663</v>
      </c>
      <c r="F14" s="83" t="s">
        <v>672</v>
      </c>
      <c r="G14" s="85" t="s">
        <v>665</v>
      </c>
      <c r="H14" s="83"/>
      <c r="I14" s="85"/>
    </row>
    <row r="15" spans="1:9" x14ac:dyDescent="0.15">
      <c r="A15">
        <v>13</v>
      </c>
      <c r="B15" s="83" t="s">
        <v>673</v>
      </c>
      <c r="C15" s="85" t="s">
        <v>664</v>
      </c>
      <c r="D15" s="83" t="s">
        <v>673</v>
      </c>
      <c r="E15" s="85" t="s">
        <v>664</v>
      </c>
      <c r="F15" s="83" t="s">
        <v>673</v>
      </c>
      <c r="G15" s="85" t="s">
        <v>668</v>
      </c>
      <c r="H15" s="83"/>
      <c r="I15" s="85"/>
    </row>
    <row r="16" spans="1:9" x14ac:dyDescent="0.15">
      <c r="A16">
        <v>14</v>
      </c>
      <c r="B16" s="83" t="s">
        <v>674</v>
      </c>
      <c r="C16" s="85" t="s">
        <v>665</v>
      </c>
      <c r="D16" s="83" t="s">
        <v>674</v>
      </c>
      <c r="E16" s="85" t="s">
        <v>665</v>
      </c>
      <c r="F16" s="83" t="s">
        <v>674</v>
      </c>
      <c r="G16" s="85"/>
      <c r="H16" s="83"/>
      <c r="I16" s="85"/>
    </row>
    <row r="17" spans="1:7" x14ac:dyDescent="0.15">
      <c r="A17">
        <v>15</v>
      </c>
      <c r="B17" s="83"/>
      <c r="C17" s="85" t="s">
        <v>666</v>
      </c>
      <c r="D17" s="83"/>
      <c r="E17" s="85" t="s">
        <v>666</v>
      </c>
      <c r="F17" s="83"/>
      <c r="G17" s="85"/>
    </row>
    <row r="18" spans="1:7" x14ac:dyDescent="0.15">
      <c r="A18">
        <v>16</v>
      </c>
      <c r="B18" s="83"/>
      <c r="C18" s="85" t="s">
        <v>667</v>
      </c>
      <c r="D18" s="83"/>
      <c r="E18" s="85" t="s">
        <v>667</v>
      </c>
      <c r="F18" s="83"/>
      <c r="G18" s="85"/>
    </row>
    <row r="19" spans="1:7" x14ac:dyDescent="0.15">
      <c r="A19">
        <v>17</v>
      </c>
      <c r="B19" s="83"/>
      <c r="C19" s="85" t="s">
        <v>668</v>
      </c>
      <c r="D19" s="83"/>
      <c r="E19" s="85" t="s">
        <v>668</v>
      </c>
      <c r="F19" s="83"/>
      <c r="G19" s="85"/>
    </row>
    <row r="20" spans="1:7" x14ac:dyDescent="0.15">
      <c r="A20">
        <v>18</v>
      </c>
      <c r="B20" s="83"/>
      <c r="C20" s="85" t="s">
        <v>669</v>
      </c>
      <c r="D20" s="83"/>
      <c r="E20" s="85" t="s">
        <v>669</v>
      </c>
      <c r="F20" s="83"/>
      <c r="G20" s="85"/>
    </row>
    <row r="21" spans="1:7" x14ac:dyDescent="0.15">
      <c r="A21">
        <v>19</v>
      </c>
      <c r="B21" s="83"/>
      <c r="C21" s="85"/>
      <c r="D21" s="83"/>
      <c r="E21" s="85"/>
      <c r="F21" s="83"/>
      <c r="G21" s="85"/>
    </row>
    <row r="22" spans="1:7" x14ac:dyDescent="0.15">
      <c r="A22">
        <v>20</v>
      </c>
      <c r="B22" s="83"/>
      <c r="C22" s="85"/>
      <c r="D22" s="83"/>
      <c r="E22" s="85"/>
      <c r="F22" s="83"/>
      <c r="G22" s="85"/>
    </row>
    <row r="23" spans="1:7" x14ac:dyDescent="0.15">
      <c r="A23">
        <v>21</v>
      </c>
      <c r="B23" s="83"/>
      <c r="C23" s="85"/>
      <c r="D23" s="83"/>
      <c r="E23" s="85"/>
      <c r="F23" s="83"/>
      <c r="G23" s="85"/>
    </row>
    <row r="24" spans="1:7" x14ac:dyDescent="0.15">
      <c r="A24">
        <v>22</v>
      </c>
      <c r="B24" s="83"/>
      <c r="C24" s="85"/>
      <c r="D24" s="83"/>
      <c r="E24" s="85"/>
      <c r="F24" s="83"/>
      <c r="G24" s="85"/>
    </row>
    <row r="25" spans="1:7" x14ac:dyDescent="0.15">
      <c r="A25">
        <v>23</v>
      </c>
      <c r="B25" s="83"/>
      <c r="C25" s="85"/>
      <c r="D25" s="83"/>
      <c r="E25" s="85"/>
      <c r="F25" s="83"/>
      <c r="G25" s="85"/>
    </row>
    <row r="26" spans="1:7" x14ac:dyDescent="0.15">
      <c r="A26">
        <v>24</v>
      </c>
      <c r="B26" s="83"/>
      <c r="C26" s="85"/>
      <c r="D26" s="83"/>
      <c r="E26" s="85"/>
      <c r="F26" s="83"/>
      <c r="G26" s="85"/>
    </row>
    <row r="27" spans="1:7" x14ac:dyDescent="0.15">
      <c r="A27">
        <v>25</v>
      </c>
      <c r="B27" s="83"/>
      <c r="C27" s="85"/>
      <c r="D27" s="83"/>
      <c r="E27" s="85"/>
      <c r="F27" s="83"/>
      <c r="G27" s="85"/>
    </row>
    <row r="28" spans="1:7" x14ac:dyDescent="0.15">
      <c r="A28">
        <v>26</v>
      </c>
      <c r="B28" s="83"/>
      <c r="C28" s="85"/>
      <c r="D28" s="83"/>
      <c r="E28" s="85"/>
      <c r="F28" s="83"/>
      <c r="G28" s="85"/>
    </row>
    <row r="29" spans="1:7" x14ac:dyDescent="0.15">
      <c r="A29">
        <v>27</v>
      </c>
      <c r="B29" s="83"/>
      <c r="C29" s="85"/>
      <c r="D29" s="83"/>
      <c r="E29" s="85"/>
      <c r="F29" s="83"/>
      <c r="G29" s="85"/>
    </row>
    <row r="30" spans="1:7" x14ac:dyDescent="0.15">
      <c r="A30">
        <v>28</v>
      </c>
      <c r="B30" s="83"/>
      <c r="C30" s="85"/>
      <c r="D30" s="83"/>
      <c r="E30" s="85"/>
      <c r="F30" s="83"/>
      <c r="G30" s="85"/>
    </row>
    <row r="31" spans="1:7" x14ac:dyDescent="0.15">
      <c r="A31">
        <v>29</v>
      </c>
      <c r="B31" s="83"/>
      <c r="C31" s="85"/>
      <c r="D31" s="83"/>
      <c r="E31" s="85"/>
      <c r="F31" s="83"/>
      <c r="G31" s="85"/>
    </row>
    <row r="32" spans="1:7" x14ac:dyDescent="0.15">
      <c r="A32">
        <v>30</v>
      </c>
      <c r="B32" s="83"/>
      <c r="C32" s="85"/>
      <c r="D32" s="83"/>
      <c r="E32" s="85"/>
      <c r="F32" s="83"/>
      <c r="G32" s="85"/>
    </row>
    <row r="33" spans="1:7" x14ac:dyDescent="0.15">
      <c r="A33">
        <v>31</v>
      </c>
      <c r="B33" s="83"/>
      <c r="C33" s="85"/>
      <c r="D33" s="83"/>
      <c r="E33" s="85"/>
      <c r="F33" s="83"/>
      <c r="G33" s="85"/>
    </row>
    <row r="34" spans="1:7" x14ac:dyDescent="0.15">
      <c r="A34">
        <v>32</v>
      </c>
      <c r="B34" s="83"/>
      <c r="C34" s="85"/>
      <c r="D34" s="83"/>
      <c r="E34" s="85"/>
      <c r="F34" s="83"/>
      <c r="G34" s="85"/>
    </row>
    <row r="35" spans="1:7" x14ac:dyDescent="0.15">
      <c r="A35">
        <v>33</v>
      </c>
      <c r="B35" s="83"/>
      <c r="C35" s="85"/>
      <c r="D35" s="83"/>
      <c r="E35" s="85"/>
      <c r="F35" s="83"/>
      <c r="G35" s="85"/>
    </row>
    <row r="36" spans="1:7" x14ac:dyDescent="0.15">
      <c r="A36">
        <v>34</v>
      </c>
      <c r="B36" s="83"/>
      <c r="C36" s="85"/>
      <c r="D36" s="83"/>
      <c r="E36" s="85"/>
      <c r="F36" s="83"/>
      <c r="G36" s="85"/>
    </row>
    <row r="37" spans="1:7" x14ac:dyDescent="0.15">
      <c r="A37">
        <v>35</v>
      </c>
      <c r="B37" s="83"/>
      <c r="C37" s="85"/>
      <c r="D37" s="83"/>
      <c r="E37" s="85"/>
      <c r="F37" s="83"/>
      <c r="G37" s="85"/>
    </row>
    <row r="38" spans="1:7" x14ac:dyDescent="0.15">
      <c r="A38">
        <v>36</v>
      </c>
      <c r="B38" s="83"/>
      <c r="C38" s="85"/>
      <c r="D38" s="83"/>
      <c r="E38" s="85"/>
      <c r="F38" s="83"/>
      <c r="G38" s="85"/>
    </row>
    <row r="39" spans="1:7" x14ac:dyDescent="0.15">
      <c r="A39">
        <v>37</v>
      </c>
      <c r="B39" s="83"/>
      <c r="C39" s="85"/>
      <c r="D39" s="83"/>
      <c r="E39" s="85"/>
      <c r="F39" s="83"/>
      <c r="G39" s="85"/>
    </row>
    <row r="40" spans="1:7" x14ac:dyDescent="0.15">
      <c r="A40">
        <v>38</v>
      </c>
      <c r="B40" s="83"/>
      <c r="C40" s="85"/>
      <c r="D40" s="83"/>
      <c r="E40" s="85"/>
      <c r="F40" s="83"/>
      <c r="G40" s="85"/>
    </row>
  </sheetData>
  <sheetProtection algorithmName="SHA-512" hashValue="DP5u0G+3lLoiUbZ9b7Yknv70EjLRb1e/z5NmmjzDS25BPmZjzLHMVD9moH3FzfA2wD8u4v+rHcDG8T/ulL8smQ==" saltValue="YKXNSnPaBnEP0XbdHIGmNQ=="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G7" sqref="G7"/>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1600</v>
      </c>
      <c r="G5" s="31">
        <v>1600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c r="F8" s="30"/>
      <c r="G8" s="31"/>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213</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206</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X3I4gzBONCOQV4MmDzN0w6vEokZVZk56irJSWz4eRDen7BAXCtfwku9tOh2coIV7NySCc3TDm2fGHdK+kO/5vg==" saltValue="YGyoTz9RW+jJw8ph7Ry+mg=="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申込一覧表</vt:lpstr>
      <vt:lpstr>国籍国名表記</vt:lpstr>
      <vt:lpstr>Sheet2</vt:lpstr>
      <vt:lpstr>Sheet1</vt:lpstr>
      <vt:lpstr>大会情報</vt:lpstr>
      <vt:lpstr>申込一覧表!Print_Area</vt:lpstr>
      <vt:lpstr>申込一覧表!Print_Titles</vt:lpstr>
      <vt:lpstr>ﾘﾚｰ</vt:lpstr>
      <vt:lpstr>一大女</vt:lpstr>
      <vt:lpstr>一大男</vt:lpstr>
      <vt:lpstr>高女</vt:lpstr>
      <vt:lpstr>高男</vt:lpstr>
      <vt:lpstr>種目</vt:lpstr>
      <vt:lpstr>種目２</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2025-07-30T01:09:14Z</cp:lastPrinted>
  <dcterms:created xsi:type="dcterms:W3CDTF">2005-08-20T00:36:44Z</dcterms:created>
  <dcterms:modified xsi:type="dcterms:W3CDTF">2025-08-09T02:29:11Z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