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930" windowHeight="7125" activeTab="0"/>
  </bookViews>
  <sheets>
    <sheet name="申込一覧表A" sheetId="1" r:id="rId1"/>
    <sheet name="印刷" sheetId="2" r:id="rId2"/>
    <sheet name="種目人数表B" sheetId="3" r:id="rId3"/>
    <sheet name="混成申込" sheetId="4" r:id="rId4"/>
    <sheet name="初期設定" sheetId="5" r:id="rId5"/>
    <sheet name="DAT" sheetId="6" r:id="rId6"/>
  </sheets>
  <definedNames>
    <definedName name="gakkou">'初期設定'!$D$1:$E$408</definedName>
    <definedName name="kyougi">'初期設定'!$A$1:$B$60</definedName>
    <definedName name="mks">'申込一覧表A'!$B$6:$Y$96</definedName>
    <definedName name="_xlnm.Print_Area" localSheetId="1">'印刷'!$A$1:$Y$39</definedName>
    <definedName name="_xlnm.Print_Area" localSheetId="3">'混成申込'!$A$3:$H$37</definedName>
    <definedName name="ﾀﾞﾝﾀｲ">#REF!</definedName>
  </definedNames>
  <calcPr fullCalcOnLoad="1"/>
</workbook>
</file>

<file path=xl/comments2.xml><?xml version="1.0" encoding="utf-8"?>
<comments xmlns="http://schemas.openxmlformats.org/spreadsheetml/2006/main">
  <authors>
    <author>GAAA</author>
  </authors>
  <commentList>
    <comment ref="A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</commentList>
</comments>
</file>

<file path=xl/comments4.xml><?xml version="1.0" encoding="utf-8"?>
<comments xmlns="http://schemas.openxmlformats.org/spreadsheetml/2006/main">
  <authors>
    <author>群馬県教育委員会</author>
  </authors>
  <commentList>
    <comment ref="E11" authorId="0">
      <text>
        <r>
          <rPr>
            <sz val="9"/>
            <rFont val="MS P ゴシック"/>
            <family val="3"/>
          </rPr>
          <t>記録の入力方法
【時間】#'##"##
例　4分20秒20は2'20"20と入力
【長さ】##m##
例　20m20と入力
【得点】####点
例　2020点と入力</t>
        </r>
      </text>
    </comment>
    <comment ref="E12" authorId="0">
      <text>
        <r>
          <rPr>
            <sz val="9"/>
            <rFont val="MS P ゴシック"/>
            <family val="3"/>
          </rPr>
          <t>記録の入力方法
【時間】#'##"##
例　4分20秒20は2'20"20と入力
【長さ】##m##
例　20m20と入力
【得点】####点
例　2020点と入力</t>
        </r>
      </text>
    </comment>
    <comment ref="E13" authorId="0">
      <text>
        <r>
          <rPr>
            <sz val="9"/>
            <rFont val="MS P ゴシック"/>
            <family val="3"/>
          </rPr>
          <t xml:space="preserve">記録の入力方法
【時間】#'##"##
例　4分20秒20は2'20"20と入力
【長さ】##m##
例　20m20と入力
【得点】####点
例　2020点と入力
</t>
        </r>
      </text>
    </comment>
    <comment ref="G11" authorId="0">
      <text>
        <r>
          <rPr>
            <sz val="9"/>
            <rFont val="MS P ゴシック"/>
            <family val="3"/>
          </rPr>
          <t>今までの最高記録です
入力の仕方は #m##
例：　1m60</t>
        </r>
      </text>
    </comment>
    <comment ref="H11" authorId="0">
      <text>
        <r>
          <rPr>
            <sz val="9"/>
            <rFont val="MS P ゴシック"/>
            <family val="3"/>
          </rPr>
          <t>入力の仕方は #m##
例：　1m60</t>
        </r>
      </text>
    </comment>
    <comment ref="G29" authorId="0">
      <text>
        <r>
          <rPr>
            <sz val="9"/>
            <rFont val="MS P ゴシック"/>
            <family val="3"/>
          </rPr>
          <t>今までの最高記録です入力の仕方は #m##
例：　1m60</t>
        </r>
      </text>
    </comment>
    <comment ref="H29" authorId="0">
      <text>
        <r>
          <rPr>
            <sz val="9"/>
            <rFont val="MS P ゴシック"/>
            <family val="3"/>
          </rPr>
          <t>入力の仕方は #m##
例：　1m60</t>
        </r>
      </text>
    </comment>
    <comment ref="A11" authorId="0">
      <text>
        <r>
          <rPr>
            <sz val="9"/>
            <rFont val="MS P ゴシック"/>
            <family val="3"/>
          </rPr>
          <t>ナンバーカードの番号</t>
        </r>
      </text>
    </comment>
    <comment ref="B11" authorId="0">
      <text>
        <r>
          <rPr>
            <sz val="9"/>
            <rFont val="MS P ゴシック"/>
            <family val="3"/>
          </rPr>
          <t>姓と名の間は全角１マス空けてください</t>
        </r>
      </text>
    </comment>
    <comment ref="B29" authorId="0">
      <text>
        <r>
          <rPr>
            <sz val="9"/>
            <rFont val="MS P ゴシック"/>
            <family val="3"/>
          </rPr>
          <t>姓と名の間は全角１マス空けてください</t>
        </r>
      </text>
    </comment>
    <comment ref="A29" authorId="0">
      <text>
        <r>
          <rPr>
            <sz val="9"/>
            <rFont val="MS P ゴシック"/>
            <family val="3"/>
          </rPr>
          <t>ナンバーカードの番号</t>
        </r>
      </text>
    </comment>
    <comment ref="C11" authorId="0">
      <text>
        <r>
          <rPr>
            <sz val="9"/>
            <rFont val="MS P ゴシック"/>
            <family val="3"/>
          </rPr>
          <t>半角でも全角でもどちらでもかまいません</t>
        </r>
      </text>
    </comment>
    <comment ref="C29" authorId="0">
      <text>
        <r>
          <rPr>
            <sz val="9"/>
            <rFont val="MS P ゴシック"/>
            <family val="3"/>
          </rPr>
          <t>半角でも全角でもどちらでもかまいません</t>
        </r>
      </text>
    </comment>
    <comment ref="E29" authorId="0">
      <text>
        <r>
          <rPr>
            <sz val="9"/>
            <rFont val="MS P ゴシック"/>
            <family val="3"/>
          </rPr>
          <t>記録の入力方法
【時間】#'##"##
例　4分20秒20は2'20"20と入力
【長さ】##m##
例　20m20と入力
【得点】####点
例　2020点と入力</t>
        </r>
      </text>
    </comment>
    <comment ref="E30" authorId="0">
      <text>
        <r>
          <rPr>
            <sz val="9"/>
            <rFont val="MS P ゴシック"/>
            <family val="3"/>
          </rPr>
          <t>記録の入力方法
【時間】#'##"##
例　4分20秒20は2'20"20と入力
【長さ】##m##
例　20m20と入力
【得点】####点
例　2020点と入力</t>
        </r>
      </text>
    </comment>
    <comment ref="E31" authorId="0">
      <text>
        <r>
          <rPr>
            <sz val="9"/>
            <rFont val="MS P ゴシック"/>
            <family val="3"/>
          </rPr>
          <t xml:space="preserve">記録の入力方法
【時間】#'##"##
例　4分20秒20は2'20"20と入力
【長さ】##m##
例　20m20と入力
【得点】####点
例　2020点と入力
</t>
        </r>
      </text>
    </comment>
  </commentList>
</comments>
</file>

<file path=xl/sharedStrings.xml><?xml version="1.0" encoding="utf-8"?>
<sst xmlns="http://schemas.openxmlformats.org/spreadsheetml/2006/main" count="2503" uniqueCount="1268">
  <si>
    <t>NO.1</t>
  </si>
  <si>
    <t>氏　　名</t>
  </si>
  <si>
    <t>ﾌﾘｶﾞﾅ</t>
  </si>
  <si>
    <t>種目1</t>
  </si>
  <si>
    <t>種目2</t>
  </si>
  <si>
    <t>種目3</t>
  </si>
  <si>
    <t>個人申込種目数</t>
  </si>
  <si>
    <t>種目</t>
  </si>
  <si>
    <t>　　申込人員</t>
  </si>
  <si>
    <t>リレー申込数</t>
  </si>
  <si>
    <t>　　申込料金</t>
  </si>
  <si>
    <t>円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</si>
  <si>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</si>
  <si>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</si>
  <si>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</si>
  <si>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</si>
  <si>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</si>
  <si>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</si>
  <si>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</si>
  <si>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</si>
  <si>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</si>
  <si>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</si>
  <si>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</si>
  <si>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</si>
  <si>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</si>
  <si>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</si>
  <si>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012</t>
  </si>
  <si>
    <t>10000m</t>
  </si>
  <si>
    <t>034</t>
  </si>
  <si>
    <t>110mH</t>
  </si>
  <si>
    <t>037</t>
  </si>
  <si>
    <t>400mH(男）</t>
  </si>
  <si>
    <t>044</t>
  </si>
  <si>
    <t>046</t>
  </si>
  <si>
    <t>400mH(女）</t>
  </si>
  <si>
    <t>053</t>
  </si>
  <si>
    <t>3000mSC</t>
  </si>
  <si>
    <t>060</t>
  </si>
  <si>
    <t>061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</si>
  <si>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</si>
  <si>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</si>
  <si>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</si>
  <si>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</si>
  <si>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</si>
  <si>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</si>
  <si>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</si>
  <si>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</si>
  <si>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082</t>
  </si>
  <si>
    <t>084</t>
  </si>
  <si>
    <t>087</t>
  </si>
  <si>
    <t>088</t>
  </si>
  <si>
    <t>090</t>
  </si>
  <si>
    <t>092</t>
  </si>
  <si>
    <t>093</t>
  </si>
  <si>
    <t>202</t>
  </si>
  <si>
    <t>混成７種</t>
  </si>
  <si>
    <t>210</t>
  </si>
  <si>
    <t>混成８種</t>
  </si>
  <si>
    <t>999</t>
  </si>
  <si>
    <t>ｴﾗｰ</t>
  </si>
  <si>
    <t>種目</t>
  </si>
  <si>
    <t>ｺｰﾄﾞ</t>
  </si>
  <si>
    <t>砲4k(女)</t>
  </si>
  <si>
    <t>１種目</t>
  </si>
  <si>
    <t>２種目</t>
  </si>
  <si>
    <t>３種目</t>
  </si>
  <si>
    <t>学</t>
  </si>
  <si>
    <t>性</t>
  </si>
  <si>
    <t>Zken</t>
  </si>
  <si>
    <t/>
  </si>
  <si>
    <t>印</t>
  </si>
  <si>
    <t>記録</t>
  </si>
  <si>
    <t>所属ｺｰﾄﾞ</t>
  </si>
  <si>
    <t>ｺｰﾄﾞ</t>
  </si>
  <si>
    <t>記録</t>
  </si>
  <si>
    <t>大会</t>
  </si>
  <si>
    <t>４R</t>
  </si>
  <si>
    <t>16R</t>
  </si>
  <si>
    <t>No</t>
  </si>
  <si>
    <t>4R</t>
  </si>
  <si>
    <t>16R</t>
  </si>
  <si>
    <t>ｺｰﾄﾞ</t>
  </si>
  <si>
    <t>記録</t>
  </si>
  <si>
    <t>大会</t>
  </si>
  <si>
    <t>大会申込一覧表（Ａ）</t>
  </si>
  <si>
    <t>例</t>
  </si>
  <si>
    <t>所属ｺｰﾄﾞ</t>
  </si>
  <si>
    <t>男１・女２</t>
  </si>
  <si>
    <t>ナンバーカード</t>
  </si>
  <si>
    <t>学年</t>
  </si>
  <si>
    <t>注</t>
  </si>
  <si>
    <t>種目、所属コードは</t>
  </si>
  <si>
    <t>初期設定のページを</t>
  </si>
  <si>
    <t>確認してください。</t>
  </si>
  <si>
    <t>不明な箇所は、</t>
  </si>
  <si>
    <t>空欄でも結構です。</t>
  </si>
  <si>
    <t>記録は、できるだけ</t>
  </si>
  <si>
    <t>記入して下さい。</t>
  </si>
  <si>
    <t>その場合、点や</t>
  </si>
  <si>
    <t>単位記号を抜いて</t>
  </si>
  <si>
    <t>・</t>
  </si>
  <si>
    <t>・</t>
  </si>
  <si>
    <t>12分15秒23</t>
  </si>
  <si>
    <t>お願いします。</t>
  </si>
  <si>
    <t>数字は半角で</t>
  </si>
  <si>
    <t>下さい。</t>
  </si>
  <si>
    <t>印刷ボタンを押すと</t>
  </si>
  <si>
    <t>印刷用フォームが</t>
  </si>
  <si>
    <t>作成されますので、</t>
  </si>
  <si>
    <t>それを印刷して</t>
  </si>
  <si>
    <t>必要事項を入力し</t>
  </si>
  <si>
    <t>メールにて送付</t>
  </si>
  <si>
    <t>・</t>
  </si>
  <si>
    <t>このフォームに</t>
  </si>
  <si>
    <t>してください。</t>
  </si>
  <si>
    <t>・</t>
  </si>
  <si>
    <t>・</t>
  </si>
  <si>
    <t>5m25→00525</t>
  </si>
  <si>
    <t>12秒25→0001225</t>
  </si>
  <si>
    <t>　　→0121523</t>
  </si>
  <si>
    <t>26m23→02623</t>
  </si>
  <si>
    <t>種目コードの後ろ</t>
  </si>
  <si>
    <t>には通常00を記入</t>
  </si>
  <si>
    <t>して下さい。</t>
  </si>
  <si>
    <t>桁は必ずそろえて</t>
  </si>
  <si>
    <t>ｸﾞﾝﾏﾘｯｷｮｳ</t>
  </si>
  <si>
    <t>群馬陸協</t>
  </si>
  <si>
    <t>群　馬</t>
  </si>
  <si>
    <t>ﾀｶｻｷｼﾘｯｷｮｳ</t>
  </si>
  <si>
    <t>高崎市陸協</t>
  </si>
  <si>
    <t>ｱｶﾞﾂﾏｼﾝﾚｲｸﾗﾌﾞ</t>
  </si>
  <si>
    <t>吾妻榛嶺ク</t>
  </si>
  <si>
    <t>ﾀﾃﾊﾞﾔｼｸﾗﾌﾞ</t>
  </si>
  <si>
    <t>館林ク</t>
  </si>
  <si>
    <t>ｵｵﾏﾏｺｳOB</t>
  </si>
  <si>
    <t>大高ＯＢ</t>
  </si>
  <si>
    <t>ﾄｳｷｮｳﾃﾞﾝﾘｮｸ</t>
  </si>
  <si>
    <t>東京電力</t>
  </si>
  <si>
    <t>ｼﾌﾞｶﾜｸﾗﾌﾞ</t>
  </si>
  <si>
    <t>渋川ク</t>
  </si>
  <si>
    <t>ﾌｼﾞｵｶｸﾗﾌﾞ</t>
  </si>
  <si>
    <t>藤岡ク</t>
  </si>
  <si>
    <t>ﾐﾀｺｳｷﾞｮｳ</t>
  </si>
  <si>
    <t>三田工業</t>
  </si>
  <si>
    <t>ｵｳﾗﾏﾁｸﾗﾌﾞ</t>
  </si>
  <si>
    <t>邑楽町ク</t>
  </si>
  <si>
    <t>ｱｶﾌﾞﾘｸﾗﾌﾞ</t>
  </si>
  <si>
    <t>赤堀ク</t>
  </si>
  <si>
    <t>玉村町ク</t>
  </si>
  <si>
    <t>ﾋﾀﾁﾀｶｻｷ</t>
  </si>
  <si>
    <t>日立高崎</t>
  </si>
  <si>
    <t>ｱﾝﾅｶｿｳﾕｳｸﾗﾌﾞ</t>
  </si>
  <si>
    <t>安中走友ク</t>
  </si>
  <si>
    <t>ｻﾝﾖｳﾃﾞﾝｷ</t>
  </si>
  <si>
    <t>三洋電機</t>
  </si>
  <si>
    <t>ｾﾀｸﾗﾌﾞ</t>
  </si>
  <si>
    <t>勢多ク</t>
  </si>
  <si>
    <t>ﾌｼﾞﾂｳ</t>
  </si>
  <si>
    <t>富士通</t>
  </si>
  <si>
    <t>ﾏｴﾊﾞｼｼﾘｯｷｮｳ</t>
  </si>
  <si>
    <t>前橋市陸協</t>
  </si>
  <si>
    <t>ｷﾘｭｳｼﾘｯｷｮｳ</t>
  </si>
  <si>
    <t>桐生市陸協</t>
  </si>
  <si>
    <t>ﾄﾈｸﾗﾌﾞ</t>
  </si>
  <si>
    <t>利根ク</t>
  </si>
  <si>
    <t>ﾊｷﾞﾜﾗﾃｯｺｳｼﾞｮ</t>
  </si>
  <si>
    <t>荻原鉄工所</t>
  </si>
  <si>
    <t>ｻﾜﾉｸﾗﾌﾞ</t>
  </si>
  <si>
    <t>沢野ク</t>
  </si>
  <si>
    <t>ﾇﾏﾀｸﾗﾌﾞ</t>
  </si>
  <si>
    <t>沼田ク</t>
  </si>
  <si>
    <t>ﾄﾐｵｶｼﾘｯｷｮｳ</t>
  </si>
  <si>
    <t>富岡市陸協</t>
  </si>
  <si>
    <t>ｲｾｻｷｸﾗﾌﾞ</t>
  </si>
  <si>
    <t>伊勢崎ク</t>
  </si>
  <si>
    <t>ﾆｯﾀﾘｯｷｮｳ</t>
  </si>
  <si>
    <t>新田陸協</t>
  </si>
  <si>
    <t>ﾀﾉｸﾗﾌﾞ</t>
  </si>
  <si>
    <t>多野ク</t>
  </si>
  <si>
    <t>ｵｵｲｽﾞﾐｸﾗﾌﾞ</t>
  </si>
  <si>
    <t>大泉ク</t>
  </si>
  <si>
    <t>ｸﾞﾝﾏｸﾞﾝﾘｯｷｮｳ</t>
  </si>
  <si>
    <t>群馬郡陸協</t>
  </si>
  <si>
    <t>ｵｵﾀｼﾘｯｷｮｳ</t>
  </si>
  <si>
    <t>太田市陸協</t>
  </si>
  <si>
    <t>ﾐﾂﾋﾞｼﾃﾞﾝｷ</t>
  </si>
  <si>
    <t>三菱電機</t>
  </si>
  <si>
    <t>ｱﾝﾅｶｼﾘｯｷｮｳ</t>
  </si>
  <si>
    <t>安中市陸協</t>
  </si>
  <si>
    <t>ｻｶｲﾏﾁｸﾗﾌﾞ</t>
  </si>
  <si>
    <t>境町ク</t>
  </si>
  <si>
    <t>ｶﾝｶﾞｸﾀﾞｲAC</t>
  </si>
  <si>
    <t>関学大ＡＣ</t>
  </si>
  <si>
    <t>ｸﾞﾝﾏﾋﾉｼﾞﾄﾞｳｼｬ</t>
  </si>
  <si>
    <t>群馬日野</t>
  </si>
  <si>
    <t>ﾄｳﾜｷﾞﾝｺｳ</t>
  </si>
  <si>
    <t>東和銀行</t>
  </si>
  <si>
    <t>ﾄﾘﾍｲAC</t>
  </si>
  <si>
    <t>登利平AC</t>
  </si>
  <si>
    <t>ﾆﾎﾝｾｲｺｳ</t>
  </si>
  <si>
    <t>日本精工</t>
  </si>
  <si>
    <t>ｻﾀｹﾝｾﾂ</t>
  </si>
  <si>
    <t>佐田建設</t>
  </si>
  <si>
    <t>ﾖｼｲｺｳOB</t>
  </si>
  <si>
    <t>吉井高ＯＢ</t>
  </si>
  <si>
    <t>ｸﾞﾝﾏｿｳｺﾞｶﾞｰﾄﾞ</t>
  </si>
  <si>
    <t>群馬綜合ｶﾞｰﾄﾞ</t>
  </si>
  <si>
    <t>ｸﾞﾝﾏﾀﾞｲTFｱﾗﾏｷｸﾗﾌﾞ</t>
  </si>
  <si>
    <t>群大ＴＦ荒牧</t>
  </si>
  <si>
    <t>群大ＴＦ</t>
  </si>
  <si>
    <t>ﾁｭｳﾀｲﾚﾝｸﾗﾌﾞ</t>
  </si>
  <si>
    <t>中体連ｸﾗﾌﾞ</t>
  </si>
  <si>
    <t>ｼｷｼﾏｸﾗﾌﾞ</t>
  </si>
  <si>
    <t>しきしま倶楽部</t>
  </si>
  <si>
    <t>しきしま</t>
  </si>
  <si>
    <t>ﾁｰﾑK</t>
  </si>
  <si>
    <t>ｸﾞﾝﾏﾀﾞｲﾌｿﾞｸﾖｳｺﾞ</t>
  </si>
  <si>
    <t>群馬大附属養護</t>
  </si>
  <si>
    <t>ｸﾞﾝﾏｺｳｾﾝ</t>
  </si>
  <si>
    <t>ﾏｴﾊﾞｼｺｳｺｳ</t>
  </si>
  <si>
    <t>前橋高</t>
  </si>
  <si>
    <t>ﾏｴﾊﾞｼﾐﾅﾐｺｳ</t>
  </si>
  <si>
    <t>前橋南高</t>
  </si>
  <si>
    <t>ﾏｴﾊﾞｼｼﾞｮｼｺｳ</t>
  </si>
  <si>
    <t>前橋女高</t>
  </si>
  <si>
    <t>ｾﾀﾉｳﾘﾝｺｳ</t>
  </si>
  <si>
    <t>勢多農林高</t>
  </si>
  <si>
    <t>ﾏｴﾊﾞｼｺｳｷﾞｮｳｺｳ</t>
  </si>
  <si>
    <t>前橋工高</t>
  </si>
  <si>
    <t>前橋商高</t>
  </si>
  <si>
    <t>ｾｲﾘｮｳｺｳ</t>
  </si>
  <si>
    <t>清陵高</t>
  </si>
  <si>
    <t>ﾀｶｻｷｺｳｺｳ</t>
  </si>
  <si>
    <t>高崎高</t>
  </si>
  <si>
    <t>ﾁｭｳｵｳｺｳ</t>
  </si>
  <si>
    <t>中央高</t>
  </si>
  <si>
    <t>ﾀｶｻｷｼﾞｮｼｺｳ</t>
  </si>
  <si>
    <t>高崎女高</t>
  </si>
  <si>
    <t>ﾀｶｻｷｺｳｷﾞｮｳｺｳ</t>
  </si>
  <si>
    <t>高崎工高</t>
  </si>
  <si>
    <t>ﾀｶｻｷｼｮｳｷﾞｮｳｺｳ</t>
  </si>
  <si>
    <t>高崎商高</t>
  </si>
  <si>
    <t>ｷﾘｭｳｺｳ</t>
  </si>
  <si>
    <t>桐生高</t>
  </si>
  <si>
    <t>ｷﾘｭｳｺｳｷﾞｮｳｺｳ</t>
  </si>
  <si>
    <t>桐生工高</t>
  </si>
  <si>
    <t>ｲｾｻｷﾋｶﾞｼｺｳ</t>
  </si>
  <si>
    <t>伊勢崎東高</t>
  </si>
  <si>
    <t>ｲｾｻｷｾｲﾒｲ</t>
  </si>
  <si>
    <t>伊勢崎清明高</t>
  </si>
  <si>
    <t>清明高</t>
  </si>
  <si>
    <t>ｲｾｻｷｺｳﾖｳｺｳ</t>
  </si>
  <si>
    <t>伊勢崎興陽高</t>
  </si>
  <si>
    <t>ｲｾｻｷｺｳｷﾞｮｳｺｳ</t>
  </si>
  <si>
    <t>伊勢崎工高</t>
  </si>
  <si>
    <t>ｲｾｻｷｼｮｳｷﾞｮｳｺｳ</t>
  </si>
  <si>
    <t>伊勢崎商高</t>
  </si>
  <si>
    <t>ｵｵﾀｺｳｺｳ</t>
  </si>
  <si>
    <t>太田高</t>
  </si>
  <si>
    <t>ｵｵﾀｼﾞｮｼｺｳ</t>
  </si>
  <si>
    <t>太田女高</t>
  </si>
  <si>
    <t>ｵｵﾀﾆｼｼﾞｮｼｺｳ</t>
  </si>
  <si>
    <t>太田西女高</t>
  </si>
  <si>
    <t>ｵｵﾀｺｳｷﾞｮｳｺｳ</t>
  </si>
  <si>
    <t>太田工高</t>
  </si>
  <si>
    <t>ﾇﾏﾀｺｳｺｳ</t>
  </si>
  <si>
    <t>沼田高</t>
  </si>
  <si>
    <t>ﾇﾏﾀｼﾞｮｼｺｳ</t>
  </si>
  <si>
    <t>沼田女高</t>
  </si>
  <si>
    <t>ﾄﾈｼﾞﾂｷﾞｮｳｺｳ</t>
  </si>
  <si>
    <t>利根実業高</t>
  </si>
  <si>
    <t>ﾀﾃﾊﾞﾔｼｺｳｺｳ</t>
  </si>
  <si>
    <t>館林高</t>
  </si>
  <si>
    <t>ﾀﾃﾊﾞﾔｼｼﾞｮｼｺｳ</t>
  </si>
  <si>
    <t>館林女高</t>
  </si>
  <si>
    <t>ｼﾌﾞｶﾜｺｳｺｳ</t>
  </si>
  <si>
    <t>渋川高</t>
  </si>
  <si>
    <t>ｼﾌﾞｶﾜｼﾞｮｼｺｳ</t>
  </si>
  <si>
    <t>渋川女高</t>
  </si>
  <si>
    <t>ﾌｼﾞｵｶｺｳｺｳ</t>
  </si>
  <si>
    <t>藤岡高</t>
  </si>
  <si>
    <t>ﾌｼﾞｵｶｼﾞｮｼｺｳ</t>
  </si>
  <si>
    <t>藤岡女高</t>
  </si>
  <si>
    <t>ﾌｼﾞｵｶｺｳｷﾞｮｳｺｵｳ</t>
  </si>
  <si>
    <t>藤岡工高</t>
  </si>
  <si>
    <t>ﾄﾐｵｶｺｳｺｳ</t>
  </si>
  <si>
    <t>富岡高</t>
  </si>
  <si>
    <t>ﾄﾐｵｶｼﾞﾂｷﾞｮｳｺｳ</t>
  </si>
  <si>
    <t>富岡実業高</t>
  </si>
  <si>
    <t>ｱﾝﾅｶｺｳｺｳ</t>
  </si>
  <si>
    <t>安中高</t>
  </si>
  <si>
    <t>ｱﾝﾅｶｼﾞﾂｷﾞｮｳｺｳ</t>
  </si>
  <si>
    <t>安中実業高</t>
  </si>
  <si>
    <t>ﾏｴﾊﾞｼﾋｶﾞｼｼｮｳｷﾞｮｳｺｳ</t>
  </si>
  <si>
    <t>前橋東商高</t>
  </si>
  <si>
    <t>ﾊﾙﾅｺｳ</t>
  </si>
  <si>
    <t>榛名高</t>
  </si>
  <si>
    <t>ﾖｼｲｺｳ</t>
  </si>
  <si>
    <t>吉井高</t>
  </si>
  <si>
    <t>ﾏﾝﾊﾞｺｳ</t>
  </si>
  <si>
    <t>万場高</t>
  </si>
  <si>
    <t>ｼﾓﾆﾀｺｳ</t>
  </si>
  <si>
    <t>下仁田高</t>
  </si>
  <si>
    <t>ﾏﾂｲﾀﾞｺｳ</t>
  </si>
  <si>
    <t>松井田高</t>
  </si>
  <si>
    <t>ﾅｶﾞﾉﾊﾗｺｳ</t>
  </si>
  <si>
    <t>長野原高</t>
  </si>
  <si>
    <t>ﾂﾏｺﾞｲｺｳｺｳ</t>
  </si>
  <si>
    <t>嬬恋高</t>
  </si>
  <si>
    <t>ｵｾﾞｺｳｺｳ</t>
  </si>
  <si>
    <t>尾瀬高</t>
  </si>
  <si>
    <t>ｻｶｲｺｳｺｳ</t>
  </si>
  <si>
    <t>境高</t>
  </si>
  <si>
    <t>ﾀﾏﾑﾗｺｳｺｳ</t>
  </si>
  <si>
    <t>玉村高</t>
  </si>
  <si>
    <t>ｼｯﾀｱｶﾂｷｺｳ</t>
  </si>
  <si>
    <t>新田暁高</t>
  </si>
  <si>
    <t>ｵｵﾏﾏｺｳ</t>
  </si>
  <si>
    <t>大間々高</t>
  </si>
  <si>
    <t>ｲﾀｸﾗｺｳｺｳ</t>
  </si>
  <si>
    <t>板倉高</t>
  </si>
  <si>
    <t>ﾆｼｵｳﾗｺｳｺｳ</t>
  </si>
  <si>
    <t>西邑楽高</t>
  </si>
  <si>
    <t>ｵｵｲｽﾞﾐｺｳｺｳ</t>
  </si>
  <si>
    <t>大泉高</t>
  </si>
  <si>
    <t>ｾｲｽｲｺｳｺｳ</t>
  </si>
  <si>
    <t>清翠高</t>
  </si>
  <si>
    <t>ｼﾘﾂﾏｴﾊﾞｼｺｳｺｳ</t>
  </si>
  <si>
    <t>市立前橋高</t>
  </si>
  <si>
    <t>ｷﾘｭｳｼｮｳｷﾞｮｳｺｳ</t>
  </si>
  <si>
    <t>桐生市商高</t>
  </si>
  <si>
    <t>ｼﾌﾞｶﾜｺｳｷﾞｮｳｺｳ</t>
  </si>
  <si>
    <t>渋川工高</t>
  </si>
  <si>
    <t>ﾄﾈｼｮｳｷﾞｮｳｺｳ</t>
  </si>
  <si>
    <t>利根商高</t>
  </si>
  <si>
    <t>ﾀｶｻｷｷﾀｺｳ</t>
  </si>
  <si>
    <t>高崎北高</t>
  </si>
  <si>
    <t>ﾏｴﾊﾞｼﾋｶﾞｼｺｳ</t>
  </si>
  <si>
    <t>前橋東高</t>
  </si>
  <si>
    <t>ﾏｴﾊﾞｼﾆｼｺｳ</t>
  </si>
  <si>
    <t>前橋西高</t>
  </si>
  <si>
    <t>ｵｵﾀﾋｶﾞｼｺｳ</t>
  </si>
  <si>
    <t>太田東高</t>
  </si>
  <si>
    <t>ﾌｼﾞｵｶｷﾀｺｳ</t>
  </si>
  <si>
    <t>藤岡北高</t>
  </si>
  <si>
    <t>ﾀｶｻｼﾋｶﾞｼｺｳ</t>
  </si>
  <si>
    <t>高崎東高</t>
  </si>
  <si>
    <t>ﾀﾃﾊﾞﾔｼｼｮｳｺｳｺｳｺｳ</t>
  </si>
  <si>
    <t>館林商工高</t>
  </si>
  <si>
    <t>ﾀｶｻｷｹｲｻﾞﾀﾞｲﾌｿﾞｸｺｳ</t>
  </si>
  <si>
    <t>高経大附高</t>
  </si>
  <si>
    <t>ﾌｼﾞｵｶﾁｭｳｵｳ</t>
  </si>
  <si>
    <t>藤岡中央高</t>
  </si>
  <si>
    <t>ﾛｳｶﾞｯｺｳ</t>
  </si>
  <si>
    <t>伊勢崎高</t>
  </si>
  <si>
    <t>桐生市立第一養護高</t>
  </si>
  <si>
    <t>みやま養護高</t>
  </si>
  <si>
    <t>榛名養護高</t>
  </si>
  <si>
    <t>高等養護高</t>
  </si>
  <si>
    <t>ｷｮｳｱｲｶﾞｸｴﾝ</t>
  </si>
  <si>
    <t>共愛学園高</t>
  </si>
  <si>
    <t>ｷﾘｭｳﾀﾞｲｲﾁ</t>
  </si>
  <si>
    <t>桐生一高</t>
  </si>
  <si>
    <t>ﾄｷﾜｺｳ</t>
  </si>
  <si>
    <t>常磐高</t>
  </si>
  <si>
    <t>ﾆｲｼﾞﾏｶﾞｸｴﾝ</t>
  </si>
  <si>
    <t>新島学園高</t>
  </si>
  <si>
    <t>ﾒｲﾜｺｳ</t>
  </si>
  <si>
    <t>明和高</t>
  </si>
  <si>
    <t>ﾀｶｻｷｼｮｳｶﾀﾞｲﾌｿﾞｸｺｳ</t>
  </si>
  <si>
    <t>高商大附高</t>
  </si>
  <si>
    <t>ｶﾝｶﾞｸﾀﾞｲﾌｿﾞｸｺｳ</t>
  </si>
  <si>
    <t>関学大附高</t>
  </si>
  <si>
    <t>ﾉｳﾀﾞｲﾆｺｳ</t>
  </si>
  <si>
    <t>農大二高</t>
  </si>
  <si>
    <t>ｼﾞｭﾄｸｺｳ</t>
  </si>
  <si>
    <t>樹徳高</t>
  </si>
  <si>
    <t>ﾏｴﾊﾞｼｲｸｴｲｺｳ</t>
  </si>
  <si>
    <t>前橋育英高</t>
  </si>
  <si>
    <t>ｹﾝﾀﾞｲﾀｶｻｷ</t>
  </si>
  <si>
    <t>健大高崎</t>
  </si>
  <si>
    <t>白根開善学校高</t>
  </si>
  <si>
    <t>ｹﾝｵｳ</t>
  </si>
  <si>
    <t>県央高</t>
  </si>
  <si>
    <t>桐生工高定時制</t>
  </si>
  <si>
    <t>中之条高定時制</t>
  </si>
  <si>
    <t>桐生市立商高定</t>
  </si>
  <si>
    <t>ｸﾞﾝﾏﾀﾞｲﾌﾁｭｳ</t>
  </si>
  <si>
    <t>群馬大附中</t>
  </si>
  <si>
    <t>ﾏｴﾊﾞｼｲｯﾁｭｳ</t>
  </si>
  <si>
    <t>前橋一中</t>
  </si>
  <si>
    <t>ﾏｴﾊﾞｼﾆﾁｭｳ</t>
  </si>
  <si>
    <t>前橋二中</t>
  </si>
  <si>
    <t>ﾏｴﾊﾞｼｻﾝﾁｭｳ</t>
  </si>
  <si>
    <t>前橋三中</t>
  </si>
  <si>
    <t>ﾏｴﾊﾞｼﾖﾝﾁｭｳ</t>
  </si>
  <si>
    <t>前橋四中</t>
  </si>
  <si>
    <t>ﾏｴﾊﾞｼｺﾞﾁｭｳ</t>
  </si>
  <si>
    <t>前橋五中</t>
  </si>
  <si>
    <t>ﾏｴﾊﾞｼﾛｸﾁｭｳ</t>
  </si>
  <si>
    <t>前橋六中</t>
  </si>
  <si>
    <t>ﾏｴﾊﾞｼﾅﾅﾁｭｳ</t>
  </si>
  <si>
    <t>前橋七中</t>
  </si>
  <si>
    <t>ｶｲｶﾞﾔﾁｭｳ</t>
  </si>
  <si>
    <t>桂萓中</t>
  </si>
  <si>
    <t>ﾊｶﾞﾁｭｳ</t>
  </si>
  <si>
    <t>芳賀中</t>
  </si>
  <si>
    <t>ﾓﾄｿｳｼﾞｬﾁｭｳ</t>
  </si>
  <si>
    <t>元総社中</t>
  </si>
  <si>
    <t>ﾏｴﾊﾞｼﾋｶﾞｼﾁｭｳ</t>
  </si>
  <si>
    <t>前橋東中</t>
  </si>
  <si>
    <t>ﾅﾝｷﾂﾁｭｳ</t>
  </si>
  <si>
    <t>南橘中</t>
  </si>
  <si>
    <t>ｷｾﾁｭｳ</t>
  </si>
  <si>
    <t>木瀬中</t>
  </si>
  <si>
    <t>ｱﾗﾄﾁｭｳ</t>
  </si>
  <si>
    <t>荒砥中</t>
  </si>
  <si>
    <t>ｶｽｶﾞﾁｭｳ</t>
  </si>
  <si>
    <t>春日中</t>
  </si>
  <si>
    <t>ﾋﾛｾﾁｭｳ</t>
  </si>
  <si>
    <t>広瀬中</t>
  </si>
  <si>
    <t>ｶﾏｸﾗﾁｭｳ</t>
  </si>
  <si>
    <t>鎌倉中</t>
  </si>
  <si>
    <t>ﾊｺﾀﾞﾁｭｳ</t>
  </si>
  <si>
    <t>箱田中</t>
  </si>
  <si>
    <t>ｷｮｳｱｲｶﾞｸｴﾝﾁｭｳ</t>
  </si>
  <si>
    <t>共愛学園中</t>
  </si>
  <si>
    <t>ﾀｶｻｷｲｯﾁｭｳ</t>
  </si>
  <si>
    <t>高崎一中</t>
  </si>
  <si>
    <t>ﾀｶﾏﾂﾁｭｳ</t>
  </si>
  <si>
    <t>高松中</t>
  </si>
  <si>
    <t>ﾀｶｻｷｻﾝﾁｭｳ</t>
  </si>
  <si>
    <t>高崎三中</t>
  </si>
  <si>
    <t>ﾅﾐｴﾁｭｳ</t>
  </si>
  <si>
    <t>並榎中</t>
  </si>
  <si>
    <t>ﾄﾖｵｶﾁｭｳ</t>
  </si>
  <si>
    <t>豊岡中</t>
  </si>
  <si>
    <t>ﾅｶｵﾁｭｳ</t>
  </si>
  <si>
    <t>中尾中</t>
  </si>
  <si>
    <t>ﾅｶﾞﾉｺﾞｳﾁｭｳ</t>
  </si>
  <si>
    <t>長野郷中</t>
  </si>
  <si>
    <t>ｵｵﾙｲﾁｭｳ</t>
  </si>
  <si>
    <t>大類中</t>
  </si>
  <si>
    <t>ﾂｶｻﾜﾁｭｳ</t>
  </si>
  <si>
    <t>塚沢中</t>
  </si>
  <si>
    <t>ｶﾀｵｶﾁｭｳ</t>
  </si>
  <si>
    <t>片岡中</t>
  </si>
  <si>
    <t>ｻﾉﾁｭｳ</t>
  </si>
  <si>
    <t>佐野中</t>
  </si>
  <si>
    <t>ﾔﾜﾀﾁｭｳ</t>
  </si>
  <si>
    <t>八幡中</t>
  </si>
  <si>
    <t>ﾐﾅﾐﾔﾜﾀﾁｭｳ</t>
  </si>
  <si>
    <t>南八幡中</t>
  </si>
  <si>
    <t>ｸﾗｶﾞﾉﾁｭｳ</t>
  </si>
  <si>
    <t>倉賀野中</t>
  </si>
  <si>
    <t>ｺｳﾅﾝﾁｭｳ</t>
  </si>
  <si>
    <t>高南中</t>
  </si>
  <si>
    <t>ﾃﾗｵﾁｭｳ</t>
  </si>
  <si>
    <t>寺尾中</t>
  </si>
  <si>
    <t>ﾔﾅｶﾁｭｳ</t>
  </si>
  <si>
    <t>矢中中</t>
  </si>
  <si>
    <t>ｷﾘｭｳﾋｶﾞｼﾁｭｳ</t>
  </si>
  <si>
    <t>桐生東中</t>
  </si>
  <si>
    <t>ｷﾘｭｳﾆｼﾁｭｳ</t>
  </si>
  <si>
    <t>桐生西中</t>
  </si>
  <si>
    <t>ｷﾘｭｳﾐﾅﾐﾁｭｳ</t>
  </si>
  <si>
    <t>桐生南中</t>
  </si>
  <si>
    <t>ｷﾘｭｳｷﾀﾁｭｳ</t>
  </si>
  <si>
    <t>桐生北中</t>
  </si>
  <si>
    <t>ｼｮｳﾜﾁｭｳ</t>
  </si>
  <si>
    <t>昭和中</t>
  </si>
  <si>
    <t>ｻｶｲﾉﾁｭｳ</t>
  </si>
  <si>
    <t>境野中</t>
  </si>
  <si>
    <t>ﾋﾛｻﾜﾁｭｳ</t>
  </si>
  <si>
    <t>広沢中</t>
  </si>
  <si>
    <t>ｳﾒﾀﾞﾁｭｳ</t>
  </si>
  <si>
    <t>梅田中</t>
  </si>
  <si>
    <t>ｱｲｵｲﾁｭｳ</t>
  </si>
  <si>
    <t>相生中</t>
  </si>
  <si>
    <t>ｻｸﾗｷﾞﾁｭｳ</t>
  </si>
  <si>
    <t>桜木中</t>
  </si>
  <si>
    <t>ｶﾜｳﾁﾁｭｳ</t>
  </si>
  <si>
    <t>川内中</t>
  </si>
  <si>
    <t>ｷﾘｭｳﾋｼﾁｭｳ</t>
  </si>
  <si>
    <t>桐生菱中</t>
  </si>
  <si>
    <t>ｷﾘｶﾞｵｶﾁｭｳ</t>
  </si>
  <si>
    <t>桐丘中</t>
  </si>
  <si>
    <t>ｲｾｻｷｲｯﾁｭｳ</t>
  </si>
  <si>
    <t>伊勢崎一中</t>
  </si>
  <si>
    <t>ｲｾｻｷﾆﾁｭｳ</t>
  </si>
  <si>
    <t>伊勢崎二中</t>
  </si>
  <si>
    <t>ｲｾｻｷｻﾝﾁｭｳ</t>
  </si>
  <si>
    <t>伊勢崎三中</t>
  </si>
  <si>
    <t>ｲｾｻｷﾖﾝﾁｭｳ</t>
  </si>
  <si>
    <t>伊勢崎四中</t>
  </si>
  <si>
    <t>ｳｴﾊｽﾁｭｳ</t>
  </si>
  <si>
    <t>殖蓮中</t>
  </si>
  <si>
    <t>ﾐﾔｺﾞｳﾁｭｳ</t>
  </si>
  <si>
    <t>宮郷中</t>
  </si>
  <si>
    <t>ｵｵﾀﾆｼﾁｭｳ</t>
  </si>
  <si>
    <t>太田西中</t>
  </si>
  <si>
    <t>ｵｵﾀｷﾀﾁｭｳ</t>
  </si>
  <si>
    <t>太田北中</t>
  </si>
  <si>
    <t>ｵｵﾀﾋｶﾞｼﾁｭｳ</t>
  </si>
  <si>
    <t>太田東中</t>
  </si>
  <si>
    <t>ｵｵﾀﾐﾅﾐﾁｭｳ</t>
  </si>
  <si>
    <t>太田南中</t>
  </si>
  <si>
    <t>ｺﾞｳﾄﾞﾁｭｳ</t>
  </si>
  <si>
    <t>強戸中</t>
  </si>
  <si>
    <t>ｷｭｳﾊｸﾁｭｳ</t>
  </si>
  <si>
    <t>休泊中</t>
  </si>
  <si>
    <t>ﾎｳｾﾝﾁｭｳ</t>
  </si>
  <si>
    <t>宝泉中</t>
  </si>
  <si>
    <t>ﾓﾛﾀﾁｭｳ</t>
  </si>
  <si>
    <t>毛里田中</t>
  </si>
  <si>
    <t>ｼﾞｮｳｻｲﾁｭｳ</t>
  </si>
  <si>
    <t>城西中</t>
  </si>
  <si>
    <t>ｼﾞｮｳﾄｳﾁｭｳ</t>
  </si>
  <si>
    <t>城東中</t>
  </si>
  <si>
    <t>ｱｻﾋﾁｭｳ</t>
  </si>
  <si>
    <t>旭中</t>
  </si>
  <si>
    <t>ﾇﾏﾀﾁｭｳ</t>
  </si>
  <si>
    <t>沼田中</t>
  </si>
  <si>
    <t>ﾇﾏﾀﾆｼﾁｭｳ</t>
  </si>
  <si>
    <t>沼田西中</t>
  </si>
  <si>
    <t>ﾇﾏﾀﾋｶﾞｼﾁｭｳ</t>
  </si>
  <si>
    <t>沼田東中</t>
  </si>
  <si>
    <t>ｳｽﾈﾁｭｳ</t>
  </si>
  <si>
    <t>薄根中</t>
  </si>
  <si>
    <t>ｲｹﾀﾞﾁｭｳ</t>
  </si>
  <si>
    <t>池田中</t>
  </si>
  <si>
    <t>ﾀﾃﾊﾞﾔｼｲｯﾁｭｳ</t>
  </si>
  <si>
    <t>館林一中</t>
  </si>
  <si>
    <t>ﾀﾃﾊﾞﾔｼﾆﾁｭｳ</t>
  </si>
  <si>
    <t>館林二中</t>
  </si>
  <si>
    <t>ﾀﾃﾊﾞﾔｼｻﾝﾁｭｳ</t>
  </si>
  <si>
    <t>館林三中</t>
  </si>
  <si>
    <t>ﾀﾃﾊﾞﾔｼﾖﾝﾁｭｳ</t>
  </si>
  <si>
    <t>館林四中</t>
  </si>
  <si>
    <t>ﾀﾀﾗﾁｭｳ</t>
  </si>
  <si>
    <t>多々良中</t>
  </si>
  <si>
    <t>ﾇﾏﾀﾐﾅﾐﾁｭｳ</t>
  </si>
  <si>
    <t>沼田南中</t>
  </si>
  <si>
    <t>ｼﾌﾞｶﾜﾁｭｳ</t>
  </si>
  <si>
    <t>渋川中</t>
  </si>
  <si>
    <t>ｶﾅｼﾏﾁｭｳ</t>
  </si>
  <si>
    <t>金島中</t>
  </si>
  <si>
    <t>ｼﾌﾞｶﾜｷﾀﾁｭｳ</t>
  </si>
  <si>
    <t>渋川北中</t>
  </si>
  <si>
    <t>ﾌﾙﾏｷﾁｭｳ</t>
  </si>
  <si>
    <t>古巻中</t>
  </si>
  <si>
    <t>ﾌｼﾞｵｶﾆｼﾁｭｳ</t>
  </si>
  <si>
    <t>藤岡西中</t>
  </si>
  <si>
    <t>ﾌｼﾞｵｶﾐﾅﾐﾁｭｳ</t>
  </si>
  <si>
    <t>藤岡南中</t>
  </si>
  <si>
    <t>ﾌｼﾞｵｶﾋｶﾞｼﾁｭｳ</t>
  </si>
  <si>
    <t>藤岡東中</t>
  </si>
  <si>
    <t>ﾌｼﾞｵｶｷﾀﾁｭｳ</t>
  </si>
  <si>
    <t>藤岡北中</t>
  </si>
  <si>
    <t>ﾌｼﾞｵｶｷﾀﾁｭｳﾌﾞﾝ</t>
  </si>
  <si>
    <t>藤岡北中分</t>
  </si>
  <si>
    <t>ﾌｼﾞｵｶｵﾉﾁｭｳ</t>
  </si>
  <si>
    <t>藤岡小野中</t>
  </si>
  <si>
    <t>ﾄﾐｵｶﾁｭｳ</t>
  </si>
  <si>
    <t>富岡中</t>
  </si>
  <si>
    <t>ﾄﾐｵｶﾆｼﾁｭｳ</t>
  </si>
  <si>
    <t>富岡西中</t>
  </si>
  <si>
    <t>ﾄﾐｵｶﾋｶﾞｼﾁｭｳ</t>
  </si>
  <si>
    <t>富岡東中</t>
  </si>
  <si>
    <t>ﾄﾐｵｶｷﾀﾁｭｳ</t>
  </si>
  <si>
    <t>富岡北中</t>
  </si>
  <si>
    <t>ﾄﾐｵｶﾐﾅﾐﾁｭｳ</t>
  </si>
  <si>
    <t>富岡南中</t>
  </si>
  <si>
    <t>ｱﾝﾅｶｲｯﾁｭｳ</t>
  </si>
  <si>
    <t>安中一中</t>
  </si>
  <si>
    <t>ｱﾝﾅｶﾆﾁｭｳ</t>
  </si>
  <si>
    <t>安中二中</t>
  </si>
  <si>
    <t>ﾆｲｼﾞﾏｶﾞｸｴﾝﾁｭｳ</t>
  </si>
  <si>
    <t>新島学園中</t>
  </si>
  <si>
    <t>ｵｵｺﾞﾁｭｳ</t>
  </si>
  <si>
    <t>大胡中</t>
  </si>
  <si>
    <t>北橘中</t>
  </si>
  <si>
    <t>ｱｶｷﾞｿﾝﾘﾂﾐﾅﾐﾁｭｳ</t>
  </si>
  <si>
    <t>赤城村立南中</t>
  </si>
  <si>
    <t>ｱｶｷﾞｿﾝﾘﾂｷﾀﾁｭｳ</t>
  </si>
  <si>
    <t>赤城村立北中</t>
  </si>
  <si>
    <t>ﾌｼﾞﾐﾁｭｳ</t>
  </si>
  <si>
    <t>富士見中</t>
  </si>
  <si>
    <t>ﾌｼﾞﾐﾁｭｳｱｶｷﾞﾔﾏﾌﾞﾝ</t>
  </si>
  <si>
    <t>富士見中赤城山分</t>
  </si>
  <si>
    <t>ﾐﾔｷﾞﾁｭｳ</t>
  </si>
  <si>
    <t>宮城中</t>
  </si>
  <si>
    <t>ｶｽｶﾜﾁｭｳ</t>
  </si>
  <si>
    <t>粕川中</t>
  </si>
  <si>
    <t>ﾆｲｻﾄﾁｭｳ</t>
  </si>
  <si>
    <t>新里中</t>
  </si>
  <si>
    <t>ｸﾛﾎﾈﾁｭｳ</t>
  </si>
  <si>
    <t>黒保根中</t>
  </si>
  <si>
    <t>ﾊﾙﾅﾁｭｳ</t>
  </si>
  <si>
    <t>榛名中</t>
  </si>
  <si>
    <t>ﾐｻﾄﾁｭｳ</t>
  </si>
  <si>
    <t>箕郷中</t>
  </si>
  <si>
    <t>ｸﾞﾝﾏﾁｭｳｵｳﾁｭｳ</t>
  </si>
  <si>
    <t>群馬中央中</t>
  </si>
  <si>
    <t>ｸﾞﾝﾏﾐﾅﾐﾁｭｳ</t>
  </si>
  <si>
    <t>群馬南中</t>
  </si>
  <si>
    <t>ｸﾗﾌﾞﾁﾁｭｳ</t>
  </si>
  <si>
    <t>倉渕中</t>
  </si>
  <si>
    <t>ｲｶﾎﾁｭｳ</t>
  </si>
  <si>
    <t>伊香保中</t>
  </si>
  <si>
    <t>ｺﾓﾁﾁｭｳ</t>
  </si>
  <si>
    <t>子持中</t>
  </si>
  <si>
    <t>ｵﾉｶﾞﾐﾁｭｳ</t>
  </si>
  <si>
    <t>小野上中</t>
  </si>
  <si>
    <t>ｼﾝﾄｳﾁｭｳ</t>
  </si>
  <si>
    <t>榛東中</t>
  </si>
  <si>
    <t>ﾖｼｵｶﾁｭｳ</t>
  </si>
  <si>
    <t>吉岡中</t>
  </si>
  <si>
    <t>ｼﾝﾏﾁﾁｭｳ</t>
  </si>
  <si>
    <t>新町中</t>
  </si>
  <si>
    <t>ｵﾆｼﾁｭｳ</t>
  </si>
  <si>
    <t>鬼石中</t>
  </si>
  <si>
    <t>ﾖｼｲﾁｭｳｵｳﾁｭｳ</t>
  </si>
  <si>
    <t>吉井中央中</t>
  </si>
  <si>
    <t>ｲﾘﾉﾁｭｳ</t>
  </si>
  <si>
    <t>入野中</t>
  </si>
  <si>
    <t>ｲﾜﾀﾞｲﾗﾁｭｳ</t>
  </si>
  <si>
    <t>岩平中</t>
  </si>
  <si>
    <t>ﾏﾝﾊﾞﾁｭｳ</t>
  </si>
  <si>
    <t>万場中</t>
  </si>
  <si>
    <t>ﾅｶｻﾞﾄﾁｭｳ</t>
  </si>
  <si>
    <t>中里中</t>
  </si>
  <si>
    <t>ｳｴﾉﾁｭｳ</t>
  </si>
  <si>
    <t>上野中</t>
  </si>
  <si>
    <t>ﾖｼｲﾆｼﾁｭｳ</t>
  </si>
  <si>
    <t>吉井西中</t>
  </si>
  <si>
    <t>ﾐｮｳｷﾞﾁｭｳ</t>
  </si>
  <si>
    <t>妙義中</t>
  </si>
  <si>
    <t>ｶﾝﾗｲｯﾁｭｳ</t>
  </si>
  <si>
    <t>甘楽一中</t>
  </si>
  <si>
    <t>ｶﾝﾗﾆﾁｭｳ</t>
  </si>
  <si>
    <t>甘楽二中</t>
  </si>
  <si>
    <t>ｶﾝﾗｻﾝﾁｭｳ</t>
  </si>
  <si>
    <t>甘楽三中</t>
  </si>
  <si>
    <t>ｵｻﾞﾜﾁｭｳ</t>
  </si>
  <si>
    <t>尾沢中</t>
  </si>
  <si>
    <t>ｼﾓﾉﾀﾆｼﾁｭｳ</t>
  </si>
  <si>
    <t>下仁田西中</t>
  </si>
  <si>
    <t>ﾅﾝﾓｸﾁｭｳ</t>
  </si>
  <si>
    <t>南牧中</t>
  </si>
  <si>
    <t>ｲﾜﾄﾞﾁｭｳ</t>
  </si>
  <si>
    <t>磐戸中</t>
  </si>
  <si>
    <t>ﾏﾂｲﾀﾞﾋｶﾞｼﾁｭｳ</t>
  </si>
  <si>
    <t>松井田東中</t>
  </si>
  <si>
    <t>ﾏﾂｲﾀﾞﾆｼﾁｭｳ</t>
  </si>
  <si>
    <t>松井田西中</t>
  </si>
  <si>
    <t>ﾏﾂｲﾀﾞﾐﾅﾐﾁｭｳ</t>
  </si>
  <si>
    <t>松井田南中</t>
  </si>
  <si>
    <t>ﾏﾂｲﾀﾞｷﾀﾁｭｳ</t>
  </si>
  <si>
    <t>松井田北中</t>
  </si>
  <si>
    <t>ﾅｶﾉｼﾞｮｳﾁｭｳ</t>
  </si>
  <si>
    <t>中之条中</t>
  </si>
  <si>
    <t>ﾅｶﾉｼﾞｮｳﾆｼﾁｭｳ</t>
  </si>
  <si>
    <t>中之条西中</t>
  </si>
  <si>
    <t>ﾅｶﾉｼﾞｮｳﾖﾝﾁｭｳ</t>
  </si>
  <si>
    <t>中之条四中</t>
  </si>
  <si>
    <t>ﾅｶﾉｼﾞｮｳｺﾞﾁｭｳ</t>
  </si>
  <si>
    <t>中之条五中</t>
  </si>
  <si>
    <t>ｵｵﾀﾁｭｳ</t>
  </si>
  <si>
    <t>太田中</t>
  </si>
  <si>
    <t>ﾊﾗﾏﾁﾁｭｳ</t>
  </si>
  <si>
    <t>原町中</t>
  </si>
  <si>
    <t>ｲﾜｼﾏﾁｭｳ</t>
  </si>
  <si>
    <t>岩島中</t>
  </si>
  <si>
    <t>ｻｶｶﾞﾐﾁｭｳ</t>
  </si>
  <si>
    <t>坂上中</t>
  </si>
  <si>
    <t>ﾅｶﾞﾉﾊﾗﾋｶﾞｼﾁｭｳ</t>
  </si>
  <si>
    <t>長野原東中</t>
  </si>
  <si>
    <t>ﾅｶﾞﾉﾊﾗﾆｼﾁｭｳ</t>
  </si>
  <si>
    <t>長野原西中</t>
  </si>
  <si>
    <t>ｸｻﾂﾁｭｳ</t>
  </si>
  <si>
    <t>草津中</t>
  </si>
  <si>
    <t>ｷｻﾂﾁｭｳﾀﾞｲｲﾁﾌﾞﾝ</t>
  </si>
  <si>
    <t>草津中第一分</t>
  </si>
  <si>
    <t>ﾂﾏｺﾞｲﾋｶﾞｼﾁｭｳ</t>
  </si>
  <si>
    <t>嬬恋東中</t>
  </si>
  <si>
    <t>ﾂﾏｺﾞｲﾆｼﾁｭｳ</t>
  </si>
  <si>
    <t>嬬恋西中</t>
  </si>
  <si>
    <t>ｸﾆﾁｭｳ</t>
  </si>
  <si>
    <t>六合中</t>
  </si>
  <si>
    <t>ｲﾘﾔﾏﾁｭｳ</t>
  </si>
  <si>
    <t>入山中</t>
  </si>
  <si>
    <t>ﾀｶﾔﾏﾁｭｳ</t>
  </si>
  <si>
    <t>高山中</t>
  </si>
  <si>
    <t>ｼﾗﾈｶｲｾﾞﾝｶﾞｸｴﾝﾁｭｳ</t>
  </si>
  <si>
    <t>白根開善学園中</t>
  </si>
  <si>
    <t>ﾂｷﾖﾉｲｯﾁｭｳ</t>
  </si>
  <si>
    <t>月夜野一中</t>
  </si>
  <si>
    <t>ﾂｷﾖﾉﾁｭｳ</t>
  </si>
  <si>
    <t>月夜野中</t>
  </si>
  <si>
    <t>ﾐﾅｶﾐﾁｭｳ</t>
  </si>
  <si>
    <t>水上中</t>
  </si>
  <si>
    <t>ﾌｼﾞﾜﾗﾁｭｳ</t>
  </si>
  <si>
    <t>藤原中</t>
  </si>
  <si>
    <t>ｼﾗｻﾜﾁｭｳ</t>
  </si>
  <si>
    <t>白沢中</t>
  </si>
  <si>
    <t>ﾅﾝｺﾞｳﾁｭｳ</t>
  </si>
  <si>
    <t>南郷中</t>
  </si>
  <si>
    <t>ﾀﾅﾁｭｳ</t>
  </si>
  <si>
    <t>多那中</t>
  </si>
  <si>
    <t>ﾈﾘﾁｭｳ</t>
  </si>
  <si>
    <t>根利中</t>
  </si>
  <si>
    <t>ｶﾀｼﾅﾁｭｳ</t>
  </si>
  <si>
    <t>片品中</t>
  </si>
  <si>
    <t>ｶﾜﾊﾞﾁｭｳ</t>
  </si>
  <si>
    <t>川場中</t>
  </si>
  <si>
    <t>ﾆｲﾊﾙﾁｭｳ</t>
  </si>
  <si>
    <t>新治中</t>
  </si>
  <si>
    <t>ｼｮｳﾜﾐﾅﾐﾁｭｳ</t>
  </si>
  <si>
    <t>昭和南中</t>
  </si>
  <si>
    <t>ｼｮｳﾜﾋｶﾞｼﾁｭｳ</t>
  </si>
  <si>
    <t>昭和東中</t>
  </si>
  <si>
    <t>ｼｮｳﾜｿﾝﾘﾂｼｮｳﾜﾁｭｳ</t>
  </si>
  <si>
    <t>昭和村立昭和中</t>
  </si>
  <si>
    <t>ｻｶｲｷﾀﾁｭｳ</t>
  </si>
  <si>
    <t>境北中</t>
  </si>
  <si>
    <t>ｻｶｲﾐﾅﾐﾁｭｳ</t>
  </si>
  <si>
    <t>境南中</t>
  </si>
  <si>
    <t>ｻｶｲﾆｼﾁｭｳ</t>
  </si>
  <si>
    <t>境西中</t>
  </si>
  <si>
    <t>ﾀﾏﾑﾗﾁｭｳ</t>
  </si>
  <si>
    <t>玉村中</t>
  </si>
  <si>
    <t>ｱｶﾎﾞﾘﾁｭｳ</t>
  </si>
  <si>
    <t>赤堀中</t>
  </si>
  <si>
    <t>ｲｾｻｷｱｽﾞﾏﾁｭｳ</t>
  </si>
  <si>
    <t>ﾀﾏﾑﾗﾐﾅﾐﾁｭｳ</t>
  </si>
  <si>
    <t>玉村南中</t>
  </si>
  <si>
    <t>ｵｼﾞﾏﾁｭｳ</t>
  </si>
  <si>
    <t>尾島中</t>
  </si>
  <si>
    <t>ｷｻﾞｷﾁｭｳ</t>
  </si>
  <si>
    <t>木崎中</t>
  </si>
  <si>
    <t>ｲｸｼﾅﾁｭｳ</t>
  </si>
  <si>
    <t>生品中</t>
  </si>
  <si>
    <t>ﾜﾀｳﾁﾁｭｳ</t>
  </si>
  <si>
    <t>綿打中</t>
  </si>
  <si>
    <t>ﾔﾌﾞﾂﾞｶﾎﾝﾏﾁﾁｭｳ</t>
  </si>
  <si>
    <t>薮塚本町中</t>
  </si>
  <si>
    <t>ｶｻｶﾞｹﾁｭｳ</t>
  </si>
  <si>
    <t>笠懸中</t>
  </si>
  <si>
    <t>ｶｻｶﾞｹﾐﾅﾐﾁｭｳ</t>
  </si>
  <si>
    <t>笠懸南中</t>
  </si>
  <si>
    <t>ｵｵﾏﾏﾁｭｳ</t>
  </si>
  <si>
    <t>大間々中</t>
  </si>
  <si>
    <t>ｵｵﾏﾏﾋｶﾞｼﾁｭｳ</t>
  </si>
  <si>
    <t>大間々東中</t>
  </si>
  <si>
    <t>ｲﾀｸﾗﾁｭｳ</t>
  </si>
  <si>
    <t>板倉中</t>
  </si>
  <si>
    <t>ｵｵｲｽﾞﾐﾐﾅﾐﾁｭｳ</t>
  </si>
  <si>
    <t>大泉南中</t>
  </si>
  <si>
    <t>ｵｵｲｽﾞﾐｷﾀﾁｭｳ</t>
  </si>
  <si>
    <t>大泉北中</t>
  </si>
  <si>
    <t>ｵｵｲｽﾞﾐﾆｼﾁｭｳ</t>
  </si>
  <si>
    <t>大泉西中</t>
  </si>
  <si>
    <t>ﾒｲﾜﾁｭｳ</t>
  </si>
  <si>
    <t>明和中</t>
  </si>
  <si>
    <t>ﾁﾖﾀﾞﾁｭｳ</t>
  </si>
  <si>
    <t>千代田中</t>
  </si>
  <si>
    <t>ｵｳﾗﾁｭｳ</t>
  </si>
  <si>
    <t>邑楽中</t>
  </si>
  <si>
    <t>ｵｳﾗﾐﾅﾐﾁｭｳ</t>
  </si>
  <si>
    <t>邑楽南中</t>
  </si>
  <si>
    <t>ｼﾞｮｳﾌﾞﾀﾞｲ</t>
  </si>
  <si>
    <t>上武大</t>
  </si>
  <si>
    <t>ｸﾞﾝﾏﾀﾞｲ</t>
  </si>
  <si>
    <t>群馬大</t>
  </si>
  <si>
    <t>ｶﾝｶﾞｸﾀﾞｲ</t>
  </si>
  <si>
    <t>関学大</t>
  </si>
  <si>
    <t>ﾀｶｹﾀﾞｲ</t>
  </si>
  <si>
    <t>高経大</t>
  </si>
  <si>
    <t>高崎経済大</t>
  </si>
  <si>
    <t>ｼﾞｭﾝﾃﾝﾄﾞｳﾀﾞｲ</t>
  </si>
  <si>
    <t>順天堂大</t>
  </si>
  <si>
    <t>ﾆｯﾀｲﾀﾞｲ</t>
  </si>
  <si>
    <t>日体大</t>
  </si>
  <si>
    <t>ﾄｳｷｮｳｹｲｻﾞｲﾀﾞｲ</t>
  </si>
  <si>
    <t>東経大</t>
  </si>
  <si>
    <t>ﾄｳｷｮｳｼﾞｮｳﾎｳﾀﾞｲ</t>
  </si>
  <si>
    <t>東京情報大</t>
  </si>
  <si>
    <t>ﾄｳﾖｳﾀﾞｲ</t>
  </si>
  <si>
    <t>東洋大</t>
  </si>
  <si>
    <t>ﾆﾎﾝｼﾞｮｼﾀｲｲｸﾀﾞｲ</t>
  </si>
  <si>
    <t>日女体大</t>
  </si>
  <si>
    <t>ﾄｳｷｮｳｼﾞｮｼﾀｲｲｸﾀﾞｲ</t>
  </si>
  <si>
    <t>東女体大</t>
  </si>
  <si>
    <t>ﾄｳｷｮｳﾉｳﾀﾞｲ</t>
  </si>
  <si>
    <t>東農大</t>
  </si>
  <si>
    <t>ﾎｳｾｲﾀﾞｲ</t>
  </si>
  <si>
    <t>法政大</t>
  </si>
  <si>
    <t>ﾆﾎﾝﾀﾞｲｶﾞｸ</t>
  </si>
  <si>
    <t>日　大</t>
  </si>
  <si>
    <t>日本大</t>
  </si>
  <si>
    <t>ｺｸｻｲﾌﾞﾄﾞｳﾀﾞｲ</t>
  </si>
  <si>
    <t>国武大</t>
  </si>
  <si>
    <t>ｺｸｼｶﾝﾀﾞｲ</t>
  </si>
  <si>
    <t>国士舘大</t>
  </si>
  <si>
    <t>ﾄｳｶｲﾀﾞｲ</t>
  </si>
  <si>
    <t>東海大</t>
  </si>
  <si>
    <t>ﾜｾﾀﾞﾀﾞｲｶﾞｸ</t>
  </si>
  <si>
    <t>早　大</t>
  </si>
  <si>
    <t>ﾄｳｷｮｳｶﾞｸｹﾞｲﾀﾞｲ</t>
  </si>
  <si>
    <t>東学大</t>
  </si>
  <si>
    <t>ｱｵﾔﾏｶﾞｸｲﾝﾀﾞｲ</t>
  </si>
  <si>
    <t>青学大</t>
  </si>
  <si>
    <t>ｾﾝｼｭｳﾀﾞｲ</t>
  </si>
  <si>
    <t>専修大</t>
  </si>
  <si>
    <t>ﾁｭｳｷｮｳｼﾞｮｼﾀﾞｲ</t>
  </si>
  <si>
    <t>中京女大</t>
  </si>
  <si>
    <t>ﾁｭｳｷｮｳﾀﾞｲ</t>
  </si>
  <si>
    <t>中京大</t>
  </si>
  <si>
    <t>ﾂｸﾊﾞﾀﾞｲ</t>
  </si>
  <si>
    <t>筑波大</t>
  </si>
  <si>
    <t>ﾔﾏﾅｼｶﾞｸｲﾝﾀﾞｲ</t>
  </si>
  <si>
    <t>山梨学院大</t>
  </si>
  <si>
    <t>ｽﾙｶﾞﾀﾞｲﾀﾞｲ</t>
  </si>
  <si>
    <t>駿河台大</t>
  </si>
  <si>
    <t>ｼﾞｮｳｻｲﾀﾞｲ</t>
  </si>
  <si>
    <t>城西大</t>
  </si>
  <si>
    <t>ﾀﾏｶﾞﾜﾀﾞｲ</t>
  </si>
  <si>
    <t>玉川大</t>
  </si>
  <si>
    <t>ｾｲﾜﾀﾞｲ</t>
  </si>
  <si>
    <t>清和大</t>
  </si>
  <si>
    <t>ｺﾏｻﾞﾜﾀﾞｲ</t>
  </si>
  <si>
    <t>駒沢大</t>
  </si>
  <si>
    <t>ﾄﾞｯｷｮｳﾀﾞｲ</t>
  </si>
  <si>
    <t>獨協大</t>
  </si>
  <si>
    <t>ｱｼﾞｱﾀﾞｲ</t>
  </si>
  <si>
    <t>亜細亜大</t>
  </si>
  <si>
    <t>ﾘｭｳﾂｳｹｲｻﾞｲﾀﾞｲ</t>
  </si>
  <si>
    <t>流通経済大</t>
  </si>
  <si>
    <t>ﾁｭｳｵｳﾀﾞｲ</t>
  </si>
  <si>
    <t>中央大</t>
  </si>
  <si>
    <t>ﾌｸｼﾏﾀﾞｲ</t>
  </si>
  <si>
    <t>福島大</t>
  </si>
  <si>
    <t>ﾀﾞｲﾄｳﾀﾞｲ</t>
  </si>
  <si>
    <t>大東大</t>
  </si>
  <si>
    <t>ｶﾅｻﾞﾜｹｲｻﾞｲﾀﾞｲ</t>
  </si>
  <si>
    <t>金沢経大</t>
  </si>
  <si>
    <t>ｵｵｻｶﾀｲｲｸﾀﾞｲ</t>
  </si>
  <si>
    <t>大体大</t>
  </si>
  <si>
    <t>ﾆﾎﾝｺｳｷﾞｮｳﾀﾞｲ</t>
  </si>
  <si>
    <t>日工大</t>
  </si>
  <si>
    <t>ﾒｲｼﾞﾀﾞｲ</t>
  </si>
  <si>
    <t>明治大</t>
  </si>
  <si>
    <t>ｻｸｼﾝｶﾞｸｴﾝﾀﾞｲ</t>
  </si>
  <si>
    <t>ﾍｲｾｲｺｸｻｲﾀﾞｲ</t>
  </si>
  <si>
    <t>平成国際大</t>
  </si>
  <si>
    <t>ｺｸｶﾞｸｲﾝﾀﾞｲ</t>
  </si>
  <si>
    <t>国学院大</t>
  </si>
  <si>
    <t>ﾄﾔﾏﾀﾞｲ</t>
  </si>
  <si>
    <t>富山大学</t>
  </si>
  <si>
    <t>ﾏｴﾊﾞｼｺｸｻｲﾀﾞｲ</t>
  </si>
  <si>
    <t>前橋国際大</t>
  </si>
  <si>
    <t>ﾄｳｷｮｳﾌｸｼﾀﾞｲ</t>
  </si>
  <si>
    <t>東京福祉大</t>
  </si>
  <si>
    <t>ﾌｸｵｶﾀﾞｲ</t>
  </si>
  <si>
    <t>福岡大</t>
  </si>
  <si>
    <t>ｹｲｵｳﾀﾞｲ</t>
  </si>
  <si>
    <t>慶應大</t>
  </si>
  <si>
    <t>ﾘｯｷｮｳﾀﾞｲ</t>
  </si>
  <si>
    <t>立教大</t>
  </si>
  <si>
    <t>ﾘﾂﾒｲｶﾝﾀﾞｲ</t>
  </si>
  <si>
    <t>立命館大</t>
  </si>
  <si>
    <t>ｶﾅｶﾞﾜﾀﾞｲ</t>
  </si>
  <si>
    <t>神奈川大</t>
  </si>
  <si>
    <t>ﾄｳｷｮｳﾀﾞｲ</t>
  </si>
  <si>
    <t>東京大</t>
  </si>
  <si>
    <t>ｲﾜｷﾒｲｾｲﾀﾞｲ</t>
  </si>
  <si>
    <t>いわき明星大</t>
  </si>
  <si>
    <t>群馬陸協処理不能</t>
  </si>
  <si>
    <t>長  野</t>
  </si>
  <si>
    <t>大　阪</t>
  </si>
  <si>
    <t>代表者名</t>
  </si>
  <si>
    <t>申込責任者</t>
  </si>
  <si>
    <t>所属名</t>
  </si>
  <si>
    <t>所在地</t>
  </si>
  <si>
    <t>大会名</t>
  </si>
  <si>
    <t>ｲｾｻｷｺｳ</t>
  </si>
  <si>
    <t>ﾐﾄﾞﾘｱｽﾞﾏﾁｭｳ</t>
  </si>
  <si>
    <t>みどり東中</t>
  </si>
  <si>
    <t>ﾋｶﾞｼｱｶﾞﾂﾏﾋｶﾞｼﾁｭｳ</t>
  </si>
  <si>
    <t>東吾妻東中</t>
  </si>
  <si>
    <t>リレーチームが複数</t>
  </si>
  <si>
    <t>ある場合は、A,B</t>
  </si>
  <si>
    <t>というようにチーム</t>
  </si>
  <si>
    <t>が分かるようにして</t>
  </si>
  <si>
    <t>・</t>
  </si>
  <si>
    <t>DB</t>
  </si>
  <si>
    <t>N1</t>
  </si>
  <si>
    <t>N2</t>
  </si>
  <si>
    <t>N3</t>
  </si>
  <si>
    <t>KC</t>
  </si>
  <si>
    <t>Ｓ．Ａ玉村</t>
  </si>
  <si>
    <t>ｱﾝﾅｶｿｳｺﾞｳｺｳ</t>
  </si>
  <si>
    <t>安中総合学園高校</t>
  </si>
  <si>
    <t>安中総合</t>
  </si>
  <si>
    <t>ｼﾞｭﾄｸﾁｭｳｶﾞｸ</t>
  </si>
  <si>
    <t>樹徳中学校</t>
  </si>
  <si>
    <t>樹徳中</t>
  </si>
  <si>
    <t>ｼﾞｮｳｴﾂｷｮｳｲｸﾀﾞｲ</t>
  </si>
  <si>
    <t>上越教育大学</t>
  </si>
  <si>
    <t>上越教育大</t>
  </si>
  <si>
    <t>ﾘｯｼｮｳﾀﾞｲ</t>
  </si>
  <si>
    <t>立正大</t>
  </si>
  <si>
    <t>ﾊﾄﾔﾏｺｳ</t>
  </si>
  <si>
    <t>鳩山高</t>
  </si>
  <si>
    <t>埼　玉</t>
  </si>
  <si>
    <t>ｳｽｲｸ</t>
  </si>
  <si>
    <t>碓氷ク</t>
  </si>
  <si>
    <t>ﾀﾏﾑﾗﾏﾁｸﾗﾌﾞ</t>
  </si>
  <si>
    <t>ｽｰﾊﾟｰｱｽﾘｰﾄﾀﾏﾑﾗ</t>
  </si>
  <si>
    <t>チームＫ</t>
  </si>
  <si>
    <t>ﾀﾁﾊﾞﾅRC</t>
  </si>
  <si>
    <t>たちばなRC</t>
  </si>
  <si>
    <t>ｲｸｴｲｸﾗﾌﾞ</t>
  </si>
  <si>
    <t>育英ｸﾗﾌﾞ</t>
  </si>
  <si>
    <t>立正大学</t>
  </si>
  <si>
    <t>ﾁﾊﾞｼｮｳｶﾀﾞｲ</t>
  </si>
  <si>
    <t>千葉商科大</t>
  </si>
  <si>
    <t>ﾄｳｷｮｳﾀﾞｲﾀﾞｲｶﾞｸｲﾝ</t>
  </si>
  <si>
    <t>東京大大学院</t>
  </si>
  <si>
    <t>ﾃﾞﾝｷﾂｳｼﾝﾀﾞｲ</t>
  </si>
  <si>
    <t>電気通信大学</t>
  </si>
  <si>
    <t>電通大</t>
  </si>
  <si>
    <t>ｾﾝﾀﾞｲﾀﾞｲ</t>
  </si>
  <si>
    <t>仙台大</t>
  </si>
  <si>
    <t>ﾄｳｷｮｳﾘｶﾀﾞｲ</t>
  </si>
  <si>
    <t>東京理科大</t>
  </si>
  <si>
    <t>ﾎｯｶｲﾄﾞｳﾀﾞｲ</t>
  </si>
  <si>
    <t>北海道大</t>
  </si>
  <si>
    <t>ｼﾞｮｳｻｲｺｸｻｲﾀﾞｲ</t>
  </si>
  <si>
    <t>城西国際大</t>
  </si>
  <si>
    <t>ﾊｸｵｳﾀﾞｲ</t>
  </si>
  <si>
    <t>白鴎大</t>
  </si>
  <si>
    <t>ﾆｲｶﾞﾀﾀﾞｲ</t>
  </si>
  <si>
    <t>新潟大</t>
  </si>
  <si>
    <t>069009</t>
  </si>
  <si>
    <t>06</t>
  </si>
  <si>
    <t>山　形</t>
  </si>
  <si>
    <t>ｸﾚｰﾏｰTC</t>
  </si>
  <si>
    <t>ﾄｳｼﾊﾞﾏﾂｼﾀ</t>
  </si>
  <si>
    <t>東芝松下</t>
  </si>
  <si>
    <t>生年月日</t>
  </si>
  <si>
    <t>32R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</si>
  <si>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</si>
  <si>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</si>
  <si>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</si>
  <si>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</si>
  <si>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</si>
  <si>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</si>
  <si>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</si>
  <si>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</si>
  <si>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</si>
  <si>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</si>
  <si>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</si>
  <si>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</si>
  <si>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32R</t>
  </si>
  <si>
    <t>電話</t>
  </si>
  <si>
    <t>携帯電話</t>
  </si>
  <si>
    <t>群馬陸上競技協会</t>
  </si>
  <si>
    <t>100mH(女)</t>
  </si>
  <si>
    <t>10000競歩</t>
  </si>
  <si>
    <t>砲5k(中男)</t>
  </si>
  <si>
    <t>砲7k(一般男)</t>
  </si>
  <si>
    <t>砲6k(高校男)</t>
  </si>
  <si>
    <t>砲2k(中女)</t>
  </si>
  <si>
    <t>円1.75k(高男)</t>
  </si>
  <si>
    <t>円盤1k(中男)</t>
  </si>
  <si>
    <t>ﾊﾝﾏｰ4k女</t>
  </si>
  <si>
    <t>ﾊﾝﾏｰ6k(高男)</t>
  </si>
  <si>
    <t>混成４種(中男)</t>
  </si>
  <si>
    <t>混成４種(中女)</t>
  </si>
  <si>
    <t>所属コード</t>
  </si>
  <si>
    <t>大　　会　　名</t>
  </si>
  <si>
    <t>項目</t>
  </si>
  <si>
    <t>入力</t>
  </si>
  <si>
    <t>使用してください。</t>
  </si>
  <si>
    <t>090001</t>
  </si>
  <si>
    <t>ﾄﾁｷﾞTFC</t>
  </si>
  <si>
    <t>栃木TFC</t>
  </si>
  <si>
    <t>09</t>
  </si>
  <si>
    <t>栃　木</t>
  </si>
  <si>
    <t>ｽﾊﾞﾙ</t>
  </si>
  <si>
    <t>SUBARU</t>
  </si>
  <si>
    <t>ﾔﾏﾀﾞﾃﾞﾝｷ</t>
  </si>
  <si>
    <t>ｲｾｻｷｼｮｳﾎﾞｳﾘｸｼﾞｮｳｷｮｳｷﾞﾌﾞ</t>
  </si>
  <si>
    <t>伊勢崎消防陸上競技部</t>
  </si>
  <si>
    <t>伊勢崎消防</t>
  </si>
  <si>
    <t>群  馬</t>
  </si>
  <si>
    <t>ﾐｽﾞﾉ</t>
  </si>
  <si>
    <t>ミズノ</t>
  </si>
  <si>
    <t>ﾍｲｾｲｺｸｻｲﾀﾞｲAC</t>
  </si>
  <si>
    <t>ﾍﾞﾙｼﾞｬﾊﾟﾝAC</t>
  </si>
  <si>
    <t>ベルジャパンＡＣ</t>
  </si>
  <si>
    <t>SUBARU RC</t>
  </si>
  <si>
    <t>ｼﾞｮｳｼｭｳｱｽﾘｰﾄｸﾗﾌﾞ</t>
  </si>
  <si>
    <t>アラマキッズ</t>
  </si>
  <si>
    <t>ｵｵﾀｽﾎﾟｰﾂｱｶﾃﾞﾐｰ</t>
  </si>
  <si>
    <t>おおたスポーツアカデミー</t>
  </si>
  <si>
    <t>おおたＳＡ</t>
  </si>
  <si>
    <t>ﾏｴﾊﾞｼｼｮｳｷﾞｮｳｺｳ</t>
  </si>
  <si>
    <t>ﾖﾂﾊﾞｶﾞｸｴﾝ</t>
  </si>
  <si>
    <t>ｼﾘﾂｵｵﾀｺｳ</t>
  </si>
  <si>
    <t>ﾁｭｳｵｳﾁｭｳﾄｳ</t>
  </si>
  <si>
    <t>中央中等</t>
  </si>
  <si>
    <t>ｼﾗﾈｶｲｾﾞﾝｶﾞｯｺｳ</t>
  </si>
  <si>
    <t>ｺｳﾖｳ</t>
  </si>
  <si>
    <t>ｼﾓﾆﾀﾋｶﾞｼﾁｭｳ</t>
  </si>
  <si>
    <t>下仁田東中</t>
  </si>
  <si>
    <t>ﾄﾈﾁｭｳ</t>
  </si>
  <si>
    <t>利根中</t>
  </si>
  <si>
    <t>ｷﾘｭｳﾁｭｳｵｳﾁｭ</t>
  </si>
  <si>
    <t>桐生中央中</t>
  </si>
  <si>
    <t>ｾｲﾘｭｳﾁｭｳ</t>
  </si>
  <si>
    <t>清流中</t>
  </si>
  <si>
    <t>四ツ葉学園</t>
  </si>
  <si>
    <t>ﾏｴﾊﾞｼﾐｽﾞｷﾁｭｳ</t>
  </si>
  <si>
    <t>前橋みずき中</t>
  </si>
  <si>
    <t>ﾂﾏｺﾞｲﾁｭｳ</t>
  </si>
  <si>
    <t>嬬恋中</t>
  </si>
  <si>
    <t>関東学園大</t>
  </si>
  <si>
    <t>東京経済大</t>
  </si>
  <si>
    <t>東京農業大</t>
  </si>
  <si>
    <t>国際武道大</t>
  </si>
  <si>
    <t>早稲田大</t>
  </si>
  <si>
    <t>富山大</t>
  </si>
  <si>
    <t>ﾌﾞﾝｷｮｳﾀﾞｲ</t>
  </si>
  <si>
    <t>文教大</t>
  </si>
  <si>
    <t>ｱｷﾀﾀﾞｲ</t>
  </si>
  <si>
    <t>秋田大</t>
  </si>
  <si>
    <t>ﾆﾁﾀﾞｲｺｳｶﾞｸﾌﾞ</t>
  </si>
  <si>
    <t>日大工学部</t>
  </si>
  <si>
    <t>ｶﾉﾔﾀｲｲｸﾀﾞｲ</t>
  </si>
  <si>
    <t>鹿屋体育大</t>
  </si>
  <si>
    <t>ｺｸｼｶﾝﾀﾞｲﾀﾞｲｶﾞｸｲﾝ</t>
  </si>
  <si>
    <t>国士舘大大学院</t>
  </si>
  <si>
    <t>ﾃｲｷｮｳﾀﾞｲ</t>
  </si>
  <si>
    <t>帝京大</t>
  </si>
  <si>
    <t>ﾂﾙﾌﾞﾝｶﾀﾞｲ</t>
  </si>
  <si>
    <t>都留文科大</t>
  </si>
  <si>
    <t>ｿｳｿﾞｳｶﾞｸｴﾝﾀﾞｲ</t>
  </si>
  <si>
    <t>創造学園大</t>
  </si>
  <si>
    <t>ﾆﾎﾝｳｪﾙﾈｽ</t>
  </si>
  <si>
    <t>ｸﾞﾝﾏﾀﾞｲｲｶﾞｸﾌﾞ</t>
  </si>
  <si>
    <t>群馬大医学部</t>
  </si>
  <si>
    <t>ﾆｲｶﾞﾀｲﾘｮｳﾌｸｼﾀﾞｲ</t>
  </si>
  <si>
    <t>新潟医療福祉大</t>
  </si>
  <si>
    <t>ﾑｻｼﾀﾞｲ</t>
  </si>
  <si>
    <t>武蔵大</t>
  </si>
  <si>
    <t>ｳﾂﾉﾐﾔﾀﾞｲ</t>
  </si>
  <si>
    <t>宇都宮大</t>
  </si>
  <si>
    <t>ｻｲﾀﾏﾀﾞｲ</t>
  </si>
  <si>
    <t>埼玉大</t>
  </si>
  <si>
    <t>ｵｵｻｶﾀﾞｲ</t>
  </si>
  <si>
    <t>大阪大</t>
  </si>
  <si>
    <t>ﾁﾊﾞﾀﾞｲ</t>
  </si>
  <si>
    <t>ﾄﾞｳｼｼｬﾀﾞｲ</t>
  </si>
  <si>
    <t>ﾒｲｼﾞｶﾞｸｲﾝﾀﾞｲ</t>
  </si>
  <si>
    <t>ｼﾊﾞｳﾗｺｳｷﾞｮｳﾀﾞｲ</t>
  </si>
  <si>
    <t>ｸﾏｶﾞﾔﾋｶﾞｼﾁｭｳ</t>
  </si>
  <si>
    <t>熊谷東中</t>
  </si>
  <si>
    <t>ﾆﾎﾝｳｴﾙﾈｽ</t>
  </si>
  <si>
    <t>日本ウェルネス専門</t>
  </si>
  <si>
    <t>ﾘｰﾀﾞｰｽｸﾗﾌﾞ</t>
  </si>
  <si>
    <t>ﾘｰﾀﾞｰｽﾞｸﾗﾌﾞ</t>
  </si>
  <si>
    <t>千　葉</t>
  </si>
  <si>
    <t>ｲﾁｶﾜｺｳ</t>
  </si>
  <si>
    <t>市川高</t>
  </si>
  <si>
    <t>J.VIC</t>
  </si>
  <si>
    <t>東　京</t>
  </si>
  <si>
    <t>ﾅｶﾞｵｶｼﾘｯｷｮｳ</t>
  </si>
  <si>
    <t>ﾔﾏﾅｼﾀﾞｲAC</t>
  </si>
  <si>
    <t>山梨大AC</t>
  </si>
  <si>
    <t>山  梨</t>
  </si>
  <si>
    <t>ｼﾝｼｭｳﾀﾞｲ</t>
  </si>
  <si>
    <t>信州大</t>
  </si>
  <si>
    <t>ｸﾞﾝﾏｶｸﾀｽｸﾗﾌﾞ</t>
  </si>
  <si>
    <t>群馬ｶｸﾀｽｸﾗﾌﾞ</t>
  </si>
  <si>
    <t>ローマ字</t>
  </si>
  <si>
    <t>氏　　名</t>
  </si>
  <si>
    <t>N3</t>
  </si>
  <si>
    <t>SX2</t>
  </si>
  <si>
    <t>人</t>
  </si>
  <si>
    <t>上段の</t>
  </si>
  <si>
    <t>国籍</t>
  </si>
  <si>
    <t>NT</t>
  </si>
  <si>
    <t>学年
性</t>
  </si>
  <si>
    <t>男子スプリント</t>
  </si>
  <si>
    <t>女子スプリント</t>
  </si>
  <si>
    <t>申込一覧表Ｂ表</t>
  </si>
  <si>
    <t>大会名</t>
  </si>
  <si>
    <t>学校名</t>
  </si>
  <si>
    <t>男子</t>
  </si>
  <si>
    <t>種目人数</t>
  </si>
  <si>
    <t>女子</t>
  </si>
  <si>
    <t>実人数</t>
  </si>
  <si>
    <t>GD</t>
  </si>
  <si>
    <t>3000競歩</t>
  </si>
  <si>
    <t>5000競歩</t>
  </si>
  <si>
    <t>円盤2k</t>
  </si>
  <si>
    <t>ﾊﾝﾏｰ7k</t>
  </si>
  <si>
    <t>ｼﾞｬﾍﾞﾘｯｸｽﾛｰ</t>
  </si>
  <si>
    <t>やり男</t>
  </si>
  <si>
    <t>混成10種</t>
  </si>
  <si>
    <t>032</t>
  </si>
  <si>
    <t>033</t>
  </si>
  <si>
    <t>062</t>
  </si>
  <si>
    <t>080</t>
  </si>
  <si>
    <t>081</t>
  </si>
  <si>
    <t>086</t>
  </si>
  <si>
    <t>089</t>
  </si>
  <si>
    <t>091</t>
  </si>
  <si>
    <t>095</t>
  </si>
  <si>
    <t>201</t>
  </si>
  <si>
    <t>213</t>
  </si>
  <si>
    <t>216</t>
  </si>
  <si>
    <t>042</t>
  </si>
  <si>
    <t>085</t>
  </si>
  <si>
    <t>円1k女</t>
  </si>
  <si>
    <t>やり女</t>
  </si>
  <si>
    <t>094</t>
  </si>
  <si>
    <t>214</t>
  </si>
  <si>
    <t>217</t>
  </si>
  <si>
    <t>大会名</t>
  </si>
  <si>
    <t>八種競技</t>
  </si>
  <si>
    <t>登録番号</t>
  </si>
  <si>
    <t>氏名</t>
  </si>
  <si>
    <t>学年</t>
  </si>
  <si>
    <t>資格審査</t>
  </si>
  <si>
    <t>走高跳</t>
  </si>
  <si>
    <t>標準記録突破種目</t>
  </si>
  <si>
    <t>記録</t>
  </si>
  <si>
    <t>最高記録</t>
  </si>
  <si>
    <t>開始高さ</t>
  </si>
  <si>
    <t>混成競技申込用紙（男子）</t>
  </si>
  <si>
    <t>参加制限：下記の記録を公認記録で１種目以上突破したもの</t>
  </si>
  <si>
    <t>八種競技-3600点(四種競技-1900点)</t>
  </si>
  <si>
    <t>☆但し(　　　)は１年生に限る</t>
  </si>
  <si>
    <t>混成競技申込用紙（女子）</t>
  </si>
  <si>
    <t>七種競技</t>
  </si>
  <si>
    <t>種　目</t>
  </si>
  <si>
    <t>走高跳-1m35 走幅跳-4m60 砲丸投-8m00(2.72kg-10m00) やり投-26m00</t>
  </si>
  <si>
    <t>七種競技-2500点(四種競技-1700点)</t>
  </si>
  <si>
    <t>※高校総体エントリー時のみ必要</t>
  </si>
  <si>
    <t>群馬県高等学校総合体育大会</t>
  </si>
  <si>
    <t>100m</t>
  </si>
  <si>
    <t>400m</t>
  </si>
  <si>
    <t>1500m</t>
  </si>
  <si>
    <t>110mH</t>
  </si>
  <si>
    <t>中学110mH</t>
  </si>
  <si>
    <t>走幅跳</t>
  </si>
  <si>
    <t>砲丸投</t>
  </si>
  <si>
    <t>やり投</t>
  </si>
  <si>
    <t>八種</t>
  </si>
  <si>
    <t>四種</t>
  </si>
  <si>
    <t>200m</t>
  </si>
  <si>
    <t>800m</t>
  </si>
  <si>
    <t>100mH</t>
  </si>
  <si>
    <t>中学100mH</t>
  </si>
  <si>
    <t>七種</t>
  </si>
  <si>
    <t>※申込一覧表Aにはコードのみ入力し、記録は空欄です。</t>
  </si>
  <si>
    <t>走高跳-1m65 走幅跳-5m80 砲丸投-9m00(5kg-10m00) やり投-40m00</t>
  </si>
  <si>
    <t>100m-11"90 400m-54"40 1500m-4'30"00 110mH-18"50(中学110mH-16"80)</t>
  </si>
  <si>
    <t>200m-28"00 800m-2'30"00 100mH-18"50(中学100mH-17"00)</t>
  </si>
  <si>
    <t>砲丸投（5kg）</t>
  </si>
  <si>
    <t>砲丸投（2.72kg）</t>
  </si>
  <si>
    <t>ｺｰﾄﾞ</t>
  </si>
  <si>
    <t>047</t>
  </si>
  <si>
    <t>100mYH(0.762m)</t>
  </si>
  <si>
    <t>100mH(中学女子)</t>
  </si>
  <si>
    <t>300mH(女）</t>
  </si>
  <si>
    <t>045</t>
  </si>
  <si>
    <t>043</t>
  </si>
  <si>
    <t>300mH(男）</t>
  </si>
  <si>
    <t>036</t>
  </si>
  <si>
    <t>004</t>
  </si>
  <si>
    <t>300m</t>
  </si>
  <si>
    <t>平成国際大ＡＣ</t>
  </si>
  <si>
    <t>上州アスリートクラブ</t>
  </si>
  <si>
    <t>上州ｱｽﾘｰﾄｸﾗﾌﾞ</t>
  </si>
  <si>
    <t>ｸﾞﾝﾏﾊﾟﾗﾘｸｼﾞｮｳ</t>
  </si>
  <si>
    <t>群馬パラ陸上</t>
  </si>
  <si>
    <t>ﾘｮｸｿｳｸﾗﾌﾞ</t>
  </si>
  <si>
    <t>緑走クラブ</t>
  </si>
  <si>
    <t>ﾋﾀﾞｶﾔﾘｸｼﾞｮｳｷｮｳｷﾞﾌﾞ</t>
  </si>
  <si>
    <t>日高屋陸上競技部</t>
  </si>
  <si>
    <t>SMBCﾆｯｺｳ</t>
  </si>
  <si>
    <t>SMBC日興</t>
  </si>
  <si>
    <t>ｻﾝﾍﾞﾙｸｽ</t>
  </si>
  <si>
    <t>サンベルクス</t>
  </si>
  <si>
    <t>ｱｶﾞﾂﾏﾁｭｳｵｳｺｳ</t>
  </si>
  <si>
    <t>吾妻中央</t>
  </si>
  <si>
    <t>市立太田高</t>
  </si>
  <si>
    <t>聾高</t>
  </si>
  <si>
    <t>興陽高</t>
  </si>
  <si>
    <t>ﾎｯｷﾂﾁｭｳ</t>
  </si>
  <si>
    <t>伊勢崎あずま中</t>
  </si>
  <si>
    <t>あずま中</t>
  </si>
  <si>
    <t>ｷﾘｭｳﾀﾞｲｶﾞｸﾌｿﾞｸﾁｭｳ</t>
  </si>
  <si>
    <t>桐生大附中</t>
  </si>
  <si>
    <t>ﾋｶﾞｼｱｶﾞﾂﾏﾁｭｳ</t>
  </si>
  <si>
    <t>東吾妻中</t>
  </si>
  <si>
    <t>ｶﾝﾗﾁｭｳ</t>
  </si>
  <si>
    <t>甘楽中</t>
  </si>
  <si>
    <t>ﾛｳﾁｭｳ</t>
  </si>
  <si>
    <t>聾中</t>
  </si>
  <si>
    <t>桐生大学附属中</t>
  </si>
  <si>
    <t>ｸﾞﾝﾏｺｸｻｲｱｶﾃﾞﾐｰ</t>
  </si>
  <si>
    <t>GKA</t>
  </si>
  <si>
    <t>作新学院大</t>
  </si>
  <si>
    <t>日本ウェルネス</t>
  </si>
  <si>
    <t>千葉大</t>
  </si>
  <si>
    <t>同志社大</t>
  </si>
  <si>
    <t>明治学院大</t>
  </si>
  <si>
    <t>芝浦工業大</t>
  </si>
  <si>
    <t>ｲｸｴｲﾀﾞｲ</t>
  </si>
  <si>
    <t>育英大</t>
  </si>
  <si>
    <t>ｶﾞｸｼｭｳｲﾝﾀﾞｲ</t>
  </si>
  <si>
    <t>学習院大</t>
  </si>
  <si>
    <t>ｶﾜﾑﾗｶﾞｸｴﾝｼﾞｮｼﾀﾞｲ</t>
  </si>
  <si>
    <t>川村学園女大</t>
  </si>
  <si>
    <t>ｷｮｳﾄﾀﾞｲ</t>
  </si>
  <si>
    <t>京都大</t>
  </si>
  <si>
    <t>ﾑｻｼﾉｶﾞｸｲﾝﾀﾞｲ</t>
  </si>
  <si>
    <t>武蔵野学院大</t>
  </si>
  <si>
    <t>ｵｳﾋﾞﾘﾝﾀﾞｲ</t>
  </si>
  <si>
    <t>桜美林大</t>
  </si>
  <si>
    <t>ﾄﾞｳｼｼｬｼﾞｮﾀﾞｲ</t>
  </si>
  <si>
    <t>同志社女大</t>
  </si>
  <si>
    <t>ﾅｺﾞﾔﾀﾞｲ</t>
  </si>
  <si>
    <t>名古屋大</t>
  </si>
  <si>
    <t>名古屋大</t>
  </si>
  <si>
    <t>ｵｵｻｶｷｮｳｲｸﾀﾞｲ</t>
  </si>
  <si>
    <t>大阪教育大</t>
  </si>
  <si>
    <t>ﾄｳﾎｸﾀﾞｲ</t>
  </si>
  <si>
    <t>東北大</t>
  </si>
  <si>
    <t>ｶﾜｺﾞｴﾋｶﾞｼｺｳ</t>
  </si>
  <si>
    <t>川越東高</t>
  </si>
  <si>
    <t>長岡市陸協</t>
  </si>
  <si>
    <t>新  潟</t>
  </si>
  <si>
    <t>愛  知</t>
  </si>
  <si>
    <t>004</t>
  </si>
  <si>
    <t>045</t>
  </si>
  <si>
    <t>043</t>
  </si>
  <si>
    <t>110mJH(0.991m)</t>
  </si>
  <si>
    <t>110mH(中学男子)</t>
  </si>
  <si>
    <t>422</t>
  </si>
  <si>
    <t>150m</t>
  </si>
  <si>
    <t>ｷﾘｭｳｾｲｵｳｺｳ</t>
  </si>
  <si>
    <t>桐生清桜高</t>
  </si>
  <si>
    <t>清桜高</t>
  </si>
  <si>
    <t>高崎健康福祉大</t>
  </si>
  <si>
    <t>ﾀｶｻｷｹﾝｺｳﾌｸｼﾀﾞｲ</t>
  </si>
  <si>
    <t>422</t>
  </si>
  <si>
    <t>群馬高専</t>
  </si>
  <si>
    <t>群馬社福事業団</t>
  </si>
  <si>
    <t>ｸﾞﾝﾏｼｬｶｲﾌｸｼｼﾞｷﾞｮｳﾀﾞﾝ</t>
  </si>
  <si>
    <t>ヤマダHD</t>
  </si>
  <si>
    <t>競技会名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</si>
</sst>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mmdd"/>
    <numFmt numFmtId="177" formatCode="yyyymm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2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4"/>
      <color indexed="10"/>
      <name val="ＭＳ 明朝"/>
      <family val="1"/>
    </font>
    <font>
      <sz val="14"/>
      <color indexed="14"/>
      <name val="ＭＳ 明朝"/>
      <family val="1"/>
    </font>
    <font>
      <sz val="7"/>
      <name val="ＭＳ 明朝"/>
      <family val="1"/>
    </font>
    <font>
      <b/>
      <i/>
      <sz val="24"/>
      <color indexed="10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b/>
      <sz val="9"/>
      <name val="MS P ゴシック"/>
      <family val="3"/>
    </font>
    <font>
      <sz val="14"/>
      <name val="游ゴシック"/>
      <family val="3"/>
    </font>
    <font>
      <sz val="18"/>
      <name val="游ゴシック"/>
      <family val="3"/>
    </font>
    <font>
      <sz val="12"/>
      <name val="游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22"/>
      <name val="游ゴシック"/>
      <family val="3"/>
    </font>
    <font>
      <sz val="12"/>
      <color indexed="22"/>
      <name val="游ゴシック"/>
      <family val="3"/>
    </font>
    <font>
      <sz val="22"/>
      <color indexed="10"/>
      <name val="HGP創英角ﾎﾟｯﾌﾟ体"/>
      <family val="3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1499900072813034"/>
      <name val="游ゴシック"/>
      <family val="3"/>
    </font>
    <font>
      <sz val="12"/>
      <color theme="0" tint="-0.1499900072813034"/>
      <name val="游ゴシック"/>
      <family val="3"/>
    </font>
    <font>
      <sz val="14"/>
      <color rgb="FFFF00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1" fontId="0" fillId="0" borderId="0">
      <alignment/>
      <protection/>
    </xf>
    <xf numFmtId="1" fontId="0" fillId="31" borderId="0">
      <alignment/>
      <protection/>
    </xf>
    <xf numFmtId="1" fontId="0" fillId="0" borderId="0">
      <alignment/>
      <protection/>
    </xf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6">
    <xf numFmtId="1" fontId="0" fillId="0" borderId="0" xfId="0" applyAlignment="1">
      <alignment/>
    </xf>
    <xf numFmtId="1" fontId="0" fillId="0" borderId="10" xfId="0" applyFont="1" applyBorder="1" applyAlignment="1">
      <alignment/>
    </xf>
    <xf numFmtId="1" fontId="0" fillId="0" borderId="0" xfId="0" applyFont="1" applyAlignment="1">
      <alignment/>
    </xf>
    <xf numFmtId="0" fontId="0" fillId="0" borderId="0" xfId="0" applyNumberFormat="1" applyFont="1" applyAlignment="1">
      <alignment/>
    </xf>
    <xf numFmtId="1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1" fontId="8" fillId="0" borderId="0" xfId="0" applyFont="1" applyAlignment="1">
      <alignment/>
    </xf>
    <xf numFmtId="1" fontId="9" fillId="0" borderId="0" xfId="0" applyFont="1" applyAlignment="1">
      <alignment/>
    </xf>
    <xf numFmtId="1" fontId="0" fillId="0" borderId="12" xfId="0" applyFont="1" applyBorder="1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1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" fontId="0" fillId="0" borderId="13" xfId="0" applyFont="1" applyBorder="1" applyAlignment="1">
      <alignment horizontal="center"/>
    </xf>
    <xf numFmtId="1" fontId="0" fillId="0" borderId="13" xfId="0" applyFont="1" applyBorder="1" applyAlignment="1">
      <alignment wrapText="1"/>
    </xf>
    <xf numFmtId="0" fontId="7" fillId="0" borderId="13" xfId="0" applyNumberFormat="1" applyFont="1" applyBorder="1" applyAlignment="1">
      <alignment horizontal="center" wrapText="1"/>
    </xf>
    <xf numFmtId="1" fontId="7" fillId="0" borderId="13" xfId="0" applyFont="1" applyBorder="1" applyAlignment="1">
      <alignment horizontal="center" wrapText="1"/>
    </xf>
    <xf numFmtId="1" fontId="0" fillId="0" borderId="14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" fontId="0" fillId="0" borderId="16" xfId="0" applyFont="1" applyBorder="1" applyAlignment="1">
      <alignment/>
    </xf>
    <xf numFmtId="1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0" borderId="0" xfId="0" applyAlignment="1">
      <alignment horizontal="center" vertical="center"/>
    </xf>
    <xf numFmtId="1" fontId="0" fillId="0" borderId="0" xfId="0" applyAlignment="1">
      <alignment horizontal="center" vertical="center" shrinkToFit="1"/>
    </xf>
    <xf numFmtId="1" fontId="0" fillId="0" borderId="0" xfId="61" applyAlignment="1">
      <alignment horizontal="left" vertical="center"/>
      <protection/>
    </xf>
    <xf numFmtId="1" fontId="0" fillId="0" borderId="17" xfId="61" applyBorder="1" applyAlignment="1" applyProtection="1">
      <alignment horizontal="left" vertical="center"/>
      <protection locked="0"/>
    </xf>
    <xf numFmtId="1" fontId="0" fillId="0" borderId="17" xfId="61" applyBorder="1" applyAlignment="1" applyProtection="1">
      <alignment vertical="center"/>
      <protection locked="0"/>
    </xf>
    <xf numFmtId="1" fontId="0" fillId="0" borderId="0" xfId="61" applyAlignment="1" applyProtection="1">
      <alignment vertical="center"/>
      <protection locked="0"/>
    </xf>
    <xf numFmtId="49" fontId="0" fillId="0" borderId="0" xfId="61" applyNumberFormat="1" applyAlignment="1" applyProtection="1">
      <alignment horizontal="right" vertical="center"/>
      <protection locked="0"/>
    </xf>
    <xf numFmtId="1" fontId="0" fillId="0" borderId="0" xfId="61" applyAlignment="1">
      <alignment vertical="center"/>
      <protection/>
    </xf>
    <xf numFmtId="1" fontId="0" fillId="0" borderId="0" xfId="61" applyAlignment="1" applyProtection="1">
      <alignment horizontal="left" vertical="center"/>
      <protection locked="0"/>
    </xf>
    <xf numFmtId="1" fontId="0" fillId="0" borderId="18" xfId="61" applyBorder="1" applyAlignment="1" applyProtection="1">
      <alignment vertical="center"/>
      <protection locked="0"/>
    </xf>
    <xf numFmtId="0" fontId="0" fillId="0" borderId="19" xfId="61" applyNumberFormat="1" applyBorder="1" applyAlignment="1" applyProtection="1">
      <alignment horizontal="left" vertical="center"/>
      <protection locked="0"/>
    </xf>
    <xf numFmtId="0" fontId="0" fillId="0" borderId="19" xfId="61" applyNumberFormat="1" applyBorder="1" applyAlignment="1" applyProtection="1">
      <alignment vertical="center"/>
      <protection locked="0"/>
    </xf>
    <xf numFmtId="49" fontId="0" fillId="0" borderId="20" xfId="61" applyNumberFormat="1" applyBorder="1" applyAlignment="1" applyProtection="1">
      <alignment vertical="center"/>
      <protection locked="0"/>
    </xf>
    <xf numFmtId="1" fontId="0" fillId="0" borderId="17" xfId="61" applyBorder="1" applyAlignment="1">
      <alignment horizontal="left" vertical="center"/>
      <protection/>
    </xf>
    <xf numFmtId="1" fontId="0" fillId="0" borderId="0" xfId="61" applyFont="1" applyAlignment="1" applyProtection="1">
      <alignment horizontal="right" vertical="center" shrinkToFit="1"/>
      <protection locked="0"/>
    </xf>
    <xf numFmtId="0" fontId="0" fillId="0" borderId="17" xfId="61" applyNumberFormat="1" applyBorder="1" applyAlignment="1" applyProtection="1">
      <alignment horizontal="left" vertical="center"/>
      <protection locked="0"/>
    </xf>
    <xf numFmtId="0" fontId="0" fillId="0" borderId="0" xfId="61" applyNumberFormat="1" applyAlignment="1" applyProtection="1">
      <alignment vertical="center"/>
      <protection locked="0"/>
    </xf>
    <xf numFmtId="1" fontId="0" fillId="31" borderId="21" xfId="62" applyBorder="1" applyAlignment="1" applyProtection="1">
      <alignment vertical="center"/>
      <protection locked="0"/>
    </xf>
    <xf numFmtId="1" fontId="0" fillId="0" borderId="15" xfId="61" applyBorder="1" applyAlignment="1">
      <alignment vertical="center"/>
      <protection/>
    </xf>
    <xf numFmtId="1" fontId="0" fillId="0" borderId="17" xfId="61" applyBorder="1" applyAlignment="1">
      <alignment vertical="center"/>
      <protection/>
    </xf>
    <xf numFmtId="1" fontId="0" fillId="0" borderId="22" xfId="61" applyBorder="1" applyAlignment="1">
      <alignment vertical="center"/>
      <protection/>
    </xf>
    <xf numFmtId="1" fontId="0" fillId="0" borderId="15" xfId="61" applyBorder="1" applyAlignment="1">
      <alignment horizontal="center" vertical="center"/>
      <protection/>
    </xf>
    <xf numFmtId="1" fontId="0" fillId="0" borderId="23" xfId="61" applyBorder="1" applyAlignment="1">
      <alignment horizontal="center" vertical="center"/>
      <protection/>
    </xf>
    <xf numFmtId="1" fontId="0" fillId="0" borderId="14" xfId="61" applyBorder="1" applyAlignment="1">
      <alignment horizontal="center" vertical="center"/>
      <protection/>
    </xf>
    <xf numFmtId="1" fontId="0" fillId="0" borderId="10" xfId="61" applyBorder="1" applyAlignment="1">
      <alignment vertical="center"/>
      <protection/>
    </xf>
    <xf numFmtId="1" fontId="0" fillId="0" borderId="24" xfId="61" applyBorder="1" applyAlignment="1">
      <alignment vertical="center"/>
      <protection/>
    </xf>
    <xf numFmtId="1" fontId="0" fillId="0" borderId="25" xfId="61" applyBorder="1" applyAlignment="1">
      <alignment horizontal="center" vertical="center"/>
      <protection/>
    </xf>
    <xf numFmtId="1" fontId="0" fillId="0" borderId="25" xfId="61" applyFont="1" applyBorder="1" applyAlignment="1">
      <alignment horizontal="center" vertical="center"/>
      <protection/>
    </xf>
    <xf numFmtId="1" fontId="0" fillId="0" borderId="26" xfId="61" applyBorder="1" applyAlignment="1">
      <alignment horizontal="center" vertical="center"/>
      <protection/>
    </xf>
    <xf numFmtId="0" fontId="0" fillId="0" borderId="25" xfId="61" applyNumberFormat="1" applyBorder="1" applyAlignment="1">
      <alignment horizontal="center" vertical="center"/>
      <protection/>
    </xf>
    <xf numFmtId="49" fontId="0" fillId="0" borderId="13" xfId="61" applyNumberFormat="1" applyBorder="1" applyAlignment="1">
      <alignment horizontal="center" vertical="center"/>
      <protection/>
    </xf>
    <xf numFmtId="49" fontId="0" fillId="0" borderId="26" xfId="61" applyNumberFormat="1" applyBorder="1" applyAlignment="1">
      <alignment horizontal="center" vertical="center"/>
      <protection/>
    </xf>
    <xf numFmtId="49" fontId="0" fillId="0" borderId="24" xfId="61" applyNumberFormat="1" applyBorder="1" applyAlignment="1">
      <alignment horizontal="center" vertical="center"/>
      <protection/>
    </xf>
    <xf numFmtId="49" fontId="0" fillId="0" borderId="25" xfId="61" applyNumberFormat="1" applyBorder="1" applyAlignment="1">
      <alignment horizontal="center" vertical="center"/>
      <protection/>
    </xf>
    <xf numFmtId="1" fontId="0" fillId="0" borderId="27" xfId="61" applyBorder="1" applyAlignment="1">
      <alignment vertical="center"/>
      <protection/>
    </xf>
    <xf numFmtId="1" fontId="0" fillId="0" borderId="28" xfId="61" applyBorder="1" applyAlignment="1">
      <alignment vertical="center"/>
      <protection/>
    </xf>
    <xf numFmtId="0" fontId="0" fillId="0" borderId="10" xfId="61" applyNumberFormat="1" applyBorder="1" applyAlignment="1">
      <alignment vertical="center"/>
      <protection/>
    </xf>
    <xf numFmtId="0" fontId="0" fillId="0" borderId="0" xfId="61" applyNumberFormat="1" applyAlignment="1">
      <alignment vertical="center"/>
      <protection/>
    </xf>
    <xf numFmtId="0" fontId="0" fillId="0" borderId="29" xfId="61" applyNumberFormat="1" applyBorder="1" applyAlignment="1">
      <alignment vertical="center"/>
      <protection/>
    </xf>
    <xf numFmtId="0" fontId="0" fillId="0" borderId="18" xfId="61" applyNumberFormat="1" applyBorder="1" applyAlignment="1">
      <alignment vertical="center"/>
      <protection/>
    </xf>
    <xf numFmtId="0" fontId="0" fillId="0" borderId="30" xfId="61" applyNumberFormat="1" applyBorder="1" applyAlignment="1">
      <alignment vertical="center"/>
      <protection/>
    </xf>
    <xf numFmtId="0" fontId="0" fillId="0" borderId="15" xfId="61" applyNumberFormat="1" applyBorder="1" applyAlignment="1">
      <alignment horizontal="left" vertical="center"/>
      <protection/>
    </xf>
    <xf numFmtId="0" fontId="0" fillId="0" borderId="17" xfId="61" applyNumberFormat="1" applyBorder="1" applyAlignment="1">
      <alignment vertical="center"/>
      <protection/>
    </xf>
    <xf numFmtId="0" fontId="0" fillId="0" borderId="31" xfId="61" applyNumberFormat="1" applyBorder="1" applyAlignment="1" applyProtection="1">
      <alignment vertical="center"/>
      <protection locked="0"/>
    </xf>
    <xf numFmtId="0" fontId="0" fillId="0" borderId="17" xfId="61" applyNumberFormat="1" applyBorder="1" applyAlignment="1" applyProtection="1">
      <alignment vertical="center"/>
      <protection locked="0"/>
    </xf>
    <xf numFmtId="0" fontId="0" fillId="0" borderId="17" xfId="61" applyNumberFormat="1" applyBorder="1" applyAlignment="1">
      <alignment horizontal="left" vertical="center"/>
      <protection/>
    </xf>
    <xf numFmtId="0" fontId="0" fillId="0" borderId="24" xfId="61" applyNumberFormat="1" applyBorder="1" applyAlignment="1">
      <alignment horizontal="left" vertical="center"/>
      <protection/>
    </xf>
    <xf numFmtId="0" fontId="0" fillId="0" borderId="17" xfId="61" applyNumberFormat="1" applyBorder="1" applyAlignment="1" applyProtection="1">
      <alignment horizontal="right" vertical="center"/>
      <protection locked="0"/>
    </xf>
    <xf numFmtId="0" fontId="0" fillId="0" borderId="24" xfId="61" applyNumberFormat="1" applyBorder="1" applyAlignment="1">
      <alignment vertical="center"/>
      <protection/>
    </xf>
    <xf numFmtId="0" fontId="0" fillId="0" borderId="32" xfId="61" applyNumberFormat="1" applyBorder="1" applyAlignment="1">
      <alignment vertical="center"/>
      <protection/>
    </xf>
    <xf numFmtId="1" fontId="2" fillId="0" borderId="0" xfId="61" applyFont="1" applyAlignment="1">
      <alignment horizontal="left" vertical="center"/>
      <protection/>
    </xf>
    <xf numFmtId="49" fontId="0" fillId="0" borderId="0" xfId="61" applyNumberFormat="1" applyAlignment="1">
      <alignment vertical="center"/>
      <protection/>
    </xf>
    <xf numFmtId="49" fontId="2" fillId="0" borderId="0" xfId="61" applyNumberFormat="1" applyFont="1" applyAlignment="1">
      <alignment horizontal="left" vertical="center"/>
      <protection/>
    </xf>
    <xf numFmtId="0" fontId="2" fillId="0" borderId="0" xfId="61" applyNumberFormat="1" applyFont="1" applyAlignment="1">
      <alignment horizontal="left" vertical="center"/>
      <protection/>
    </xf>
    <xf numFmtId="0" fontId="2" fillId="0" borderId="0" xfId="61" applyNumberFormat="1" applyFont="1" applyAlignment="1">
      <alignment vertical="center"/>
      <protection/>
    </xf>
    <xf numFmtId="0" fontId="0" fillId="0" borderId="0" xfId="61" applyNumberFormat="1" applyAlignment="1">
      <alignment horizontal="left" vertical="center"/>
      <protection/>
    </xf>
    <xf numFmtId="1" fontId="0" fillId="0" borderId="19" xfId="61" applyBorder="1" applyAlignment="1" applyProtection="1">
      <alignment horizontal="right" vertical="center"/>
      <protection locked="0"/>
    </xf>
    <xf numFmtId="0" fontId="0" fillId="0" borderId="17" xfId="61" applyNumberFormat="1" applyFont="1" applyBorder="1" applyAlignment="1" applyProtection="1">
      <alignment horizontal="left" vertical="center"/>
      <protection locked="0"/>
    </xf>
    <xf numFmtId="49" fontId="0" fillId="0" borderId="17" xfId="61" applyNumberFormat="1" applyBorder="1" applyAlignment="1" applyProtection="1">
      <alignment vertical="center"/>
      <protection locked="0"/>
    </xf>
    <xf numFmtId="49" fontId="0" fillId="0" borderId="17" xfId="61" applyNumberFormat="1" applyFont="1" applyBorder="1" applyAlignment="1" applyProtection="1">
      <alignment horizontal="right" vertical="center"/>
      <protection locked="0"/>
    </xf>
    <xf numFmtId="0" fontId="0" fillId="33" borderId="12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1" fontId="0" fillId="0" borderId="0" xfId="0" applyAlignment="1">
      <alignment wrapText="1"/>
    </xf>
    <xf numFmtId="1" fontId="0" fillId="0" borderId="33" xfId="0" applyFont="1" applyBorder="1" applyAlignment="1">
      <alignment shrinkToFit="1"/>
    </xf>
    <xf numFmtId="0" fontId="0" fillId="0" borderId="33" xfId="0" applyNumberFormat="1" applyBorder="1" applyAlignment="1" applyProtection="1">
      <alignment horizontal="left" shrinkToFit="1"/>
      <protection locked="0"/>
    </xf>
    <xf numFmtId="0" fontId="0" fillId="0" borderId="33" xfId="0" applyNumberFormat="1" applyFont="1" applyBorder="1" applyAlignment="1" applyProtection="1">
      <alignment shrinkToFit="1"/>
      <protection locked="0"/>
    </xf>
    <xf numFmtId="1" fontId="0" fillId="0" borderId="33" xfId="0" applyBorder="1" applyAlignment="1" applyProtection="1">
      <alignment horizontal="left" shrinkToFit="1"/>
      <protection locked="0"/>
    </xf>
    <xf numFmtId="1" fontId="0" fillId="0" borderId="33" xfId="0" applyFont="1" applyBorder="1" applyAlignment="1" applyProtection="1">
      <alignment shrinkToFit="1"/>
      <protection locked="0"/>
    </xf>
    <xf numFmtId="1" fontId="0" fillId="0" borderId="34" xfId="0" applyFont="1" applyBorder="1" applyAlignment="1" applyProtection="1">
      <alignment shrinkToFit="1"/>
      <protection locked="0"/>
    </xf>
    <xf numFmtId="49" fontId="0" fillId="0" borderId="35" xfId="0" applyNumberFormat="1" applyBorder="1" applyAlignment="1" applyProtection="1">
      <alignment shrinkToFit="1"/>
      <protection locked="0"/>
    </xf>
    <xf numFmtId="49" fontId="0" fillId="0" borderId="33" xfId="0" applyNumberFormat="1" applyFont="1" applyBorder="1" applyAlignment="1">
      <alignment shrinkToFit="1"/>
    </xf>
    <xf numFmtId="49" fontId="0" fillId="0" borderId="33" xfId="0" applyNumberFormat="1" applyBorder="1" applyAlignment="1" applyProtection="1">
      <alignment shrinkToFit="1"/>
      <protection locked="0"/>
    </xf>
    <xf numFmtId="0" fontId="0" fillId="0" borderId="33" xfId="0" applyNumberFormat="1" applyFont="1" applyBorder="1" applyAlignment="1">
      <alignment shrinkToFit="1"/>
    </xf>
    <xf numFmtId="1" fontId="0" fillId="0" borderId="36" xfId="0" applyFont="1" applyBorder="1" applyAlignment="1">
      <alignment shrinkToFit="1"/>
    </xf>
    <xf numFmtId="1" fontId="0" fillId="0" borderId="37" xfId="0" applyFont="1" applyBorder="1" applyAlignment="1">
      <alignment shrinkToFit="1"/>
    </xf>
    <xf numFmtId="0" fontId="0" fillId="0" borderId="37" xfId="0" applyNumberFormat="1" applyFont="1" applyBorder="1" applyAlignment="1" applyProtection="1">
      <alignment horizontal="left" shrinkToFit="1"/>
      <protection locked="0"/>
    </xf>
    <xf numFmtId="0" fontId="0" fillId="0" borderId="37" xfId="0" applyNumberFormat="1" applyFont="1" applyBorder="1" applyAlignment="1" applyProtection="1">
      <alignment shrinkToFit="1"/>
      <protection locked="0"/>
    </xf>
    <xf numFmtId="1" fontId="0" fillId="0" borderId="37" xfId="0" applyFont="1" applyBorder="1" applyAlignment="1" applyProtection="1">
      <alignment horizontal="left" shrinkToFit="1"/>
      <protection locked="0"/>
    </xf>
    <xf numFmtId="1" fontId="0" fillId="0" borderId="37" xfId="0" applyBorder="1" applyAlignment="1" applyProtection="1">
      <alignment horizontal="left" shrinkToFit="1"/>
      <protection locked="0"/>
    </xf>
    <xf numFmtId="1" fontId="0" fillId="0" borderId="37" xfId="0" applyFont="1" applyBorder="1" applyAlignment="1" applyProtection="1">
      <alignment shrinkToFit="1"/>
      <protection locked="0"/>
    </xf>
    <xf numFmtId="1" fontId="0" fillId="0" borderId="38" xfId="0" applyFont="1" applyBorder="1" applyAlignment="1" applyProtection="1">
      <alignment shrinkToFit="1"/>
      <protection locked="0"/>
    </xf>
    <xf numFmtId="49" fontId="0" fillId="0" borderId="39" xfId="0" applyNumberFormat="1" applyBorder="1" applyAlignment="1" applyProtection="1">
      <alignment shrinkToFit="1"/>
      <protection locked="0"/>
    </xf>
    <xf numFmtId="49" fontId="0" fillId="0" borderId="37" xfId="0" applyNumberFormat="1" applyFont="1" applyBorder="1" applyAlignment="1">
      <alignment shrinkToFit="1"/>
    </xf>
    <xf numFmtId="49" fontId="0" fillId="0" borderId="37" xfId="0" applyNumberFormat="1" applyFont="1" applyBorder="1" applyAlignment="1" applyProtection="1">
      <alignment shrinkToFit="1"/>
      <protection locked="0"/>
    </xf>
    <xf numFmtId="49" fontId="0" fillId="0" borderId="39" xfId="0" applyNumberFormat="1" applyFont="1" applyBorder="1" applyAlignment="1" applyProtection="1">
      <alignment shrinkToFit="1"/>
      <protection locked="0"/>
    </xf>
    <xf numFmtId="1" fontId="0" fillId="0" borderId="40" xfId="0" applyFont="1" applyBorder="1" applyAlignment="1">
      <alignment shrinkToFit="1"/>
    </xf>
    <xf numFmtId="1" fontId="0" fillId="0" borderId="41" xfId="0" applyFont="1" applyBorder="1" applyAlignment="1">
      <alignment shrinkToFit="1"/>
    </xf>
    <xf numFmtId="0" fontId="0" fillId="0" borderId="41" xfId="0" applyNumberFormat="1" applyFont="1" applyBorder="1" applyAlignment="1" applyProtection="1">
      <alignment horizontal="left" shrinkToFit="1"/>
      <protection locked="0"/>
    </xf>
    <xf numFmtId="0" fontId="0" fillId="0" borderId="41" xfId="0" applyNumberFormat="1" applyFont="1" applyBorder="1" applyAlignment="1" applyProtection="1">
      <alignment shrinkToFit="1"/>
      <protection locked="0"/>
    </xf>
    <xf numFmtId="1" fontId="0" fillId="0" borderId="41" xfId="0" applyFont="1" applyBorder="1" applyAlignment="1" applyProtection="1">
      <alignment horizontal="left" shrinkToFit="1"/>
      <protection locked="0"/>
    </xf>
    <xf numFmtId="1" fontId="0" fillId="0" borderId="41" xfId="0" applyFont="1" applyBorder="1" applyAlignment="1" applyProtection="1">
      <alignment shrinkToFit="1"/>
      <protection locked="0"/>
    </xf>
    <xf numFmtId="1" fontId="0" fillId="0" borderId="42" xfId="0" applyFont="1" applyBorder="1" applyAlignment="1" applyProtection="1">
      <alignment shrinkToFit="1"/>
      <protection locked="0"/>
    </xf>
    <xf numFmtId="49" fontId="0" fillId="0" borderId="27" xfId="0" applyNumberFormat="1" applyFont="1" applyBorder="1" applyAlignment="1" applyProtection="1">
      <alignment shrinkToFit="1"/>
      <protection locked="0"/>
    </xf>
    <xf numFmtId="49" fontId="0" fillId="0" borderId="41" xfId="0" applyNumberFormat="1" applyFont="1" applyBorder="1" applyAlignment="1">
      <alignment shrinkToFit="1"/>
    </xf>
    <xf numFmtId="49" fontId="0" fillId="0" borderId="41" xfId="0" applyNumberFormat="1" applyFont="1" applyBorder="1" applyAlignment="1" applyProtection="1">
      <alignment shrinkToFit="1"/>
      <protection locked="0"/>
    </xf>
    <xf numFmtId="1" fontId="0" fillId="0" borderId="27" xfId="0" applyFont="1" applyBorder="1" applyAlignment="1">
      <alignment shrinkToFit="1"/>
    </xf>
    <xf numFmtId="1" fontId="0" fillId="0" borderId="43" xfId="0" applyFont="1" applyBorder="1" applyAlignment="1">
      <alignment shrinkToFit="1"/>
    </xf>
    <xf numFmtId="0" fontId="0" fillId="0" borderId="44" xfId="0" applyNumberFormat="1" applyFont="1" applyBorder="1" applyAlignment="1" applyProtection="1">
      <alignment shrinkToFit="1"/>
      <protection locked="0"/>
    </xf>
    <xf numFmtId="1" fontId="0" fillId="0" borderId="44" xfId="0" applyFont="1" applyBorder="1" applyAlignment="1" applyProtection="1">
      <alignment shrinkToFit="1"/>
      <protection locked="0"/>
    </xf>
    <xf numFmtId="1" fontId="0" fillId="0" borderId="45" xfId="0" applyFont="1" applyBorder="1" applyAlignment="1" applyProtection="1">
      <alignment shrinkToFit="1"/>
      <protection locked="0"/>
    </xf>
    <xf numFmtId="1" fontId="0" fillId="0" borderId="43" xfId="0" applyFont="1" applyBorder="1" applyAlignment="1" applyProtection="1">
      <alignment shrinkToFit="1"/>
      <protection locked="0"/>
    </xf>
    <xf numFmtId="1" fontId="0" fillId="0" borderId="46" xfId="0" applyFont="1" applyBorder="1" applyAlignment="1" applyProtection="1">
      <alignment shrinkToFit="1"/>
      <protection locked="0"/>
    </xf>
    <xf numFmtId="49" fontId="0" fillId="0" borderId="28" xfId="0" applyNumberFormat="1" applyFont="1" applyBorder="1" applyAlignment="1" applyProtection="1">
      <alignment shrinkToFit="1"/>
      <protection locked="0"/>
    </xf>
    <xf numFmtId="49" fontId="0" fillId="0" borderId="45" xfId="0" applyNumberFormat="1" applyFont="1" applyBorder="1" applyAlignment="1">
      <alignment shrinkToFit="1"/>
    </xf>
    <xf numFmtId="49" fontId="0" fillId="31" borderId="45" xfId="0" applyNumberFormat="1" applyFont="1" applyFill="1" applyBorder="1" applyAlignment="1" applyProtection="1">
      <alignment shrinkToFit="1"/>
      <protection locked="0"/>
    </xf>
    <xf numFmtId="49" fontId="0" fillId="0" borderId="43" xfId="0" applyNumberFormat="1" applyFont="1" applyBorder="1" applyAlignment="1">
      <alignment shrinkToFit="1"/>
    </xf>
    <xf numFmtId="49" fontId="0" fillId="31" borderId="44" xfId="0" applyNumberFormat="1" applyFont="1" applyFill="1" applyBorder="1" applyAlignment="1" applyProtection="1">
      <alignment shrinkToFit="1"/>
      <protection locked="0"/>
    </xf>
    <xf numFmtId="49" fontId="0" fillId="0" borderId="44" xfId="0" applyNumberFormat="1" applyFont="1" applyBorder="1" applyAlignment="1">
      <alignment shrinkToFit="1"/>
    </xf>
    <xf numFmtId="1" fontId="0" fillId="0" borderId="28" xfId="0" applyFont="1" applyBorder="1" applyAlignment="1">
      <alignment shrinkToFit="1"/>
    </xf>
    <xf numFmtId="1" fontId="0" fillId="0" borderId="47" xfId="0" applyFont="1" applyBorder="1" applyAlignment="1" applyProtection="1">
      <alignment shrinkToFit="1"/>
      <protection locked="0"/>
    </xf>
    <xf numFmtId="1" fontId="0" fillId="0" borderId="48" xfId="0" applyFont="1" applyBorder="1" applyAlignment="1" applyProtection="1">
      <alignment shrinkToFit="1"/>
      <protection locked="0"/>
    </xf>
    <xf numFmtId="49" fontId="0" fillId="0" borderId="47" xfId="0" applyNumberFormat="1" applyFont="1" applyBorder="1" applyAlignment="1">
      <alignment shrinkToFit="1"/>
    </xf>
    <xf numFmtId="49" fontId="0" fillId="0" borderId="47" xfId="0" applyNumberFormat="1" applyFont="1" applyBorder="1" applyAlignment="1" applyProtection="1">
      <alignment shrinkToFit="1"/>
      <protection locked="0"/>
    </xf>
    <xf numFmtId="49" fontId="0" fillId="0" borderId="49" xfId="0" applyNumberFormat="1" applyFont="1" applyBorder="1" applyAlignment="1" applyProtection="1">
      <alignment shrinkToFit="1"/>
      <protection locked="0"/>
    </xf>
    <xf numFmtId="49" fontId="0" fillId="0" borderId="48" xfId="0" applyNumberFormat="1" applyFont="1" applyBorder="1" applyAlignment="1">
      <alignment shrinkToFit="1"/>
    </xf>
    <xf numFmtId="1" fontId="0" fillId="0" borderId="50" xfId="0" applyFont="1" applyBorder="1" applyAlignment="1">
      <alignment shrinkToFit="1"/>
    </xf>
    <xf numFmtId="0" fontId="0" fillId="0" borderId="25" xfId="0" applyNumberFormat="1" applyFont="1" applyBorder="1" applyAlignment="1" applyProtection="1">
      <alignment horizontal="left" shrinkToFit="1"/>
      <protection locked="0"/>
    </xf>
    <xf numFmtId="0" fontId="0" fillId="0" borderId="25" xfId="0" applyNumberFormat="1" applyFont="1" applyBorder="1" applyAlignment="1" applyProtection="1">
      <alignment shrinkToFit="1"/>
      <protection locked="0"/>
    </xf>
    <xf numFmtId="1" fontId="0" fillId="0" borderId="25" xfId="0" applyFont="1" applyBorder="1" applyAlignment="1" applyProtection="1">
      <alignment horizontal="left" shrinkToFit="1"/>
      <protection locked="0"/>
    </xf>
    <xf numFmtId="1" fontId="0" fillId="0" borderId="25" xfId="0" applyFont="1" applyBorder="1" applyAlignment="1" applyProtection="1">
      <alignment shrinkToFit="1"/>
      <protection locked="0"/>
    </xf>
    <xf numFmtId="1" fontId="0" fillId="0" borderId="26" xfId="0" applyFont="1" applyBorder="1" applyAlignment="1" applyProtection="1">
      <alignment shrinkToFit="1"/>
      <protection locked="0"/>
    </xf>
    <xf numFmtId="49" fontId="0" fillId="0" borderId="24" xfId="0" applyNumberFormat="1" applyFont="1" applyBorder="1" applyAlignment="1" applyProtection="1">
      <alignment shrinkToFit="1"/>
      <protection locked="0"/>
    </xf>
    <xf numFmtId="49" fontId="0" fillId="0" borderId="25" xfId="0" applyNumberFormat="1" applyFont="1" applyBorder="1" applyAlignment="1">
      <alignment shrinkToFit="1"/>
    </xf>
    <xf numFmtId="49" fontId="0" fillId="0" borderId="25" xfId="0" applyNumberFormat="1" applyFont="1" applyBorder="1" applyAlignment="1" applyProtection="1">
      <alignment shrinkToFit="1"/>
      <protection locked="0"/>
    </xf>
    <xf numFmtId="1" fontId="0" fillId="0" borderId="24" xfId="0" applyFont="1" applyBorder="1" applyAlignment="1">
      <alignment shrinkToFit="1"/>
    </xf>
    <xf numFmtId="0" fontId="0" fillId="0" borderId="41" xfId="0" applyNumberFormat="1" applyFont="1" applyBorder="1" applyAlignment="1">
      <alignment shrinkToFit="1"/>
    </xf>
    <xf numFmtId="49" fontId="0" fillId="0" borderId="27" xfId="0" applyNumberFormat="1" applyBorder="1" applyAlignment="1" applyProtection="1">
      <alignment shrinkToFit="1"/>
      <protection locked="0"/>
    </xf>
    <xf numFmtId="49" fontId="0" fillId="31" borderId="41" xfId="0" applyNumberFormat="1" applyFont="1" applyFill="1" applyBorder="1" applyAlignment="1" applyProtection="1">
      <alignment shrinkToFit="1"/>
      <protection locked="0"/>
    </xf>
    <xf numFmtId="49" fontId="0" fillId="0" borderId="44" xfId="0" applyNumberFormat="1" applyFont="1" applyBorder="1" applyAlignment="1" applyProtection="1">
      <alignment shrinkToFit="1"/>
      <protection locked="0"/>
    </xf>
    <xf numFmtId="49" fontId="0" fillId="0" borderId="28" xfId="0" applyNumberFormat="1" applyBorder="1" applyAlignment="1" applyProtection="1">
      <alignment shrinkToFit="1"/>
      <protection locked="0"/>
    </xf>
    <xf numFmtId="1" fontId="0" fillId="0" borderId="50" xfId="0" applyFont="1" applyBorder="1" applyAlignment="1" applyProtection="1">
      <alignment shrinkToFit="1"/>
      <protection locked="0"/>
    </xf>
    <xf numFmtId="1" fontId="0" fillId="0" borderId="51" xfId="0" applyFont="1" applyBorder="1" applyAlignment="1" applyProtection="1">
      <alignment shrinkToFit="1"/>
      <protection locked="0"/>
    </xf>
    <xf numFmtId="49" fontId="0" fillId="0" borderId="52" xfId="0" applyNumberFormat="1" applyFont="1" applyBorder="1" applyAlignment="1" applyProtection="1">
      <alignment shrinkToFit="1"/>
      <protection locked="0"/>
    </xf>
    <xf numFmtId="0" fontId="0" fillId="0" borderId="13" xfId="0" applyNumberFormat="1" applyBorder="1" applyAlignment="1">
      <alignment horizontal="center" wrapText="1"/>
    </xf>
    <xf numFmtId="1" fontId="0" fillId="0" borderId="41" xfId="61" applyBorder="1" applyAlignment="1">
      <alignment horizontal="left" vertical="center" shrinkToFit="1"/>
      <protection/>
    </xf>
    <xf numFmtId="0" fontId="0" fillId="0" borderId="41" xfId="61" applyNumberFormat="1" applyBorder="1" applyAlignment="1">
      <alignment vertical="center" shrinkToFit="1"/>
      <protection/>
    </xf>
    <xf numFmtId="1" fontId="0" fillId="0" borderId="41" xfId="61" applyBorder="1" applyAlignment="1">
      <alignment vertical="center" shrinkToFit="1"/>
      <protection/>
    </xf>
    <xf numFmtId="14" fontId="0" fillId="0" borderId="41" xfId="61" applyNumberFormat="1" applyBorder="1" applyAlignment="1">
      <alignment vertical="center" shrinkToFit="1"/>
      <protection/>
    </xf>
    <xf numFmtId="1" fontId="0" fillId="0" borderId="42" xfId="61" applyBorder="1" applyAlignment="1">
      <alignment vertical="center" shrinkToFit="1"/>
      <protection/>
    </xf>
    <xf numFmtId="0" fontId="0" fillId="0" borderId="42" xfId="61" applyNumberFormat="1" applyBorder="1" applyAlignment="1">
      <alignment vertical="center" shrinkToFit="1"/>
      <protection/>
    </xf>
    <xf numFmtId="49" fontId="0" fillId="0" borderId="27" xfId="61" applyNumberFormat="1" applyBorder="1" applyAlignment="1">
      <alignment vertical="center" shrinkToFit="1"/>
      <protection/>
    </xf>
    <xf numFmtId="49" fontId="0" fillId="0" borderId="41" xfId="61" applyNumberFormat="1" applyBorder="1" applyAlignment="1">
      <alignment vertical="center" shrinkToFit="1"/>
      <protection/>
    </xf>
    <xf numFmtId="1" fontId="0" fillId="0" borderId="44" xfId="61" applyBorder="1" applyAlignment="1">
      <alignment vertical="center" shrinkToFit="1"/>
      <protection/>
    </xf>
    <xf numFmtId="0" fontId="0" fillId="0" borderId="44" xfId="61" applyNumberFormat="1" applyBorder="1" applyAlignment="1">
      <alignment vertical="center" shrinkToFit="1"/>
      <protection/>
    </xf>
    <xf numFmtId="1" fontId="0" fillId="0" borderId="45" xfId="61" applyBorder="1" applyAlignment="1">
      <alignment vertical="center" shrinkToFit="1"/>
      <protection/>
    </xf>
    <xf numFmtId="14" fontId="0" fillId="0" borderId="45" xfId="61" applyNumberFormat="1" applyBorder="1" applyAlignment="1">
      <alignment vertical="center" shrinkToFit="1"/>
      <protection/>
    </xf>
    <xf numFmtId="1" fontId="0" fillId="0" borderId="53" xfId="61" applyBorder="1" applyAlignment="1">
      <alignment vertical="center" shrinkToFit="1"/>
      <protection/>
    </xf>
    <xf numFmtId="0" fontId="0" fillId="0" borderId="45" xfId="61" applyNumberFormat="1" applyBorder="1" applyAlignment="1">
      <alignment vertical="center" shrinkToFit="1"/>
      <protection/>
    </xf>
    <xf numFmtId="0" fontId="0" fillId="0" borderId="46" xfId="61" applyNumberFormat="1" applyBorder="1" applyAlignment="1">
      <alignment vertical="center" shrinkToFit="1"/>
      <protection/>
    </xf>
    <xf numFmtId="49" fontId="0" fillId="0" borderId="28" xfId="61" applyNumberFormat="1" applyBorder="1" applyAlignment="1">
      <alignment vertical="center" shrinkToFit="1"/>
      <protection/>
    </xf>
    <xf numFmtId="49" fontId="0" fillId="0" borderId="44" xfId="61" applyNumberFormat="1" applyBorder="1" applyAlignment="1">
      <alignment vertical="center" shrinkToFit="1"/>
      <protection/>
    </xf>
    <xf numFmtId="49" fontId="0" fillId="31" borderId="44" xfId="61" applyNumberFormat="1" applyFill="1" applyBorder="1" applyAlignment="1">
      <alignment vertical="center" shrinkToFit="1"/>
      <protection/>
    </xf>
    <xf numFmtId="1" fontId="0" fillId="0" borderId="47" xfId="61" applyBorder="1" applyAlignment="1">
      <alignment vertical="center" shrinkToFit="1"/>
      <protection/>
    </xf>
    <xf numFmtId="14" fontId="0" fillId="0" borderId="47" xfId="61" applyNumberFormat="1" applyBorder="1" applyAlignment="1">
      <alignment vertical="center" shrinkToFit="1"/>
      <protection/>
    </xf>
    <xf numFmtId="1" fontId="0" fillId="0" borderId="54" xfId="61" applyBorder="1" applyAlignment="1">
      <alignment vertical="center" shrinkToFit="1"/>
      <protection/>
    </xf>
    <xf numFmtId="0" fontId="0" fillId="0" borderId="47" xfId="61" applyNumberFormat="1" applyBorder="1" applyAlignment="1">
      <alignment vertical="center" shrinkToFit="1"/>
      <protection/>
    </xf>
    <xf numFmtId="49" fontId="4" fillId="0" borderId="41" xfId="61" applyNumberFormat="1" applyFont="1" applyBorder="1" applyAlignment="1">
      <alignment vertical="center" shrinkToFit="1"/>
      <protection/>
    </xf>
    <xf numFmtId="1" fontId="0" fillId="0" borderId="25" xfId="61" applyBorder="1" applyAlignment="1">
      <alignment horizontal="left" vertical="center" shrinkToFit="1"/>
      <protection/>
    </xf>
    <xf numFmtId="0" fontId="0" fillId="0" borderId="25" xfId="61" applyNumberFormat="1" applyBorder="1" applyAlignment="1">
      <alignment vertical="center" shrinkToFit="1"/>
      <protection/>
    </xf>
    <xf numFmtId="1" fontId="0" fillId="0" borderId="25" xfId="61" applyBorder="1" applyAlignment="1">
      <alignment vertical="center" shrinkToFit="1"/>
      <protection/>
    </xf>
    <xf numFmtId="14" fontId="0" fillId="0" borderId="25" xfId="61" applyNumberFormat="1" applyBorder="1" applyAlignment="1">
      <alignment vertical="center" shrinkToFit="1"/>
      <protection/>
    </xf>
    <xf numFmtId="1" fontId="0" fillId="0" borderId="26" xfId="61" applyBorder="1" applyAlignment="1">
      <alignment vertical="center" shrinkToFit="1"/>
      <protection/>
    </xf>
    <xf numFmtId="0" fontId="0" fillId="0" borderId="26" xfId="61" applyNumberFormat="1" applyBorder="1" applyAlignment="1">
      <alignment vertical="center" shrinkToFit="1"/>
      <protection/>
    </xf>
    <xf numFmtId="49" fontId="0" fillId="0" borderId="24" xfId="61" applyNumberFormat="1" applyBorder="1" applyAlignment="1">
      <alignment vertical="center" shrinkToFit="1"/>
      <protection/>
    </xf>
    <xf numFmtId="49" fontId="0" fillId="0" borderId="25" xfId="61" applyNumberFormat="1" applyBorder="1" applyAlignment="1">
      <alignment vertical="center" shrinkToFit="1"/>
      <protection/>
    </xf>
    <xf numFmtId="49" fontId="0" fillId="31" borderId="41" xfId="61" applyNumberFormat="1" applyFill="1" applyBorder="1" applyAlignment="1">
      <alignment vertical="center" shrinkToFit="1"/>
      <protection/>
    </xf>
    <xf numFmtId="49" fontId="4" fillId="0" borderId="44" xfId="61" applyNumberFormat="1" applyFont="1" applyBorder="1" applyAlignment="1">
      <alignment vertical="center" shrinkToFit="1"/>
      <protection/>
    </xf>
    <xf numFmtId="1" fontId="0" fillId="0" borderId="55" xfId="61" applyBorder="1" applyAlignment="1">
      <alignment vertical="center" shrinkToFit="1"/>
      <protection/>
    </xf>
    <xf numFmtId="1" fontId="0" fillId="0" borderId="34" xfId="61" applyBorder="1" applyAlignment="1">
      <alignment vertical="center" shrinkToFit="1"/>
      <protection/>
    </xf>
    <xf numFmtId="14" fontId="0" fillId="0" borderId="44" xfId="61" applyNumberFormat="1" applyBorder="1" applyAlignment="1">
      <alignment vertical="center" shrinkToFit="1"/>
      <protection/>
    </xf>
    <xf numFmtId="1" fontId="0" fillId="0" borderId="46" xfId="61" applyBorder="1" applyAlignment="1">
      <alignment vertical="center" shrinkToFit="1"/>
      <protection/>
    </xf>
    <xf numFmtId="176" fontId="0" fillId="0" borderId="0" xfId="0" applyNumberFormat="1" applyAlignment="1">
      <alignment horizontal="center" vertical="center" shrinkToFit="1"/>
    </xf>
    <xf numFmtId="1" fontId="0" fillId="0" borderId="0" xfId="0" applyFont="1" applyAlignment="1">
      <alignment horizontal="center"/>
    </xf>
    <xf numFmtId="1" fontId="0" fillId="0" borderId="33" xfId="0" applyBorder="1" applyAlignment="1" applyProtection="1">
      <alignment horizontal="center" shrinkToFit="1"/>
      <protection locked="0"/>
    </xf>
    <xf numFmtId="1" fontId="0" fillId="0" borderId="37" xfId="0" applyFont="1" applyBorder="1" applyAlignment="1" applyProtection="1">
      <alignment horizontal="center" shrinkToFit="1"/>
      <protection locked="0"/>
    </xf>
    <xf numFmtId="1" fontId="0" fillId="0" borderId="41" xfId="0" applyFont="1" applyBorder="1" applyAlignment="1" applyProtection="1">
      <alignment horizontal="center" shrinkToFit="1"/>
      <protection locked="0"/>
    </xf>
    <xf numFmtId="1" fontId="0" fillId="0" borderId="45" xfId="0" applyFont="1" applyBorder="1" applyAlignment="1" applyProtection="1">
      <alignment horizontal="center" shrinkToFit="1"/>
      <protection locked="0"/>
    </xf>
    <xf numFmtId="1" fontId="0" fillId="0" borderId="47" xfId="0" applyFont="1" applyBorder="1" applyAlignment="1" applyProtection="1">
      <alignment horizontal="center" shrinkToFit="1"/>
      <protection locked="0"/>
    </xf>
    <xf numFmtId="1" fontId="0" fillId="0" borderId="25" xfId="0" applyFont="1" applyBorder="1" applyAlignment="1" applyProtection="1">
      <alignment horizontal="center" shrinkToFit="1"/>
      <protection locked="0"/>
    </xf>
    <xf numFmtId="1" fontId="0" fillId="0" borderId="44" xfId="0" applyFont="1" applyBorder="1" applyAlignment="1" applyProtection="1">
      <alignment horizontal="center" shrinkToFit="1"/>
      <protection locked="0"/>
    </xf>
    <xf numFmtId="1" fontId="0" fillId="0" borderId="0" xfId="0" applyAlignment="1">
      <alignment horizontal="center"/>
    </xf>
    <xf numFmtId="1" fontId="0" fillId="0" borderId="0" xfId="0" applyAlignment="1">
      <alignment horizontal="center" wrapText="1"/>
    </xf>
    <xf numFmtId="1" fontId="12" fillId="0" borderId="0" xfId="61" applyFont="1" applyAlignment="1" applyProtection="1">
      <alignment vertical="center" shrinkToFit="1"/>
      <protection locked="0"/>
    </xf>
    <xf numFmtId="49" fontId="0" fillId="0" borderId="0" xfId="61" applyNumberFormat="1" applyAlignment="1" applyProtection="1">
      <alignment horizontal="left" vertical="center"/>
      <protection locked="0"/>
    </xf>
    <xf numFmtId="177" fontId="0" fillId="0" borderId="0" xfId="0" applyNumberFormat="1" applyAlignment="1">
      <alignment horizontal="center" vertical="center" shrinkToFit="1"/>
    </xf>
    <xf numFmtId="49" fontId="0" fillId="0" borderId="33" xfId="0" applyNumberFormat="1" applyFont="1" applyBorder="1" applyAlignment="1" applyProtection="1">
      <alignment shrinkToFit="1"/>
      <protection locked="0"/>
    </xf>
    <xf numFmtId="49" fontId="0" fillId="0" borderId="45" xfId="0" applyNumberFormat="1" applyFont="1" applyBorder="1" applyAlignment="1" applyProtection="1">
      <alignment shrinkToFit="1"/>
      <protection locked="0"/>
    </xf>
    <xf numFmtId="49" fontId="0" fillId="0" borderId="25" xfId="0" applyNumberFormat="1" applyFont="1" applyBorder="1" applyAlignment="1" applyProtection="1">
      <alignment shrinkToFit="1"/>
      <protection locked="0"/>
    </xf>
    <xf numFmtId="49" fontId="0" fillId="0" borderId="44" xfId="0" applyNumberFormat="1" applyFont="1" applyBorder="1" applyAlignment="1" applyProtection="1">
      <alignment shrinkToFit="1"/>
      <protection locked="0"/>
    </xf>
    <xf numFmtId="1" fontId="0" fillId="0" borderId="0" xfId="0" applyAlignment="1">
      <alignment vertical="center"/>
    </xf>
    <xf numFmtId="1" fontId="13" fillId="0" borderId="0" xfId="0" applyFont="1" applyAlignment="1">
      <alignment vertical="center"/>
    </xf>
    <xf numFmtId="1" fontId="0" fillId="0" borderId="0" xfId="0" applyAlignment="1">
      <alignment horizontal="left" vertical="center"/>
    </xf>
    <xf numFmtId="49" fontId="0" fillId="0" borderId="27" xfId="0" applyNumberFormat="1" applyFont="1" applyBorder="1" applyAlignment="1" applyProtection="1">
      <alignment shrinkToFit="1"/>
      <protection locked="0"/>
    </xf>
    <xf numFmtId="49" fontId="0" fillId="0" borderId="24" xfId="0" applyNumberFormat="1" applyFont="1" applyBorder="1" applyAlignment="1" applyProtection="1">
      <alignment shrinkToFit="1"/>
      <protection locked="0"/>
    </xf>
    <xf numFmtId="49" fontId="0" fillId="0" borderId="28" xfId="0" applyNumberFormat="1" applyFont="1" applyBorder="1" applyAlignment="1" applyProtection="1">
      <alignment shrinkToFit="1"/>
      <protection locked="0"/>
    </xf>
    <xf numFmtId="49" fontId="0" fillId="0" borderId="56" xfId="0" applyNumberFormat="1" applyFont="1" applyBorder="1" applyAlignment="1" applyProtection="1">
      <alignment shrinkToFit="1"/>
      <protection locked="0"/>
    </xf>
    <xf numFmtId="1" fontId="0" fillId="0" borderId="0" xfId="0" applyAlignment="1">
      <alignment shrinkToFit="1"/>
    </xf>
    <xf numFmtId="1" fontId="0" fillId="0" borderId="0" xfId="0" applyAlignment="1">
      <alignment vertical="center" shrinkToFit="1"/>
    </xf>
    <xf numFmtId="1" fontId="0" fillId="0" borderId="19" xfId="0" applyBorder="1" applyAlignment="1">
      <alignment horizontal="left" vertical="center" shrinkToFit="1"/>
    </xf>
    <xf numFmtId="49" fontId="0" fillId="0" borderId="19" xfId="0" applyNumberFormat="1" applyBorder="1" applyAlignment="1">
      <alignment horizontal="left" vertical="center" shrinkToFit="1"/>
    </xf>
    <xf numFmtId="1" fontId="0" fillId="0" borderId="19" xfId="0" applyBorder="1" applyAlignment="1" quotePrefix="1">
      <alignment horizontal="left" vertical="center" shrinkToFit="1"/>
    </xf>
    <xf numFmtId="49" fontId="0" fillId="0" borderId="19" xfId="0" applyNumberFormat="1" applyBorder="1" applyAlignment="1" quotePrefix="1">
      <alignment horizontal="left" vertical="center" shrinkToFit="1"/>
    </xf>
    <xf numFmtId="49" fontId="0" fillId="0" borderId="20" xfId="0" applyNumberFormat="1" applyBorder="1" applyAlignment="1">
      <alignment horizontal="left" vertical="center" shrinkToFit="1"/>
    </xf>
    <xf numFmtId="0" fontId="0" fillId="0" borderId="0" xfId="0" applyNumberFormat="1" applyAlignment="1">
      <alignment vertical="center"/>
    </xf>
    <xf numFmtId="1" fontId="0" fillId="0" borderId="0" xfId="63" applyAlignment="1">
      <alignment vertical="center"/>
      <protection/>
    </xf>
    <xf numFmtId="1" fontId="0" fillId="0" borderId="0" xfId="63" applyAlignment="1">
      <alignment vertical="center" shrinkToFit="1"/>
      <protection/>
    </xf>
    <xf numFmtId="49" fontId="0" fillId="0" borderId="0" xfId="0" applyNumberFormat="1" applyAlignment="1">
      <alignment vertical="center"/>
    </xf>
    <xf numFmtId="1" fontId="0" fillId="0" borderId="0" xfId="0" applyFont="1" applyAlignment="1">
      <alignment shrinkToFit="1"/>
    </xf>
    <xf numFmtId="1" fontId="0" fillId="0" borderId="12" xfId="0" applyBorder="1" applyAlignment="1">
      <alignment horizontal="left" shrinkToFit="1"/>
    </xf>
    <xf numFmtId="1" fontId="13" fillId="0" borderId="0" xfId="0" applyFont="1" applyAlignment="1">
      <alignment vertical="top"/>
    </xf>
    <xf numFmtId="1" fontId="0" fillId="0" borderId="0" xfId="0" applyFont="1" applyAlignment="1">
      <alignment vertical="center" shrinkToFit="1"/>
    </xf>
    <xf numFmtId="1" fontId="0" fillId="0" borderId="57" xfId="0" applyFont="1" applyBorder="1" applyAlignment="1">
      <alignment horizontal="center" vertical="center" shrinkToFit="1"/>
    </xf>
    <xf numFmtId="1" fontId="0" fillId="0" borderId="58" xfId="0" applyFont="1" applyBorder="1" applyAlignment="1">
      <alignment horizontal="center" vertical="center" shrinkToFit="1"/>
    </xf>
    <xf numFmtId="1" fontId="0" fillId="0" borderId="31" xfId="0" applyFont="1" applyBorder="1" applyAlignment="1">
      <alignment horizontal="center" vertical="center" shrinkToFit="1"/>
    </xf>
    <xf numFmtId="1" fontId="0" fillId="0" borderId="59" xfId="0" applyFont="1" applyBorder="1" applyAlignment="1">
      <alignment horizontal="center" vertical="center" shrinkToFit="1"/>
    </xf>
    <xf numFmtId="1" fontId="0" fillId="0" borderId="14" xfId="0" applyFont="1" applyBorder="1" applyAlignment="1">
      <alignment horizontal="center" vertical="center" shrinkToFit="1"/>
    </xf>
    <xf numFmtId="1" fontId="0" fillId="0" borderId="60" xfId="0" applyFont="1" applyBorder="1" applyAlignment="1">
      <alignment horizontal="center" vertical="center" shrinkToFit="1"/>
    </xf>
    <xf numFmtId="1" fontId="0" fillId="0" borderId="61" xfId="0" applyFont="1" applyBorder="1" applyAlignment="1">
      <alignment horizontal="center" vertical="center" shrinkToFit="1"/>
    </xf>
    <xf numFmtId="1" fontId="0" fillId="0" borderId="19" xfId="0" applyFont="1" applyFill="1" applyBorder="1" applyAlignment="1">
      <alignment horizontal="center" vertical="center" shrinkToFit="1"/>
    </xf>
    <xf numFmtId="1" fontId="0" fillId="0" borderId="62" xfId="0" applyFont="1" applyFill="1" applyBorder="1" applyAlignment="1">
      <alignment horizontal="center" vertical="center" shrinkToFit="1"/>
    </xf>
    <xf numFmtId="1" fontId="0" fillId="0" borderId="46" xfId="0" applyFont="1" applyBorder="1" applyAlignment="1">
      <alignment horizontal="center" vertical="center" shrinkToFit="1"/>
    </xf>
    <xf numFmtId="1" fontId="0" fillId="0" borderId="63" xfId="0" applyFont="1" applyBorder="1" applyAlignment="1">
      <alignment horizontal="center" vertical="center" shrinkToFit="1"/>
    </xf>
    <xf numFmtId="1" fontId="0" fillId="0" borderId="64" xfId="0" applyFont="1" applyBorder="1" applyAlignment="1">
      <alignment horizontal="center" vertical="center" shrinkToFit="1"/>
    </xf>
    <xf numFmtId="1" fontId="0" fillId="0" borderId="65" xfId="0" applyFont="1" applyFill="1" applyBorder="1" applyAlignment="1">
      <alignment horizontal="center" vertical="center" shrinkToFit="1"/>
    </xf>
    <xf numFmtId="1" fontId="0" fillId="0" borderId="66" xfId="0" applyFont="1" applyFill="1" applyBorder="1" applyAlignment="1">
      <alignment horizontal="center" vertical="center" shrinkToFit="1"/>
    </xf>
    <xf numFmtId="1" fontId="0" fillId="0" borderId="67" xfId="0" applyFont="1" applyBorder="1" applyAlignment="1">
      <alignment horizontal="center" vertical="center" shrinkToFit="1"/>
    </xf>
    <xf numFmtId="1" fontId="0" fillId="0" borderId="65" xfId="0" applyFont="1" applyBorder="1" applyAlignment="1">
      <alignment horizontal="center" vertical="center" shrinkToFit="1"/>
    </xf>
    <xf numFmtId="1" fontId="0" fillId="0" borderId="66" xfId="0" applyFont="1" applyBorder="1" applyAlignment="1">
      <alignment horizontal="center" vertical="center" shrinkToFit="1"/>
    </xf>
    <xf numFmtId="1" fontId="0" fillId="0" borderId="68" xfId="0" applyFont="1" applyBorder="1" applyAlignment="1">
      <alignment horizontal="center" vertical="center" shrinkToFit="1"/>
    </xf>
    <xf numFmtId="1" fontId="0" fillId="0" borderId="69" xfId="0" applyFont="1" applyBorder="1" applyAlignment="1">
      <alignment horizontal="center" vertical="center" shrinkToFit="1"/>
    </xf>
    <xf numFmtId="1" fontId="0" fillId="0" borderId="70" xfId="0" applyFont="1" applyBorder="1" applyAlignment="1">
      <alignment horizontal="center" vertical="center" shrinkToFit="1"/>
    </xf>
    <xf numFmtId="1" fontId="0" fillId="0" borderId="71" xfId="0" applyFont="1" applyBorder="1" applyAlignment="1">
      <alignment horizontal="center" vertical="center" shrinkToFit="1"/>
    </xf>
    <xf numFmtId="1" fontId="0" fillId="0" borderId="72" xfId="0" applyFont="1" applyBorder="1" applyAlignment="1">
      <alignment horizontal="center" vertical="center" shrinkToFit="1"/>
    </xf>
    <xf numFmtId="1" fontId="0" fillId="0" borderId="73" xfId="0" applyFont="1" applyBorder="1" applyAlignment="1">
      <alignment horizontal="center" vertical="center" shrinkToFit="1"/>
    </xf>
    <xf numFmtId="1" fontId="0" fillId="0" borderId="74" xfId="0" applyFont="1" applyBorder="1" applyAlignment="1">
      <alignment horizontal="center" vertical="center" shrinkToFit="1"/>
    </xf>
    <xf numFmtId="1" fontId="0" fillId="0" borderId="75" xfId="0" applyFont="1" applyBorder="1" applyAlignment="1">
      <alignment horizontal="center" vertical="center" shrinkToFit="1"/>
    </xf>
    <xf numFmtId="1" fontId="0" fillId="0" borderId="76" xfId="0" applyFont="1" applyBorder="1" applyAlignment="1">
      <alignment horizontal="center" vertical="center" shrinkToFit="1"/>
    </xf>
    <xf numFmtId="1" fontId="0" fillId="0" borderId="77" xfId="0" applyFont="1" applyBorder="1" applyAlignment="1">
      <alignment horizontal="center" vertical="center" shrinkToFit="1"/>
    </xf>
    <xf numFmtId="1" fontId="0" fillId="0" borderId="0" xfId="0" applyFont="1" applyAlignment="1">
      <alignment horizontal="center" vertical="center" shrinkToFit="1"/>
    </xf>
    <xf numFmtId="1" fontId="0" fillId="0" borderId="17" xfId="61" applyNumberFormat="1" applyFill="1" applyBorder="1" applyAlignment="1" applyProtection="1">
      <alignment vertical="center"/>
      <protection locked="0"/>
    </xf>
    <xf numFmtId="1" fontId="16" fillId="0" borderId="0" xfId="0" applyFont="1" applyAlignment="1">
      <alignment vertical="center"/>
    </xf>
    <xf numFmtId="1" fontId="18" fillId="0" borderId="0" xfId="0" applyFont="1" applyAlignment="1">
      <alignment vertical="center"/>
    </xf>
    <xf numFmtId="1" fontId="18" fillId="0" borderId="12" xfId="0" applyFont="1" applyBorder="1" applyAlignment="1">
      <alignment horizontal="center" vertical="center" shrinkToFit="1"/>
    </xf>
    <xf numFmtId="1" fontId="18" fillId="0" borderId="0" xfId="0" applyFont="1" applyAlignment="1">
      <alignment horizontal="center" vertical="center"/>
    </xf>
    <xf numFmtId="1" fontId="18" fillId="0" borderId="0" xfId="0" applyFont="1" applyBorder="1" applyAlignment="1">
      <alignment vertical="center"/>
    </xf>
    <xf numFmtId="1" fontId="58" fillId="0" borderId="0" xfId="0" applyFont="1" applyAlignment="1">
      <alignment vertical="center"/>
    </xf>
    <xf numFmtId="1" fontId="59" fillId="0" borderId="0" xfId="0" applyFont="1" applyAlignment="1">
      <alignment vertical="center"/>
    </xf>
    <xf numFmtId="1" fontId="0" fillId="0" borderId="0" xfId="0" applyAlignment="1" quotePrefix="1">
      <alignment vertical="center"/>
    </xf>
    <xf numFmtId="1" fontId="0" fillId="0" borderId="78" xfId="0" applyBorder="1" applyAlignment="1">
      <alignment vertical="center" shrinkToFit="1"/>
    </xf>
    <xf numFmtId="1" fontId="0" fillId="0" borderId="79" xfId="0" applyBorder="1" applyAlignment="1">
      <alignment vertical="center" shrinkToFit="1"/>
    </xf>
    <xf numFmtId="1" fontId="0" fillId="0" borderId="0" xfId="0" applyFont="1" applyAlignment="1" quotePrefix="1">
      <alignment vertical="center" shrinkToFit="1"/>
    </xf>
    <xf numFmtId="1" fontId="0" fillId="0" borderId="65" xfId="0" applyFont="1" applyFill="1" applyBorder="1" applyAlignment="1" quotePrefix="1">
      <alignment horizontal="center" vertical="center" shrinkToFit="1"/>
    </xf>
    <xf numFmtId="1" fontId="0" fillId="0" borderId="79" xfId="0" applyBorder="1" applyAlignment="1" quotePrefix="1">
      <alignment vertical="center" shrinkToFit="1"/>
    </xf>
    <xf numFmtId="1" fontId="0" fillId="0" borderId="65" xfId="0" applyFont="1" applyBorder="1" applyAlignment="1" quotePrefix="1">
      <alignment horizontal="center" vertical="center" shrinkToFit="1"/>
    </xf>
    <xf numFmtId="1" fontId="0" fillId="33" borderId="80" xfId="0" applyFill="1" applyBorder="1" applyAlignment="1" applyProtection="1">
      <alignment horizontal="center"/>
      <protection locked="0"/>
    </xf>
    <xf numFmtId="1" fontId="0" fillId="33" borderId="81" xfId="0" applyFont="1" applyFill="1" applyBorder="1" applyAlignment="1" applyProtection="1">
      <alignment horizontal="center"/>
      <protection locked="0"/>
    </xf>
    <xf numFmtId="0" fontId="0" fillId="0" borderId="80" xfId="0" applyNumberFormat="1" applyFont="1" applyBorder="1" applyAlignment="1">
      <alignment horizontal="center"/>
    </xf>
    <xf numFmtId="0" fontId="0" fillId="0" borderId="81" xfId="0" applyNumberFormat="1" applyFont="1" applyBorder="1" applyAlignment="1">
      <alignment horizontal="center"/>
    </xf>
    <xf numFmtId="0" fontId="0" fillId="33" borderId="80" xfId="0" applyNumberFormat="1" applyFont="1" applyFill="1" applyBorder="1" applyAlignment="1" applyProtection="1">
      <alignment horizontal="center"/>
      <protection locked="0"/>
    </xf>
    <xf numFmtId="0" fontId="0" fillId="33" borderId="81" xfId="0" applyNumberFormat="1" applyFont="1" applyFill="1" applyBorder="1" applyAlignment="1" applyProtection="1">
      <alignment horizontal="center"/>
      <protection locked="0"/>
    </xf>
    <xf numFmtId="1" fontId="0" fillId="0" borderId="80" xfId="0" applyFont="1" applyBorder="1" applyAlignment="1">
      <alignment horizontal="center"/>
    </xf>
    <xf numFmtId="1" fontId="0" fillId="0" borderId="65" xfId="0" applyFont="1" applyBorder="1" applyAlignment="1">
      <alignment horizontal="center"/>
    </xf>
    <xf numFmtId="1" fontId="0" fillId="0" borderId="81" xfId="0" applyFont="1" applyBorder="1" applyAlignment="1">
      <alignment horizontal="center"/>
    </xf>
    <xf numFmtId="1" fontId="0" fillId="33" borderId="65" xfId="0" applyFont="1" applyFill="1" applyBorder="1" applyAlignment="1" applyProtection="1">
      <alignment horizontal="center"/>
      <protection locked="0"/>
    </xf>
    <xf numFmtId="1" fontId="0" fillId="0" borderId="80" xfId="0" applyFont="1" applyBorder="1" applyAlignment="1" applyProtection="1">
      <alignment horizontal="center"/>
      <protection locked="0"/>
    </xf>
    <xf numFmtId="1" fontId="0" fillId="0" borderId="65" xfId="0" applyFont="1" applyBorder="1" applyAlignment="1" applyProtection="1">
      <alignment horizontal="center"/>
      <protection locked="0"/>
    </xf>
    <xf numFmtId="1" fontId="0" fillId="0" borderId="81" xfId="0" applyFont="1" applyBorder="1" applyAlignment="1" applyProtection="1">
      <alignment horizontal="center"/>
      <protection locked="0"/>
    </xf>
    <xf numFmtId="0" fontId="60" fillId="0" borderId="0" xfId="0" applyNumberFormat="1" applyFont="1" applyAlignment="1" applyProtection="1">
      <alignment horizontal="right"/>
      <protection locked="0"/>
    </xf>
    <xf numFmtId="0" fontId="60" fillId="0" borderId="82" xfId="0" applyNumberFormat="1" applyFont="1" applyBorder="1" applyAlignment="1" applyProtection="1">
      <alignment horizontal="right"/>
      <protection locked="0"/>
    </xf>
    <xf numFmtId="49" fontId="0" fillId="0" borderId="80" xfId="0" applyNumberFormat="1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49" fontId="0" fillId="33" borderId="80" xfId="0" applyNumberFormat="1" applyFill="1" applyBorder="1" applyAlignment="1" applyProtection="1">
      <alignment horizontal="center"/>
      <protection locked="0"/>
    </xf>
    <xf numFmtId="49" fontId="0" fillId="33" borderId="65" xfId="0" applyNumberFormat="1" applyFont="1" applyFill="1" applyBorder="1" applyAlignment="1" applyProtection="1">
      <alignment horizontal="center"/>
      <protection locked="0"/>
    </xf>
    <xf numFmtId="49" fontId="0" fillId="33" borderId="81" xfId="0" applyNumberFormat="1" applyFont="1" applyFill="1" applyBorder="1" applyAlignment="1" applyProtection="1">
      <alignment horizontal="center"/>
      <protection locked="0"/>
    </xf>
    <xf numFmtId="1" fontId="0" fillId="33" borderId="80" xfId="0" applyFill="1" applyBorder="1" applyAlignment="1" applyProtection="1" quotePrefix="1">
      <alignment horizontal="center"/>
      <protection locked="0"/>
    </xf>
    <xf numFmtId="1" fontId="12" fillId="0" borderId="19" xfId="61" applyFont="1" applyBorder="1" applyAlignment="1" applyProtection="1">
      <alignment horizontal="center" vertical="center" shrinkToFit="1"/>
      <protection locked="0"/>
    </xf>
    <xf numFmtId="0" fontId="0" fillId="0" borderId="75" xfId="61" applyNumberFormat="1" applyBorder="1" applyAlignment="1" applyProtection="1">
      <alignment horizontal="center" vertical="center" shrinkToFit="1"/>
      <protection locked="0"/>
    </xf>
    <xf numFmtId="0" fontId="0" fillId="0" borderId="19" xfId="61" applyNumberFormat="1" applyBorder="1" applyAlignment="1" applyProtection="1">
      <alignment horizontal="center" vertical="center" shrinkToFit="1"/>
      <protection locked="0"/>
    </xf>
    <xf numFmtId="1" fontId="0" fillId="0" borderId="0" xfId="61" applyAlignment="1" applyProtection="1">
      <alignment horizontal="left" vertical="center" shrinkToFit="1"/>
      <protection locked="0"/>
    </xf>
    <xf numFmtId="1" fontId="0" fillId="0" borderId="17" xfId="61" applyBorder="1" applyAlignment="1" applyProtection="1">
      <alignment horizontal="left" vertical="center" shrinkToFit="1"/>
      <protection locked="0"/>
    </xf>
    <xf numFmtId="49" fontId="0" fillId="0" borderId="15" xfId="61" applyNumberFormat="1" applyBorder="1" applyAlignment="1">
      <alignment horizontal="center" vertical="center"/>
      <protection/>
    </xf>
    <xf numFmtId="49" fontId="0" fillId="0" borderId="31" xfId="61" applyNumberFormat="1" applyBorder="1" applyAlignment="1">
      <alignment horizontal="center" vertical="center"/>
      <protection/>
    </xf>
    <xf numFmtId="49" fontId="0" fillId="0" borderId="22" xfId="61" applyNumberFormat="1" applyBorder="1" applyAlignment="1">
      <alignment horizontal="center" vertical="center"/>
      <protection/>
    </xf>
    <xf numFmtId="1" fontId="0" fillId="0" borderId="17" xfId="61" applyBorder="1" applyAlignment="1" applyProtection="1">
      <alignment horizontal="center" vertical="center" shrinkToFit="1"/>
      <protection locked="0"/>
    </xf>
    <xf numFmtId="1" fontId="14" fillId="0" borderId="19" xfId="0" applyFont="1" applyBorder="1" applyAlignment="1">
      <alignment horizontal="left" vertical="center" shrinkToFit="1"/>
    </xf>
    <xf numFmtId="1" fontId="14" fillId="0" borderId="65" xfId="0" applyFont="1" applyBorder="1" applyAlignment="1">
      <alignment horizontal="left" vertical="center" shrinkToFit="1"/>
    </xf>
    <xf numFmtId="1" fontId="16" fillId="0" borderId="19" xfId="0" applyFont="1" applyBorder="1" applyAlignment="1">
      <alignment horizontal="left" vertical="center" shrinkToFit="1"/>
    </xf>
    <xf numFmtId="1" fontId="17" fillId="0" borderId="0" xfId="0" applyFont="1" applyAlignment="1">
      <alignment horizontal="center" vertical="center"/>
    </xf>
    <xf numFmtId="1" fontId="18" fillId="0" borderId="12" xfId="0" applyFont="1" applyBorder="1" applyAlignment="1">
      <alignment horizontal="center" vertical="center" shrinkToFit="1"/>
    </xf>
    <xf numFmtId="1" fontId="18" fillId="0" borderId="80" xfId="0" applyFont="1" applyBorder="1" applyAlignment="1">
      <alignment horizontal="center" vertical="center" shrinkToFit="1"/>
    </xf>
    <xf numFmtId="1" fontId="18" fillId="0" borderId="65" xfId="0" applyFont="1" applyBorder="1" applyAlignment="1">
      <alignment horizontal="center" vertical="center" shrinkToFit="1"/>
    </xf>
    <xf numFmtId="1" fontId="18" fillId="0" borderId="81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申込" xfId="61"/>
    <cellStyle name="標準_16要項" xfId="62"/>
    <cellStyle name="標準_高　吉井高" xfId="63"/>
    <cellStyle name="Followed Hyperlink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5</xdr:row>
      <xdr:rowOff>28575</xdr:rowOff>
    </xdr:from>
    <xdr:to>
      <xdr:col>24</xdr:col>
      <xdr:colOff>171450</xdr:colOff>
      <xdr:row>5</xdr:row>
      <xdr:rowOff>762000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2954000" y="923925"/>
          <a:ext cx="6343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DD0806"/>
              </a:solidFill>
            </a:rPr>
            <a:t>この画面を印刷しないでください、隣のボタンをクリックすれば印刷できます</a:t>
          </a:r>
        </a:p>
      </xdr:txBody>
    </xdr:sp>
    <xdr:clientData/>
  </xdr:twoCellAnchor>
  <xdr:twoCellAnchor>
    <xdr:from>
      <xdr:col>4</xdr:col>
      <xdr:colOff>47625</xdr:colOff>
      <xdr:row>2</xdr:row>
      <xdr:rowOff>85725</xdr:rowOff>
    </xdr:from>
    <xdr:to>
      <xdr:col>25</xdr:col>
      <xdr:colOff>409575</xdr:colOff>
      <xdr:row>4</xdr:row>
      <xdr:rowOff>95250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590925" y="523875"/>
          <a:ext cx="17021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DD0806"/>
              </a:solidFill>
              <a:latin typeface="ＭＳ 明朝"/>
              <a:ea typeface="ＭＳ 明朝"/>
              <a:cs typeface="ＭＳ 明朝"/>
            </a:rPr>
            <a:t>←</a:t>
          </a:r>
          <a:r>
            <a:rPr lang="en-US" cap="none" sz="1600" b="0" i="0" u="none" baseline="0">
              <a:solidFill>
                <a:srgbClr val="DD0806"/>
              </a:solidFill>
              <a:latin typeface="ＭＳ 明朝"/>
              <a:ea typeface="ＭＳ 明朝"/>
              <a:cs typeface="ＭＳ 明朝"/>
            </a:rPr>
            <a:t>の色のセルに必要事項を入力してください。全ての入力が終わったら印刷ボタンで印刷し所属長の承認を受け、メール送信してください。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AI97"/>
  <sheetViews>
    <sheetView tabSelected="1" zoomScale="85" zoomScaleNormal="85" zoomScalePageLayoutView="0" workbookViewId="0" topLeftCell="A1">
      <selection activeCell="H16" sqref="H16"/>
    </sheetView>
  </sheetViews>
  <sheetFormatPr defaultColWidth="17.66015625" defaultRowHeight="18"/>
  <cols>
    <col min="1" max="1" width="5.41015625" style="2" customWidth="1"/>
    <col min="2" max="2" width="12" style="3" customWidth="1"/>
    <col min="3" max="3" width="2.16015625" style="2" customWidth="1"/>
    <col min="4" max="5" width="11.41015625" style="2" customWidth="1"/>
    <col min="6" max="6" width="2.66015625" style="2" customWidth="1"/>
    <col min="7" max="7" width="8.66015625" style="195" customWidth="1"/>
    <col min="8" max="8" width="10.41015625" style="2" bestFit="1" customWidth="1"/>
    <col min="9" max="9" width="5.16015625" style="2" customWidth="1"/>
    <col min="10" max="10" width="5.58203125" style="2" customWidth="1"/>
    <col min="11" max="11" width="5.58203125" style="4" customWidth="1"/>
    <col min="12" max="12" width="5.58203125" style="2" customWidth="1"/>
    <col min="13" max="13" width="5.66015625" style="5" customWidth="1"/>
    <col min="14" max="14" width="8.41015625" style="5" bestFit="1" customWidth="1"/>
    <col min="15" max="15" width="7.83203125" style="5" customWidth="1"/>
    <col min="16" max="16" width="5.16015625" style="5" customWidth="1"/>
    <col min="17" max="17" width="5.66015625" style="5" customWidth="1"/>
    <col min="18" max="18" width="8.41015625" style="5" bestFit="1" customWidth="1"/>
    <col min="19" max="19" width="7.83203125" style="5" customWidth="1"/>
    <col min="20" max="20" width="5.16015625" style="5" customWidth="1"/>
    <col min="21" max="21" width="5.66015625" style="5" customWidth="1"/>
    <col min="22" max="22" width="8.41015625" style="5" bestFit="1" customWidth="1"/>
    <col min="23" max="23" width="7.83203125" style="5" customWidth="1"/>
    <col min="24" max="24" width="5.16015625" style="5" customWidth="1"/>
    <col min="25" max="25" width="9.41015625" style="2" bestFit="1" customWidth="1"/>
    <col min="26" max="26" width="8" style="2" customWidth="1"/>
    <col min="27" max="27" width="2.41015625" style="2" customWidth="1"/>
    <col min="28" max="28" width="20.83203125" style="2" bestFit="1" customWidth="1"/>
    <col min="29" max="29" width="5.41015625" style="230" bestFit="1" customWidth="1"/>
    <col min="30" max="30" width="17" style="230" customWidth="1"/>
    <col min="31" max="34" width="7.16015625" style="2" customWidth="1"/>
    <col min="35" max="35" width="5.41015625" style="2" bestFit="1" customWidth="1"/>
    <col min="36" max="36" width="7.16015625" style="2" customWidth="1"/>
    <col min="37" max="16384" width="17.66015625" style="2" customWidth="1"/>
  </cols>
  <sheetData>
    <row r="1" spans="1:23" ht="17.25">
      <c r="A1" s="9" t="s">
        <v>983</v>
      </c>
      <c r="B1" s="279" t="s">
        <v>981</v>
      </c>
      <c r="C1" s="280"/>
      <c r="D1" s="283" t="s">
        <v>883</v>
      </c>
      <c r="E1" s="284"/>
      <c r="F1" s="284"/>
      <c r="G1" s="285"/>
      <c r="H1" s="283" t="s">
        <v>884</v>
      </c>
      <c r="I1" s="284"/>
      <c r="J1" s="285"/>
      <c r="K1" s="283" t="s">
        <v>966</v>
      </c>
      <c r="L1" s="285"/>
      <c r="M1" s="283" t="s">
        <v>967</v>
      </c>
      <c r="N1" s="285"/>
      <c r="O1" s="283" t="s">
        <v>881</v>
      </c>
      <c r="P1" s="285"/>
      <c r="Q1" s="283" t="s">
        <v>882</v>
      </c>
      <c r="R1" s="285"/>
      <c r="S1" s="292" t="s">
        <v>982</v>
      </c>
      <c r="T1" s="293"/>
      <c r="U1" s="293"/>
      <c r="V1" s="293"/>
      <c r="W1" s="294"/>
    </row>
    <row r="2" spans="1:23" ht="17.25">
      <c r="A2" s="9" t="s">
        <v>984</v>
      </c>
      <c r="B2" s="281">
        <v>109097</v>
      </c>
      <c r="C2" s="282"/>
      <c r="D2" s="287" t="str">
        <f>IF(B2="","",VLOOKUP(B2,'初期設定'!$D$2:$I$502,4,FALSE))</f>
        <v>高崎健康福祉大</v>
      </c>
      <c r="E2" s="288"/>
      <c r="F2" s="288"/>
      <c r="G2" s="289"/>
      <c r="H2" s="277"/>
      <c r="I2" s="286"/>
      <c r="J2" s="278"/>
      <c r="K2" s="298"/>
      <c r="L2" s="278"/>
      <c r="M2" s="298"/>
      <c r="N2" s="278"/>
      <c r="O2" s="277"/>
      <c r="P2" s="278"/>
      <c r="Q2" s="277"/>
      <c r="R2" s="278"/>
      <c r="S2" s="295"/>
      <c r="T2" s="296"/>
      <c r="U2" s="296"/>
      <c r="V2" s="296"/>
      <c r="W2" s="297"/>
    </row>
    <row r="3" spans="2:23" ht="9" customHeight="1"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2"/>
      <c r="V3" s="12"/>
      <c r="W3" s="12"/>
    </row>
    <row r="4" spans="2:23" ht="17.25">
      <c r="B4" s="290" t="s">
        <v>1092</v>
      </c>
      <c r="C4" s="291"/>
      <c r="D4" s="83"/>
      <c r="E4" s="8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2"/>
      <c r="U4" s="12"/>
      <c r="V4" s="12"/>
      <c r="W4" s="12"/>
    </row>
    <row r="5" ht="9.75" customHeight="1" thickBot="1">
      <c r="K5" s="2"/>
    </row>
    <row r="6" spans="1:35" ht="69" customHeight="1" thickBot="1">
      <c r="A6" s="13" t="s">
        <v>78</v>
      </c>
      <c r="B6" s="22" t="s">
        <v>1088</v>
      </c>
      <c r="C6" s="14" t="s">
        <v>89</v>
      </c>
      <c r="D6" s="13" t="s">
        <v>2</v>
      </c>
      <c r="E6" s="21" t="s">
        <v>1087</v>
      </c>
      <c r="F6" s="15" t="s">
        <v>87</v>
      </c>
      <c r="G6" s="156" t="s">
        <v>1093</v>
      </c>
      <c r="H6" s="156" t="s">
        <v>951</v>
      </c>
      <c r="I6" s="16" t="s">
        <v>88</v>
      </c>
      <c r="J6" s="13" t="s">
        <v>79</v>
      </c>
      <c r="K6" s="13" t="s">
        <v>80</v>
      </c>
      <c r="L6" s="17" t="s">
        <v>952</v>
      </c>
      <c r="M6" s="18" t="s">
        <v>81</v>
      </c>
      <c r="N6" s="19" t="s">
        <v>3</v>
      </c>
      <c r="O6" s="19" t="s">
        <v>82</v>
      </c>
      <c r="P6" s="19" t="s">
        <v>83</v>
      </c>
      <c r="Q6" s="18" t="s">
        <v>81</v>
      </c>
      <c r="R6" s="19" t="s">
        <v>4</v>
      </c>
      <c r="S6" s="19" t="s">
        <v>82</v>
      </c>
      <c r="T6" s="19" t="s">
        <v>83</v>
      </c>
      <c r="U6" s="18" t="s">
        <v>81</v>
      </c>
      <c r="V6" s="19" t="s">
        <v>5</v>
      </c>
      <c r="W6" s="19" t="s">
        <v>82</v>
      </c>
      <c r="X6" s="19" t="s">
        <v>83</v>
      </c>
      <c r="Y6" s="20" t="s">
        <v>86</v>
      </c>
      <c r="Z6" s="1"/>
      <c r="AA6" s="6" t="s">
        <v>90</v>
      </c>
      <c r="AB6" s="7"/>
      <c r="AC6" s="219" t="s">
        <v>61</v>
      </c>
      <c r="AD6" s="219" t="s">
        <v>60</v>
      </c>
      <c r="AF6" s="85"/>
      <c r="AG6"/>
      <c r="AI6" s="204" t="s">
        <v>1095</v>
      </c>
    </row>
    <row r="7" spans="1:35" ht="17.25">
      <c r="A7" s="86">
        <v>1</v>
      </c>
      <c r="B7" s="87"/>
      <c r="C7" s="88"/>
      <c r="D7" s="89"/>
      <c r="E7" s="89"/>
      <c r="F7" s="90"/>
      <c r="G7" s="196">
        <f>IF(B7="","","JPN")</f>
      </c>
      <c r="H7" s="208"/>
      <c r="I7" s="90"/>
      <c r="J7" s="90"/>
      <c r="K7" s="90"/>
      <c r="L7" s="91"/>
      <c r="M7" s="92"/>
      <c r="N7" s="93">
        <f>IF(M7="","",VLOOKUP(LEFT(M7,3),kyougi,2,1))</f>
      </c>
      <c r="O7" s="94"/>
      <c r="P7" s="94"/>
      <c r="Q7" s="92"/>
      <c r="R7" s="93">
        <f>IF(Q7="","",VLOOKUP(LEFT(Q7,3),kyougi,2,1))</f>
      </c>
      <c r="S7" s="94"/>
      <c r="T7" s="94"/>
      <c r="U7" s="92"/>
      <c r="V7" s="95">
        <f>IF(U7="","",VLOOKUP(LEFT(U7,3),kyougi,2,1))</f>
      </c>
      <c r="W7" s="94"/>
      <c r="X7" s="94"/>
      <c r="Y7" s="96">
        <f aca="true" t="shared" si="0" ref="Y7:Y71">IF($B$2="","",$B$2)</f>
        <v>109097</v>
      </c>
      <c r="Z7" s="1" t="e">
        <f>IF(Y7="","",VLOOKUP(Y7,'初期設定'!$D$1:$I$408,3,FALSE))</f>
        <v>#VALUE!</v>
      </c>
      <c r="AA7" s="7" t="s">
        <v>112</v>
      </c>
      <c r="AB7" s="7" t="s">
        <v>113</v>
      </c>
      <c r="AC7" s="231" t="str">
        <f>IF('初期設定'!A2="","",'初期設定'!A2)</f>
        <v>002</v>
      </c>
      <c r="AD7" s="231" t="str">
        <f>IF('初期設定'!B2="","",'初期設定'!B2)</f>
        <v>100m</v>
      </c>
      <c r="AI7" s="195">
        <v>1</v>
      </c>
    </row>
    <row r="8" spans="1:35" ht="17.25">
      <c r="A8" s="97">
        <v>2</v>
      </c>
      <c r="B8" s="98"/>
      <c r="C8" s="99"/>
      <c r="D8" s="100"/>
      <c r="E8" s="101"/>
      <c r="F8" s="102"/>
      <c r="G8" s="197">
        <f aca="true" t="shared" si="1" ref="G8:G71">IF(B8="","","JPN")</f>
      </c>
      <c r="H8" s="106"/>
      <c r="I8" s="102"/>
      <c r="J8" s="102"/>
      <c r="K8" s="102"/>
      <c r="L8" s="103"/>
      <c r="M8" s="104"/>
      <c r="N8" s="105">
        <f aca="true" t="shared" si="2" ref="N8:N36">IF(M8="","",VLOOKUP(LEFT(M8,3),kyougi,2,1))</f>
      </c>
      <c r="O8" s="106"/>
      <c r="P8" s="106"/>
      <c r="Q8" s="107"/>
      <c r="R8" s="105">
        <f>IF(Q8="","",VLOOKUP(LEFT(Q8,3),kyougi,2,1))</f>
      </c>
      <c r="S8" s="106"/>
      <c r="T8" s="106"/>
      <c r="U8" s="107"/>
      <c r="V8" s="105">
        <f>IF(U8="","",VLOOKUP(LEFT(U8,3),kyougi,2,1))</f>
      </c>
      <c r="W8" s="106"/>
      <c r="X8" s="106"/>
      <c r="Y8" s="108">
        <f t="shared" si="0"/>
        <v>109097</v>
      </c>
      <c r="Z8" s="1" t="e">
        <f>IF(Y8="","",VLOOKUP(Y8,'初期設定'!$D$1:$I$408,3,FALSE))</f>
        <v>#VALUE!</v>
      </c>
      <c r="AA8" s="7"/>
      <c r="AB8" s="7" t="s">
        <v>110</v>
      </c>
      <c r="AC8" s="231" t="str">
        <f>IF('初期設定'!A3="","",'初期設定'!A3)</f>
        <v>003</v>
      </c>
      <c r="AD8" s="231" t="str">
        <f>IF('初期設定'!B3="","",'初期設定'!B3)</f>
        <v>200m</v>
      </c>
      <c r="AI8" s="195">
        <v>2</v>
      </c>
    </row>
    <row r="9" spans="1:35" ht="17.25">
      <c r="A9" s="109">
        <v>3</v>
      </c>
      <c r="B9" s="110"/>
      <c r="C9" s="111"/>
      <c r="D9" s="112"/>
      <c r="E9" s="112"/>
      <c r="F9" s="113"/>
      <c r="G9" s="198">
        <f t="shared" si="1"/>
      </c>
      <c r="H9" s="117"/>
      <c r="I9" s="113"/>
      <c r="J9" s="113"/>
      <c r="K9" s="113"/>
      <c r="L9" s="114"/>
      <c r="M9" s="215"/>
      <c r="N9" s="116">
        <f t="shared" si="2"/>
      </c>
      <c r="O9" s="117"/>
      <c r="P9" s="117"/>
      <c r="Q9" s="115"/>
      <c r="R9" s="116">
        <f>IF(Q9="","",VLOOKUP(LEFT(Q9,3),kyougi,2,1))</f>
      </c>
      <c r="S9" s="117"/>
      <c r="T9" s="117"/>
      <c r="U9" s="115"/>
      <c r="V9" s="116">
        <f>IF(U9="","",VLOOKUP(LEFT(U9,3),kyougi,2,1))</f>
      </c>
      <c r="W9" s="117"/>
      <c r="X9" s="117"/>
      <c r="Y9" s="118">
        <f t="shared" si="0"/>
        <v>109097</v>
      </c>
      <c r="Z9" s="1" t="e">
        <f>IF(Y9="","",VLOOKUP(Y9,'初期設定'!$D$1:$I$408,3,FALSE))</f>
        <v>#VALUE!</v>
      </c>
      <c r="AA9" s="7"/>
      <c r="AB9" s="7" t="s">
        <v>111</v>
      </c>
      <c r="AC9" s="231" t="str">
        <f>IF('初期設定'!A4="","",'初期設定'!A4)</f>
        <v>004</v>
      </c>
      <c r="AD9" s="231" t="str">
        <f>IF('初期設定'!B4="","",'初期設定'!B4)</f>
        <v>300m</v>
      </c>
      <c r="AI9" s="195">
        <v>3</v>
      </c>
    </row>
    <row r="10" spans="1:35" ht="17.25">
      <c r="A10" s="109">
        <v>4</v>
      </c>
      <c r="B10" s="110"/>
      <c r="C10" s="111"/>
      <c r="D10" s="112"/>
      <c r="E10" s="112"/>
      <c r="F10" s="113"/>
      <c r="G10" s="198">
        <f t="shared" si="1"/>
      </c>
      <c r="H10" s="117"/>
      <c r="I10" s="113"/>
      <c r="J10" s="113"/>
      <c r="K10" s="113"/>
      <c r="L10" s="114"/>
      <c r="M10" s="215"/>
      <c r="N10" s="116">
        <f t="shared" si="2"/>
      </c>
      <c r="O10" s="117"/>
      <c r="P10" s="117"/>
      <c r="Q10" s="215"/>
      <c r="R10" s="116">
        <f>IF(Q10="","",VLOOKUP(LEFT(Q10,3),kyougi,2,1))</f>
      </c>
      <c r="S10" s="117"/>
      <c r="T10" s="117"/>
      <c r="U10" s="115"/>
      <c r="V10" s="116">
        <f>IF(U10="","",VLOOKUP(LEFT(U10,3),kyougi,2,1))</f>
      </c>
      <c r="W10" s="117"/>
      <c r="X10" s="117"/>
      <c r="Y10" s="118">
        <f t="shared" si="0"/>
        <v>109097</v>
      </c>
      <c r="Z10" s="1" t="e">
        <f>IF(Y10="","",VLOOKUP(Y10,'初期設定'!$D$1:$I$408,3,FALSE))</f>
        <v>#VALUE!</v>
      </c>
      <c r="AA10" s="7"/>
      <c r="AB10" s="7" t="s">
        <v>114</v>
      </c>
      <c r="AC10" s="231" t="str">
        <f>IF('初期設定'!A5="","",'初期設定'!A5)</f>
        <v>005</v>
      </c>
      <c r="AD10" s="231" t="str">
        <f>IF('初期設定'!B5="","",'初期設定'!B5)</f>
        <v>400m</v>
      </c>
      <c r="AI10" s="203">
        <v>4</v>
      </c>
    </row>
    <row r="11" spans="1:35" ht="17.25">
      <c r="A11" s="119">
        <v>5</v>
      </c>
      <c r="B11" s="120"/>
      <c r="C11" s="120"/>
      <c r="D11" s="121"/>
      <c r="E11" s="121"/>
      <c r="F11" s="122"/>
      <c r="G11" s="199">
        <f t="shared" si="1"/>
      </c>
      <c r="H11" s="209"/>
      <c r="I11" s="123"/>
      <c r="J11" s="122"/>
      <c r="K11" s="121"/>
      <c r="L11" s="124"/>
      <c r="M11" s="217"/>
      <c r="N11" s="126">
        <f t="shared" si="2"/>
      </c>
      <c r="O11" s="127"/>
      <c r="P11" s="127"/>
      <c r="Q11" s="218"/>
      <c r="R11" s="128">
        <f aca="true" t="shared" si="3" ref="R11:R71">IF(Q11="","",VLOOKUP(LEFT(Q11,3),kyougi,2,1))</f>
      </c>
      <c r="S11" s="129"/>
      <c r="T11" s="129"/>
      <c r="U11" s="125"/>
      <c r="V11" s="130">
        <f aca="true" t="shared" si="4" ref="V11:V71">IF(U11="","",VLOOKUP(LEFT(U11,3),kyougi,2,1))</f>
      </c>
      <c r="W11" s="129"/>
      <c r="X11" s="129"/>
      <c r="Y11" s="131">
        <f t="shared" si="0"/>
        <v>109097</v>
      </c>
      <c r="Z11" s="1" t="e">
        <f>IF(Y11="","",VLOOKUP(Y11,'初期設定'!$D$1:$I$408,3,FALSE))</f>
        <v>#VALUE!</v>
      </c>
      <c r="AA11" s="8" t="s">
        <v>115</v>
      </c>
      <c r="AB11" s="8" t="s">
        <v>91</v>
      </c>
      <c r="AC11" s="231" t="str">
        <f>IF('初期設定'!A6="","",'初期設定'!A6)</f>
        <v>006</v>
      </c>
      <c r="AD11" s="231" t="str">
        <f>IF('初期設定'!B6="","",'初期設定'!B6)</f>
        <v>800m</v>
      </c>
      <c r="AI11" s="203">
        <v>5</v>
      </c>
    </row>
    <row r="12" spans="1:35" ht="18" customHeight="1">
      <c r="A12" s="109">
        <v>6</v>
      </c>
      <c r="B12" s="110"/>
      <c r="C12" s="111"/>
      <c r="D12" s="112"/>
      <c r="E12" s="112"/>
      <c r="F12" s="132"/>
      <c r="G12" s="200">
        <f t="shared" si="1"/>
      </c>
      <c r="H12" s="135"/>
      <c r="I12" s="133"/>
      <c r="J12" s="132"/>
      <c r="K12" s="113"/>
      <c r="L12" s="114"/>
      <c r="M12" s="215"/>
      <c r="N12" s="134">
        <f t="shared" si="2"/>
      </c>
      <c r="O12" s="135"/>
      <c r="P12" s="135"/>
      <c r="Q12" s="136"/>
      <c r="R12" s="137">
        <f t="shared" si="3"/>
      </c>
      <c r="S12" s="117"/>
      <c r="T12" s="117"/>
      <c r="U12" s="115"/>
      <c r="V12" s="116">
        <f t="shared" si="4"/>
      </c>
      <c r="W12" s="117"/>
      <c r="X12" s="117"/>
      <c r="Y12" s="118">
        <f t="shared" si="0"/>
        <v>109097</v>
      </c>
      <c r="Z12" s="1" t="e">
        <f>IF(Y12="","",VLOOKUP(Y12,'初期設定'!$D$1:$I$408,3,FALSE))</f>
        <v>#VALUE!</v>
      </c>
      <c r="AA12" s="8"/>
      <c r="AB12" s="8" t="s">
        <v>92</v>
      </c>
      <c r="AC12" s="231" t="str">
        <f>IF('初期設定'!A7="","",'初期設定'!A7)</f>
        <v>008</v>
      </c>
      <c r="AD12" s="231" t="str">
        <f>IF('初期設定'!B7="","",'初期設定'!B7)</f>
        <v>1500m</v>
      </c>
      <c r="AI12" s="203">
        <v>6</v>
      </c>
    </row>
    <row r="13" spans="1:30" ht="17.25">
      <c r="A13" s="109">
        <v>7</v>
      </c>
      <c r="B13" s="110"/>
      <c r="C13" s="111"/>
      <c r="D13" s="112"/>
      <c r="E13" s="112"/>
      <c r="F13" s="113"/>
      <c r="G13" s="198">
        <f t="shared" si="1"/>
      </c>
      <c r="H13" s="117"/>
      <c r="I13" s="113"/>
      <c r="J13" s="113"/>
      <c r="K13" s="113"/>
      <c r="L13" s="114"/>
      <c r="M13" s="215"/>
      <c r="N13" s="116">
        <f t="shared" si="2"/>
      </c>
      <c r="O13" s="117"/>
      <c r="P13" s="117"/>
      <c r="Q13" s="115"/>
      <c r="R13" s="116">
        <f t="shared" si="3"/>
      </c>
      <c r="S13" s="117"/>
      <c r="T13" s="117"/>
      <c r="U13" s="115"/>
      <c r="V13" s="116">
        <f t="shared" si="4"/>
      </c>
      <c r="W13" s="117"/>
      <c r="X13" s="117"/>
      <c r="Y13" s="118">
        <f t="shared" si="0"/>
        <v>109097</v>
      </c>
      <c r="Z13" s="1" t="e">
        <f>IF(Y13="","",VLOOKUP(Y13,'初期設定'!$D$1:$I$408,3,FALSE))</f>
        <v>#VALUE!</v>
      </c>
      <c r="AA13" s="8"/>
      <c r="AB13" s="8" t="s">
        <v>93</v>
      </c>
      <c r="AC13" s="231" t="str">
        <f>IF('初期設定'!A8="","",'初期設定'!A8)</f>
        <v>010</v>
      </c>
      <c r="AD13" s="231" t="str">
        <f>IF('初期設定'!B8="","",'初期設定'!B8)</f>
        <v>3000m</v>
      </c>
    </row>
    <row r="14" spans="1:30" ht="17.25">
      <c r="A14" s="109">
        <v>8</v>
      </c>
      <c r="B14" s="110"/>
      <c r="C14" s="111"/>
      <c r="D14" s="112"/>
      <c r="E14" s="112"/>
      <c r="F14" s="113"/>
      <c r="G14" s="198">
        <f t="shared" si="1"/>
      </c>
      <c r="H14" s="117"/>
      <c r="I14" s="113"/>
      <c r="J14" s="113"/>
      <c r="K14" s="113"/>
      <c r="L14" s="114"/>
      <c r="M14" s="215"/>
      <c r="N14" s="116">
        <f t="shared" si="2"/>
      </c>
      <c r="O14" s="117"/>
      <c r="P14" s="117"/>
      <c r="Q14" s="215"/>
      <c r="R14" s="116">
        <f t="shared" si="3"/>
      </c>
      <c r="S14" s="117"/>
      <c r="T14" s="117"/>
      <c r="U14" s="115"/>
      <c r="V14" s="116">
        <f t="shared" si="4"/>
      </c>
      <c r="W14" s="117"/>
      <c r="X14" s="117"/>
      <c r="Y14" s="118">
        <f t="shared" si="0"/>
        <v>109097</v>
      </c>
      <c r="Z14" s="1" t="e">
        <f>IF(Y14="","",VLOOKUP(Y14,'初期設定'!$D$1:$I$408,3,FALSE))</f>
        <v>#VALUE!</v>
      </c>
      <c r="AA14" s="8" t="s">
        <v>100</v>
      </c>
      <c r="AB14" s="8" t="s">
        <v>94</v>
      </c>
      <c r="AC14" s="231" t="str">
        <f>IF('初期設定'!A9="","",'初期設定'!A9)</f>
        <v>011</v>
      </c>
      <c r="AD14" s="231" t="str">
        <f>IF('初期設定'!B9="","",'初期設定'!B9)</f>
        <v>5000m</v>
      </c>
    </row>
    <row r="15" spans="1:30" ht="17.25">
      <c r="A15" s="109">
        <v>9</v>
      </c>
      <c r="B15" s="110"/>
      <c r="C15" s="111"/>
      <c r="D15" s="112"/>
      <c r="E15" s="112"/>
      <c r="F15" s="113"/>
      <c r="G15" s="198">
        <f t="shared" si="1"/>
      </c>
      <c r="H15" s="117"/>
      <c r="I15" s="113"/>
      <c r="J15" s="113"/>
      <c r="K15" s="113"/>
      <c r="L15" s="114"/>
      <c r="M15" s="215"/>
      <c r="N15" s="116">
        <f t="shared" si="2"/>
      </c>
      <c r="O15" s="117"/>
      <c r="P15" s="117"/>
      <c r="Q15" s="115"/>
      <c r="R15" s="116">
        <f t="shared" si="3"/>
      </c>
      <c r="S15" s="117"/>
      <c r="T15" s="117"/>
      <c r="U15" s="115"/>
      <c r="V15" s="116">
        <f t="shared" si="4"/>
      </c>
      <c r="W15" s="117"/>
      <c r="X15" s="117"/>
      <c r="Y15" s="118">
        <f t="shared" si="0"/>
        <v>109097</v>
      </c>
      <c r="Z15" s="1" t="e">
        <f>IF(Y15="","",VLOOKUP(Y15,'初期設定'!$D$1:$I$408,3,FALSE))</f>
        <v>#VALUE!</v>
      </c>
      <c r="AA15" s="8"/>
      <c r="AB15" s="8" t="s">
        <v>95</v>
      </c>
      <c r="AC15" s="231" t="str">
        <f>IF('初期設定'!A10="","",'初期設定'!A10)</f>
        <v>012</v>
      </c>
      <c r="AD15" s="231" t="str">
        <f>IF('初期設定'!B10="","",'初期設定'!B10)</f>
        <v>10000m</v>
      </c>
    </row>
    <row r="16" spans="1:30" ht="18" thickBot="1">
      <c r="A16" s="138">
        <v>10</v>
      </c>
      <c r="B16" s="139"/>
      <c r="C16" s="140"/>
      <c r="D16" s="141"/>
      <c r="E16" s="141"/>
      <c r="F16" s="142"/>
      <c r="G16" s="201">
        <f t="shared" si="1"/>
      </c>
      <c r="H16" s="146"/>
      <c r="I16" s="142"/>
      <c r="J16" s="142"/>
      <c r="K16" s="142"/>
      <c r="L16" s="143"/>
      <c r="M16" s="216"/>
      <c r="N16" s="145">
        <f t="shared" si="2"/>
      </c>
      <c r="O16" s="146"/>
      <c r="P16" s="146"/>
      <c r="Q16" s="144"/>
      <c r="R16" s="145">
        <f t="shared" si="3"/>
      </c>
      <c r="S16" s="146"/>
      <c r="T16" s="146"/>
      <c r="U16" s="144"/>
      <c r="V16" s="145">
        <f t="shared" si="4"/>
      </c>
      <c r="W16" s="146"/>
      <c r="X16" s="146"/>
      <c r="Y16" s="147">
        <f t="shared" si="0"/>
        <v>109097</v>
      </c>
      <c r="Z16" s="1" t="e">
        <f>IF(Y16="","",VLOOKUP(Y16,'初期設定'!$D$1:$I$408,3,FALSE))</f>
        <v>#VALUE!</v>
      </c>
      <c r="AA16" s="8" t="s">
        <v>101</v>
      </c>
      <c r="AB16" s="8" t="s">
        <v>96</v>
      </c>
      <c r="AC16" s="231" t="str">
        <f>IF('初期設定'!A11="","",'初期設定'!A11)</f>
        <v>032</v>
      </c>
      <c r="AD16" s="231" t="str">
        <f>IF('初期設定'!B11="","",'初期設定'!B11)</f>
        <v>110mH(中学男子)</v>
      </c>
    </row>
    <row r="17" spans="1:30" ht="17.25">
      <c r="A17" s="109">
        <v>11</v>
      </c>
      <c r="B17" s="111"/>
      <c r="C17" s="111"/>
      <c r="D17" s="113"/>
      <c r="E17" s="113"/>
      <c r="F17" s="113"/>
      <c r="G17" s="198">
        <f t="shared" si="1"/>
      </c>
      <c r="H17" s="117"/>
      <c r="I17" s="113"/>
      <c r="J17" s="113"/>
      <c r="K17" s="113"/>
      <c r="L17" s="114"/>
      <c r="M17" s="115"/>
      <c r="N17" s="148">
        <f t="shared" si="2"/>
      </c>
      <c r="O17" s="117"/>
      <c r="P17" s="117"/>
      <c r="Q17" s="115"/>
      <c r="R17" s="148">
        <f t="shared" si="3"/>
      </c>
      <c r="S17" s="117"/>
      <c r="T17" s="117"/>
      <c r="U17" s="115"/>
      <c r="V17" s="148">
        <f t="shared" si="4"/>
      </c>
      <c r="W17" s="117"/>
      <c r="X17" s="117"/>
      <c r="Y17" s="118">
        <f t="shared" si="0"/>
        <v>109097</v>
      </c>
      <c r="Z17" s="1" t="e">
        <f>IF(Y17="","",VLOOKUP(Y17,'初期設定'!$D$1:$I$408,3,FALSE))</f>
        <v>#VALUE!</v>
      </c>
      <c r="AA17" s="8"/>
      <c r="AB17" s="8" t="s">
        <v>97</v>
      </c>
      <c r="AC17" s="231" t="str">
        <f>IF('初期設定'!A12="","",'初期設定'!A12)</f>
        <v>033</v>
      </c>
      <c r="AD17" s="231" t="str">
        <f>IF('初期設定'!B12="","",'初期設定'!B12)</f>
        <v>110mJH(0.991m)</v>
      </c>
    </row>
    <row r="18" spans="1:30" ht="17.25">
      <c r="A18" s="109">
        <v>12</v>
      </c>
      <c r="B18" s="111"/>
      <c r="C18" s="111"/>
      <c r="D18" s="113"/>
      <c r="E18" s="113"/>
      <c r="F18" s="113"/>
      <c r="G18" s="198">
        <f t="shared" si="1"/>
      </c>
      <c r="H18" s="117"/>
      <c r="I18" s="113"/>
      <c r="J18" s="113"/>
      <c r="K18" s="113"/>
      <c r="L18" s="114"/>
      <c r="M18" s="149"/>
      <c r="N18" s="116">
        <f t="shared" si="2"/>
      </c>
      <c r="O18" s="117"/>
      <c r="P18" s="117"/>
      <c r="Q18" s="115"/>
      <c r="R18" s="116">
        <f t="shared" si="3"/>
      </c>
      <c r="S18" s="117"/>
      <c r="T18" s="117"/>
      <c r="U18" s="115"/>
      <c r="V18" s="116">
        <f t="shared" si="4"/>
      </c>
      <c r="W18" s="117"/>
      <c r="X18" s="117"/>
      <c r="Y18" s="118">
        <f t="shared" si="0"/>
        <v>109097</v>
      </c>
      <c r="Z18" s="1" t="e">
        <f>IF(Y18="","",VLOOKUP(Y18,'初期設定'!$D$1:$I$408,3,FALSE))</f>
        <v>#VALUE!</v>
      </c>
      <c r="AA18" s="8"/>
      <c r="AB18" s="8" t="s">
        <v>98</v>
      </c>
      <c r="AC18" s="231" t="str">
        <f>IF('初期設定'!A13="","",'初期設定'!A13)</f>
        <v>034</v>
      </c>
      <c r="AD18" s="231" t="str">
        <f>IF('初期設定'!B13="","",'初期設定'!B13)</f>
        <v>110mH</v>
      </c>
    </row>
    <row r="19" spans="1:30" ht="17.25">
      <c r="A19" s="109">
        <v>13</v>
      </c>
      <c r="B19" s="111"/>
      <c r="C19" s="111"/>
      <c r="D19" s="113"/>
      <c r="E19" s="113"/>
      <c r="F19" s="113"/>
      <c r="G19" s="198">
        <f t="shared" si="1"/>
      </c>
      <c r="H19" s="117"/>
      <c r="I19" s="113"/>
      <c r="J19" s="113"/>
      <c r="K19" s="113"/>
      <c r="L19" s="114"/>
      <c r="M19" s="115"/>
      <c r="N19" s="116">
        <f t="shared" si="2"/>
      </c>
      <c r="O19" s="150"/>
      <c r="P19" s="150"/>
      <c r="Q19" s="115"/>
      <c r="R19" s="116">
        <f t="shared" si="3"/>
      </c>
      <c r="S19" s="150"/>
      <c r="T19" s="150"/>
      <c r="U19" s="115"/>
      <c r="V19" s="116">
        <f t="shared" si="4"/>
      </c>
      <c r="W19" s="150"/>
      <c r="X19" s="150"/>
      <c r="Y19" s="118">
        <f t="shared" si="0"/>
        <v>109097</v>
      </c>
      <c r="Z19" s="1" t="e">
        <f>IF(Y19="","",VLOOKUP(Y19,'初期設定'!$D$1:$I$408,3,FALSE))</f>
        <v>#VALUE!</v>
      </c>
      <c r="AA19" s="8"/>
      <c r="AB19" s="8" t="s">
        <v>99</v>
      </c>
      <c r="AC19" s="231" t="str">
        <f>IF('初期設定'!A14="","",'初期設定'!A14)</f>
        <v>036</v>
      </c>
      <c r="AD19" s="231" t="str">
        <f>IF('初期設定'!B14="","",'初期設定'!B14)</f>
        <v>300mH(男）</v>
      </c>
    </row>
    <row r="20" spans="1:30" ht="17.25">
      <c r="A20" s="109">
        <v>14</v>
      </c>
      <c r="B20" s="111"/>
      <c r="C20" s="111"/>
      <c r="D20" s="113"/>
      <c r="E20" s="113"/>
      <c r="F20" s="113"/>
      <c r="G20" s="198">
        <f t="shared" si="1"/>
      </c>
      <c r="H20" s="117"/>
      <c r="I20" s="113"/>
      <c r="J20" s="113"/>
      <c r="K20" s="113"/>
      <c r="L20" s="114"/>
      <c r="M20" s="115"/>
      <c r="N20" s="116">
        <f t="shared" si="2"/>
      </c>
      <c r="O20" s="117"/>
      <c r="P20" s="117"/>
      <c r="Q20" s="115"/>
      <c r="R20" s="116">
        <f t="shared" si="3"/>
      </c>
      <c r="S20" s="117"/>
      <c r="T20" s="117"/>
      <c r="U20" s="115"/>
      <c r="V20" s="116">
        <f t="shared" si="4"/>
      </c>
      <c r="W20" s="117"/>
      <c r="X20" s="117"/>
      <c r="Y20" s="118">
        <f t="shared" si="0"/>
        <v>109097</v>
      </c>
      <c r="Z20" s="1" t="e">
        <f>IF(Y20="","",VLOOKUP(Y20,'初期設定'!$D$1:$I$408,3,FALSE))</f>
        <v>#VALUE!</v>
      </c>
      <c r="AA20" s="8"/>
      <c r="AB20" s="8" t="s">
        <v>97</v>
      </c>
      <c r="AC20" s="231" t="str">
        <f>IF('初期設定'!A15="","",'初期設定'!A15)</f>
        <v>037</v>
      </c>
      <c r="AD20" s="231" t="str">
        <f>IF('初期設定'!B15="","",'初期設定'!B15)</f>
        <v>400mH(男）</v>
      </c>
    </row>
    <row r="21" spans="1:30" ht="17.25">
      <c r="A21" s="119">
        <v>15</v>
      </c>
      <c r="B21" s="120"/>
      <c r="C21" s="120"/>
      <c r="D21" s="121"/>
      <c r="E21" s="121"/>
      <c r="F21" s="122"/>
      <c r="G21" s="199">
        <f t="shared" si="1"/>
      </c>
      <c r="H21" s="209"/>
      <c r="I21" s="123"/>
      <c r="J21" s="121"/>
      <c r="K21" s="121"/>
      <c r="L21" s="124"/>
      <c r="M21" s="125"/>
      <c r="N21" s="130">
        <f t="shared" si="2"/>
      </c>
      <c r="O21" s="151"/>
      <c r="P21" s="151"/>
      <c r="Q21" s="152"/>
      <c r="R21" s="130">
        <f t="shared" si="3"/>
      </c>
      <c r="S21" s="151"/>
      <c r="T21" s="151"/>
      <c r="U21" s="125"/>
      <c r="V21" s="130">
        <f t="shared" si="4"/>
      </c>
      <c r="W21" s="151"/>
      <c r="X21" s="151"/>
      <c r="Y21" s="131">
        <f t="shared" si="0"/>
        <v>109097</v>
      </c>
      <c r="Z21" s="1" t="e">
        <f>IF(Y21="","",VLOOKUP(Y21,'初期設定'!$D$1:$I$408,3,FALSE))</f>
        <v>#VALUE!</v>
      </c>
      <c r="AA21" s="8" t="s">
        <v>85</v>
      </c>
      <c r="AB21" s="8" t="s">
        <v>117</v>
      </c>
      <c r="AC21" s="231" t="str">
        <f>IF('初期設定'!A16="","",'初期設定'!A16)</f>
        <v>042</v>
      </c>
      <c r="AD21" s="231" t="str">
        <f>IF('初期設定'!B16="","",'初期設定'!B16)</f>
        <v>100mH(中学女子)</v>
      </c>
    </row>
    <row r="22" spans="1:30" ht="17.25">
      <c r="A22" s="109">
        <v>16</v>
      </c>
      <c r="B22" s="111"/>
      <c r="C22" s="111"/>
      <c r="D22" s="113"/>
      <c r="E22" s="113"/>
      <c r="F22" s="132"/>
      <c r="G22" s="200">
        <f t="shared" si="1"/>
      </c>
      <c r="H22" s="135"/>
      <c r="I22" s="133"/>
      <c r="J22" s="113"/>
      <c r="K22" s="113"/>
      <c r="L22" s="114"/>
      <c r="M22" s="115"/>
      <c r="N22" s="116">
        <f t="shared" si="2"/>
      </c>
      <c r="O22" s="117"/>
      <c r="P22" s="117"/>
      <c r="Q22" s="115"/>
      <c r="R22" s="116">
        <f t="shared" si="3"/>
      </c>
      <c r="S22" s="117"/>
      <c r="T22" s="117"/>
      <c r="U22" s="115"/>
      <c r="V22" s="116">
        <f t="shared" si="4"/>
      </c>
      <c r="W22" s="117"/>
      <c r="X22" s="117"/>
      <c r="Y22" s="118">
        <f t="shared" si="0"/>
        <v>109097</v>
      </c>
      <c r="Z22" s="1" t="e">
        <f>IF(Y22="","",VLOOKUP(Y22,'初期設定'!$D$1:$I$408,3,FALSE))</f>
        <v>#VALUE!</v>
      </c>
      <c r="AA22" s="8"/>
      <c r="AB22" s="8" t="s">
        <v>118</v>
      </c>
      <c r="AC22" s="231" t="str">
        <f>IF('初期設定'!A17="","",'初期設定'!A17)</f>
        <v>043</v>
      </c>
      <c r="AD22" s="231" t="str">
        <f>IF('初期設定'!B17="","",'初期設定'!B17)</f>
        <v>100mYH(0.762m)</v>
      </c>
    </row>
    <row r="23" spans="1:30" ht="17.25">
      <c r="A23" s="109">
        <v>17</v>
      </c>
      <c r="B23" s="111"/>
      <c r="C23" s="111"/>
      <c r="D23" s="113"/>
      <c r="E23" s="113"/>
      <c r="F23" s="113"/>
      <c r="G23" s="198">
        <f t="shared" si="1"/>
      </c>
      <c r="H23" s="117"/>
      <c r="I23" s="113"/>
      <c r="J23" s="113"/>
      <c r="K23" s="113"/>
      <c r="L23" s="114"/>
      <c r="M23" s="115"/>
      <c r="N23" s="116">
        <f t="shared" si="2"/>
      </c>
      <c r="O23" s="117"/>
      <c r="P23" s="117"/>
      <c r="Q23" s="115"/>
      <c r="R23" s="116">
        <f t="shared" si="3"/>
      </c>
      <c r="S23" s="117"/>
      <c r="T23" s="117"/>
      <c r="U23" s="115"/>
      <c r="V23" s="116">
        <f t="shared" si="4"/>
      </c>
      <c r="W23" s="117"/>
      <c r="X23" s="117"/>
      <c r="Y23" s="118">
        <f t="shared" si="0"/>
        <v>109097</v>
      </c>
      <c r="Z23" s="1" t="e">
        <f>IF(Y23="","",VLOOKUP(Y23,'初期設定'!$D$1:$I$408,3,FALSE))</f>
        <v>#VALUE!</v>
      </c>
      <c r="AA23" s="8"/>
      <c r="AB23" s="8" t="s">
        <v>102</v>
      </c>
      <c r="AC23" s="231" t="str">
        <f>IF('初期設定'!A18="","",'初期設定'!A18)</f>
        <v>044</v>
      </c>
      <c r="AD23" s="231" t="str">
        <f>IF('初期設定'!B18="","",'初期設定'!B18)</f>
        <v>100mH(女)</v>
      </c>
    </row>
    <row r="24" spans="1:30" ht="17.25">
      <c r="A24" s="109">
        <v>18</v>
      </c>
      <c r="B24" s="111"/>
      <c r="C24" s="111"/>
      <c r="D24" s="113"/>
      <c r="E24" s="113"/>
      <c r="F24" s="113"/>
      <c r="G24" s="198">
        <f t="shared" si="1"/>
      </c>
      <c r="H24" s="117"/>
      <c r="I24" s="113"/>
      <c r="J24" s="113"/>
      <c r="K24" s="113"/>
      <c r="L24" s="114"/>
      <c r="M24" s="115"/>
      <c r="N24" s="116">
        <f t="shared" si="2"/>
      </c>
      <c r="O24" s="117"/>
      <c r="P24" s="117"/>
      <c r="Q24" s="115"/>
      <c r="R24" s="116">
        <f t="shared" si="3"/>
      </c>
      <c r="S24" s="117"/>
      <c r="T24" s="117"/>
      <c r="U24" s="115"/>
      <c r="V24" s="116">
        <f t="shared" si="4"/>
      </c>
      <c r="W24" s="117"/>
      <c r="X24" s="117"/>
      <c r="Y24" s="118">
        <f t="shared" si="0"/>
        <v>109097</v>
      </c>
      <c r="Z24" s="1" t="e">
        <f>IF(Y24="","",VLOOKUP(Y24,'初期設定'!$D$1:$I$408,3,FALSE))</f>
        <v>#VALUE!</v>
      </c>
      <c r="AA24" s="8"/>
      <c r="AB24" s="8" t="s">
        <v>119</v>
      </c>
      <c r="AC24" s="231" t="str">
        <f>IF('初期設定'!A19="","",'初期設定'!A19)</f>
        <v>045</v>
      </c>
      <c r="AD24" s="231" t="str">
        <f>IF('初期設定'!B19="","",'初期設定'!B19)</f>
        <v>300mH(女）</v>
      </c>
    </row>
    <row r="25" spans="1:30" ht="17.25">
      <c r="A25" s="109">
        <v>19</v>
      </c>
      <c r="B25" s="111"/>
      <c r="C25" s="111"/>
      <c r="D25" s="113"/>
      <c r="E25" s="113"/>
      <c r="F25" s="113"/>
      <c r="G25" s="198">
        <f t="shared" si="1"/>
      </c>
      <c r="H25" s="117"/>
      <c r="I25" s="113"/>
      <c r="J25" s="113"/>
      <c r="K25" s="113"/>
      <c r="L25" s="114"/>
      <c r="M25" s="115"/>
      <c r="N25" s="116">
        <f t="shared" si="2"/>
      </c>
      <c r="O25" s="117"/>
      <c r="P25" s="117"/>
      <c r="Q25" s="115"/>
      <c r="R25" s="116">
        <f t="shared" si="3"/>
      </c>
      <c r="S25" s="117"/>
      <c r="T25" s="117"/>
      <c r="U25" s="115"/>
      <c r="V25" s="116">
        <f t="shared" si="4"/>
      </c>
      <c r="W25" s="117"/>
      <c r="X25" s="117"/>
      <c r="Y25" s="118">
        <f t="shared" si="0"/>
        <v>109097</v>
      </c>
      <c r="Z25" s="1" t="e">
        <f>IF(Y25="","",VLOOKUP(Y25,'初期設定'!$D$1:$I$408,3,FALSE))</f>
        <v>#VALUE!</v>
      </c>
      <c r="AA25" s="8"/>
      <c r="AB25" s="8" t="s">
        <v>120</v>
      </c>
      <c r="AC25" s="231" t="str">
        <f>IF('初期設定'!A20="","",'初期設定'!A20)</f>
        <v>046</v>
      </c>
      <c r="AD25" s="231" t="str">
        <f>IF('初期設定'!B20="","",'初期設定'!B20)</f>
        <v>400mH(女）</v>
      </c>
    </row>
    <row r="26" spans="1:30" ht="18" thickBot="1">
      <c r="A26" s="138">
        <v>20</v>
      </c>
      <c r="B26" s="140"/>
      <c r="C26" s="140"/>
      <c r="D26" s="142"/>
      <c r="E26" s="142"/>
      <c r="F26" s="142"/>
      <c r="G26" s="201">
        <f t="shared" si="1"/>
      </c>
      <c r="H26" s="146"/>
      <c r="I26" s="153"/>
      <c r="J26" s="142"/>
      <c r="K26" s="142"/>
      <c r="L26" s="143"/>
      <c r="M26" s="144"/>
      <c r="N26" s="145">
        <f t="shared" si="2"/>
      </c>
      <c r="O26" s="146"/>
      <c r="P26" s="146"/>
      <c r="Q26" s="144"/>
      <c r="R26" s="145">
        <f t="shared" si="3"/>
      </c>
      <c r="S26" s="146"/>
      <c r="T26" s="146"/>
      <c r="U26" s="144"/>
      <c r="V26" s="145">
        <f t="shared" si="4"/>
      </c>
      <c r="W26" s="146"/>
      <c r="X26" s="146"/>
      <c r="Y26" s="147">
        <f t="shared" si="0"/>
        <v>109097</v>
      </c>
      <c r="Z26" s="1" t="e">
        <f>IF(Y26="","",VLOOKUP(Y26,'初期設定'!$D$1:$I$408,3,FALSE))</f>
        <v>#VALUE!</v>
      </c>
      <c r="AA26" s="8"/>
      <c r="AB26" s="8" t="s">
        <v>104</v>
      </c>
      <c r="AC26" s="231" t="str">
        <f>IF('初期設定'!A21="","",'初期設定'!A21)</f>
        <v>047</v>
      </c>
      <c r="AD26" s="231">
        <f>IF('初期設定'!B21="","",'初期設定'!B21)</f>
      </c>
    </row>
    <row r="27" spans="1:30" ht="17.25">
      <c r="A27" s="109">
        <v>21</v>
      </c>
      <c r="B27" s="111"/>
      <c r="C27" s="111"/>
      <c r="D27" s="113"/>
      <c r="E27" s="113"/>
      <c r="F27" s="113"/>
      <c r="G27" s="198">
        <f t="shared" si="1"/>
      </c>
      <c r="H27" s="117"/>
      <c r="I27" s="154"/>
      <c r="J27" s="113"/>
      <c r="K27" s="113"/>
      <c r="L27" s="114"/>
      <c r="M27" s="115"/>
      <c r="N27" s="148">
        <f t="shared" si="2"/>
      </c>
      <c r="O27" s="117"/>
      <c r="P27" s="117"/>
      <c r="Q27" s="115"/>
      <c r="R27" s="148">
        <f t="shared" si="3"/>
      </c>
      <c r="S27" s="117"/>
      <c r="T27" s="117"/>
      <c r="U27" s="115"/>
      <c r="V27" s="148">
        <f t="shared" si="4"/>
      </c>
      <c r="W27" s="117"/>
      <c r="X27" s="117"/>
      <c r="Y27" s="118">
        <f t="shared" si="0"/>
        <v>109097</v>
      </c>
      <c r="Z27" s="1" t="e">
        <f>IF(Y27="","",VLOOKUP(Y27,'初期設定'!$D$1:$I$408,3,FALSE))</f>
        <v>#VALUE!</v>
      </c>
      <c r="AA27" s="8"/>
      <c r="AB27" s="8" t="s">
        <v>103</v>
      </c>
      <c r="AC27" s="231" t="str">
        <f>IF('初期設定'!A22="","",'初期設定'!A22)</f>
        <v>053</v>
      </c>
      <c r="AD27" s="231" t="str">
        <f>IF('初期設定'!B22="","",'初期設定'!B22)</f>
        <v>3000mSC</v>
      </c>
    </row>
    <row r="28" spans="1:30" ht="17.25">
      <c r="A28" s="109">
        <v>22</v>
      </c>
      <c r="B28" s="111"/>
      <c r="C28" s="111"/>
      <c r="D28" s="113"/>
      <c r="E28" s="113"/>
      <c r="F28" s="113"/>
      <c r="G28" s="198">
        <f t="shared" si="1"/>
      </c>
      <c r="H28" s="117"/>
      <c r="I28" s="113"/>
      <c r="J28" s="113"/>
      <c r="K28" s="113"/>
      <c r="L28" s="114"/>
      <c r="M28" s="115"/>
      <c r="N28" s="116">
        <f t="shared" si="2"/>
      </c>
      <c r="O28" s="117"/>
      <c r="P28" s="117"/>
      <c r="Q28" s="115"/>
      <c r="R28" s="116">
        <f t="shared" si="3"/>
      </c>
      <c r="S28" s="117"/>
      <c r="T28" s="117"/>
      <c r="U28" s="115"/>
      <c r="V28" s="116">
        <f t="shared" si="4"/>
      </c>
      <c r="W28" s="117"/>
      <c r="X28" s="117"/>
      <c r="Y28" s="118">
        <f t="shared" si="0"/>
        <v>109097</v>
      </c>
      <c r="Z28" s="1" t="e">
        <f>IF(Y28="","",VLOOKUP(Y28,'初期設定'!$D$1:$I$408,3,FALSE))</f>
        <v>#VALUE!</v>
      </c>
      <c r="AB28" s="8" t="s">
        <v>124</v>
      </c>
      <c r="AC28" s="231" t="str">
        <f>IF('初期設定'!A23="","",'初期設定'!A23)</f>
        <v>060</v>
      </c>
      <c r="AD28" s="231" t="str">
        <f>IF('初期設定'!B23="","",'初期設定'!B23)</f>
        <v>3000競歩</v>
      </c>
    </row>
    <row r="29" spans="1:30" ht="17.25">
      <c r="A29" s="109">
        <v>23</v>
      </c>
      <c r="B29" s="111"/>
      <c r="C29" s="111"/>
      <c r="D29" s="113"/>
      <c r="E29" s="113"/>
      <c r="F29" s="113"/>
      <c r="G29" s="198">
        <f t="shared" si="1"/>
      </c>
      <c r="H29" s="117"/>
      <c r="I29" s="113"/>
      <c r="J29" s="113"/>
      <c r="K29" s="113"/>
      <c r="L29" s="114"/>
      <c r="M29" s="115"/>
      <c r="N29" s="116">
        <f t="shared" si="2"/>
      </c>
      <c r="O29" s="117"/>
      <c r="P29" s="117"/>
      <c r="Q29" s="115"/>
      <c r="R29" s="116">
        <f t="shared" si="3"/>
      </c>
      <c r="S29" s="117"/>
      <c r="T29" s="117"/>
      <c r="U29" s="115"/>
      <c r="V29" s="116">
        <f t="shared" si="4"/>
      </c>
      <c r="W29" s="117"/>
      <c r="X29" s="117"/>
      <c r="Y29" s="118">
        <f t="shared" si="0"/>
        <v>109097</v>
      </c>
      <c r="Z29" s="1" t="e">
        <f>IF(Y29="","",VLOOKUP(Y29,'初期設定'!$D$1:$I$408,3,FALSE))</f>
        <v>#VALUE!</v>
      </c>
      <c r="AB29" s="8" t="s">
        <v>105</v>
      </c>
      <c r="AC29" s="231" t="str">
        <f>IF('初期設定'!A24="","",'初期設定'!A24)</f>
        <v>061</v>
      </c>
      <c r="AD29" s="231" t="str">
        <f>IF('初期設定'!B24="","",'初期設定'!B24)</f>
        <v>5000競歩</v>
      </c>
    </row>
    <row r="30" spans="1:30" ht="17.25">
      <c r="A30" s="109">
        <v>24</v>
      </c>
      <c r="B30" s="111"/>
      <c r="C30" s="111"/>
      <c r="D30" s="113"/>
      <c r="E30" s="113"/>
      <c r="F30" s="113"/>
      <c r="G30" s="198">
        <f t="shared" si="1"/>
      </c>
      <c r="H30" s="117"/>
      <c r="I30" s="113"/>
      <c r="J30" s="113"/>
      <c r="K30" s="113"/>
      <c r="L30" s="114"/>
      <c r="M30" s="115"/>
      <c r="N30" s="116">
        <f t="shared" si="2"/>
      </c>
      <c r="O30" s="117"/>
      <c r="P30" s="117"/>
      <c r="Q30" s="115"/>
      <c r="R30" s="116">
        <f t="shared" si="3"/>
      </c>
      <c r="S30" s="117"/>
      <c r="T30" s="117"/>
      <c r="U30" s="115"/>
      <c r="V30" s="116">
        <f t="shared" si="4"/>
      </c>
      <c r="W30" s="117"/>
      <c r="X30" s="117"/>
      <c r="Y30" s="118">
        <f t="shared" si="0"/>
        <v>109097</v>
      </c>
      <c r="Z30" s="1" t="e">
        <f>IF(Y30="","",VLOOKUP(Y30,'初期設定'!$D$1:$I$408,3,FALSE))</f>
        <v>#VALUE!</v>
      </c>
      <c r="AA30" s="8" t="s">
        <v>116</v>
      </c>
      <c r="AB30" s="8" t="s">
        <v>121</v>
      </c>
      <c r="AC30" s="231" t="str">
        <f>IF('初期設定'!A25="","",'初期設定'!A25)</f>
        <v>062</v>
      </c>
      <c r="AD30" s="231" t="str">
        <f>IF('初期設定'!B25="","",'初期設定'!B25)</f>
        <v>10000競歩</v>
      </c>
    </row>
    <row r="31" spans="1:30" ht="17.25">
      <c r="A31" s="119">
        <v>25</v>
      </c>
      <c r="B31" s="120"/>
      <c r="C31" s="120"/>
      <c r="D31" s="121"/>
      <c r="E31" s="121"/>
      <c r="F31" s="122"/>
      <c r="G31" s="202">
        <f t="shared" si="1"/>
      </c>
      <c r="H31" s="211"/>
      <c r="I31" s="121"/>
      <c r="J31" s="121"/>
      <c r="K31" s="121"/>
      <c r="L31" s="124"/>
      <c r="M31" s="125"/>
      <c r="N31" s="130">
        <f t="shared" si="2"/>
      </c>
      <c r="O31" s="151"/>
      <c r="P31" s="151"/>
      <c r="Q31" s="155"/>
      <c r="R31" s="130">
        <f t="shared" si="3"/>
      </c>
      <c r="S31" s="151"/>
      <c r="T31" s="151"/>
      <c r="U31" s="125"/>
      <c r="V31" s="130">
        <f t="shared" si="4"/>
      </c>
      <c r="W31" s="151"/>
      <c r="X31" s="151"/>
      <c r="Y31" s="131">
        <f t="shared" si="0"/>
        <v>109097</v>
      </c>
      <c r="Z31" s="1" t="e">
        <f>IF(Y31="","",VLOOKUP(Y31,'初期設定'!$D$1:$I$408,3,FALSE))</f>
        <v>#VALUE!</v>
      </c>
      <c r="AA31" s="8"/>
      <c r="AB31" s="8" t="s">
        <v>122</v>
      </c>
      <c r="AC31" s="231" t="str">
        <f>IF('初期設定'!A26="","",'初期設定'!A26)</f>
        <v>071</v>
      </c>
      <c r="AD31" s="231" t="str">
        <f>IF('初期設定'!B26="","",'初期設定'!B26)</f>
        <v>走高跳</v>
      </c>
    </row>
    <row r="32" spans="1:30" ht="17.25">
      <c r="A32" s="109">
        <v>26</v>
      </c>
      <c r="B32" s="111"/>
      <c r="C32" s="111"/>
      <c r="D32" s="113"/>
      <c r="E32" s="113"/>
      <c r="F32" s="132"/>
      <c r="G32" s="198">
        <f t="shared" si="1"/>
      </c>
      <c r="H32" s="117"/>
      <c r="I32" s="113"/>
      <c r="J32" s="113"/>
      <c r="K32" s="113"/>
      <c r="L32" s="114"/>
      <c r="M32" s="115"/>
      <c r="N32" s="116">
        <f t="shared" si="2"/>
      </c>
      <c r="O32" s="117"/>
      <c r="P32" s="117"/>
      <c r="Q32" s="115"/>
      <c r="R32" s="116">
        <f t="shared" si="3"/>
      </c>
      <c r="S32" s="117"/>
      <c r="T32" s="117"/>
      <c r="U32" s="115"/>
      <c r="V32" s="116">
        <f t="shared" si="4"/>
      </c>
      <c r="W32" s="117"/>
      <c r="X32" s="117"/>
      <c r="Y32" s="118">
        <f t="shared" si="0"/>
        <v>109097</v>
      </c>
      <c r="Z32" s="1" t="e">
        <f>IF(Y32="","",VLOOKUP(Y32,'初期設定'!$D$1:$I$408,3,FALSE))</f>
        <v>#VALUE!</v>
      </c>
      <c r="AA32" s="8"/>
      <c r="AB32" s="8" t="s">
        <v>123</v>
      </c>
      <c r="AC32" s="231" t="str">
        <f>IF('初期設定'!A27="","",'初期設定'!A27)</f>
        <v>072</v>
      </c>
      <c r="AD32" s="231" t="str">
        <f>IF('初期設定'!B27="","",'初期設定'!B27)</f>
        <v>棒高跳</v>
      </c>
    </row>
    <row r="33" spans="1:30" ht="17.25">
      <c r="A33" s="109">
        <v>27</v>
      </c>
      <c r="B33" s="111"/>
      <c r="C33" s="111"/>
      <c r="D33" s="113"/>
      <c r="E33" s="113"/>
      <c r="F33" s="113"/>
      <c r="G33" s="198">
        <f t="shared" si="1"/>
      </c>
      <c r="H33" s="117"/>
      <c r="I33" s="113"/>
      <c r="J33" s="113"/>
      <c r="K33" s="113"/>
      <c r="L33" s="114"/>
      <c r="M33" s="115"/>
      <c r="N33" s="116">
        <f t="shared" si="2"/>
      </c>
      <c r="O33" s="117"/>
      <c r="P33" s="117"/>
      <c r="Q33" s="115"/>
      <c r="R33" s="116">
        <f t="shared" si="3"/>
      </c>
      <c r="S33" s="117"/>
      <c r="T33" s="117"/>
      <c r="U33" s="115"/>
      <c r="V33" s="116">
        <f t="shared" si="4"/>
      </c>
      <c r="W33" s="117"/>
      <c r="X33" s="117"/>
      <c r="Y33" s="118">
        <f t="shared" si="0"/>
        <v>109097</v>
      </c>
      <c r="Z33" s="1" t="e">
        <f>IF(Y33="","",VLOOKUP(Y33,'初期設定'!$D$1:$I$408,3,FALSE))</f>
        <v>#VALUE!</v>
      </c>
      <c r="AA33" s="8" t="s">
        <v>101</v>
      </c>
      <c r="AB33" s="8" t="s">
        <v>106</v>
      </c>
      <c r="AC33" s="231" t="str">
        <f>IF('初期設定'!A28="","",'初期設定'!A28)</f>
        <v>073</v>
      </c>
      <c r="AD33" s="231" t="str">
        <f>IF('初期設定'!B28="","",'初期設定'!B28)</f>
        <v>走幅跳</v>
      </c>
    </row>
    <row r="34" spans="1:30" ht="17.25">
      <c r="A34" s="109">
        <v>28</v>
      </c>
      <c r="B34" s="111"/>
      <c r="C34" s="111"/>
      <c r="D34" s="113"/>
      <c r="E34" s="113"/>
      <c r="F34" s="113"/>
      <c r="G34" s="198">
        <f t="shared" si="1"/>
      </c>
      <c r="H34" s="117"/>
      <c r="I34" s="113"/>
      <c r="J34" s="113"/>
      <c r="K34" s="113"/>
      <c r="L34" s="114"/>
      <c r="M34" s="115"/>
      <c r="N34" s="116">
        <f t="shared" si="2"/>
      </c>
      <c r="O34" s="117"/>
      <c r="P34" s="117"/>
      <c r="Q34" s="115"/>
      <c r="R34" s="116">
        <f t="shared" si="3"/>
      </c>
      <c r="S34" s="117"/>
      <c r="T34" s="117"/>
      <c r="U34" s="115"/>
      <c r="V34" s="116">
        <f t="shared" si="4"/>
      </c>
      <c r="W34" s="117"/>
      <c r="X34" s="117"/>
      <c r="Y34" s="118">
        <f t="shared" si="0"/>
        <v>109097</v>
      </c>
      <c r="Z34" s="1" t="e">
        <f>IF(Y34="","",VLOOKUP(Y34,'初期設定'!$D$1:$I$408,3,FALSE))</f>
        <v>#VALUE!</v>
      </c>
      <c r="AA34" s="8"/>
      <c r="AB34" s="8" t="s">
        <v>107</v>
      </c>
      <c r="AC34" s="231" t="str">
        <f>IF('初期設定'!A29="","",'初期設定'!A29)</f>
        <v>074</v>
      </c>
      <c r="AD34" s="231" t="str">
        <f>IF('初期設定'!B29="","",'初期設定'!B29)</f>
        <v>三段跳</v>
      </c>
    </row>
    <row r="35" spans="1:30" ht="17.25">
      <c r="A35" s="109">
        <v>29</v>
      </c>
      <c r="B35" s="111"/>
      <c r="C35" s="111"/>
      <c r="D35" s="113"/>
      <c r="E35" s="113"/>
      <c r="F35" s="113"/>
      <c r="G35" s="198">
        <f t="shared" si="1"/>
      </c>
      <c r="H35" s="117"/>
      <c r="I35" s="113"/>
      <c r="J35" s="113"/>
      <c r="K35" s="113"/>
      <c r="L35" s="114"/>
      <c r="M35" s="115"/>
      <c r="N35" s="116">
        <f t="shared" si="2"/>
      </c>
      <c r="O35" s="117"/>
      <c r="P35" s="117"/>
      <c r="Q35" s="115"/>
      <c r="R35" s="116">
        <f t="shared" si="3"/>
      </c>
      <c r="S35" s="117"/>
      <c r="T35" s="117"/>
      <c r="U35" s="115"/>
      <c r="V35" s="116">
        <f t="shared" si="4"/>
      </c>
      <c r="W35" s="117"/>
      <c r="X35" s="117"/>
      <c r="Y35" s="118">
        <f t="shared" si="0"/>
        <v>109097</v>
      </c>
      <c r="Z35" s="1" t="e">
        <f>IF(Y35="","",VLOOKUP(Y35,'初期設定'!$D$1:$I$408,3,FALSE))</f>
        <v>#VALUE!</v>
      </c>
      <c r="AA35" s="8"/>
      <c r="AB35" s="8" t="s">
        <v>108</v>
      </c>
      <c r="AC35" s="231" t="str">
        <f>IF('初期設定'!A30="","",'初期設定'!A30)</f>
        <v>080</v>
      </c>
      <c r="AD35" s="231" t="str">
        <f>IF('初期設定'!B30="","",'初期設定'!B30)</f>
        <v>砲5k(中男)</v>
      </c>
    </row>
    <row r="36" spans="1:30" ht="18" thickBot="1">
      <c r="A36" s="138">
        <v>30</v>
      </c>
      <c r="B36" s="140"/>
      <c r="C36" s="140"/>
      <c r="D36" s="142"/>
      <c r="E36" s="142"/>
      <c r="F36" s="142"/>
      <c r="G36" s="201">
        <f t="shared" si="1"/>
      </c>
      <c r="H36" s="146"/>
      <c r="I36" s="142"/>
      <c r="J36" s="142"/>
      <c r="K36" s="142"/>
      <c r="L36" s="143"/>
      <c r="M36" s="144"/>
      <c r="N36" s="145">
        <f t="shared" si="2"/>
      </c>
      <c r="O36" s="146"/>
      <c r="P36" s="146"/>
      <c r="Q36" s="144"/>
      <c r="R36" s="145">
        <f t="shared" si="3"/>
      </c>
      <c r="S36" s="146"/>
      <c r="T36" s="146"/>
      <c r="U36" s="144"/>
      <c r="V36" s="145">
        <f t="shared" si="4"/>
      </c>
      <c r="W36" s="146"/>
      <c r="X36" s="146"/>
      <c r="Y36" s="147">
        <f t="shared" si="0"/>
        <v>109097</v>
      </c>
      <c r="Z36" s="1" t="e">
        <f>IF(Y36="","",VLOOKUP(Y36,'初期設定'!$D$1:$I$408,3,FALSE))</f>
        <v>#VALUE!</v>
      </c>
      <c r="AA36" s="8"/>
      <c r="AB36" s="8" t="s">
        <v>109</v>
      </c>
      <c r="AC36" s="231" t="str">
        <f>IF('初期設定'!A31="","",'初期設定'!A31)</f>
        <v>081</v>
      </c>
      <c r="AD36" s="231" t="str">
        <f>IF('初期設定'!B31="","",'初期設定'!B31)</f>
        <v>砲7k(一般男)</v>
      </c>
    </row>
    <row r="37" spans="1:30" ht="17.25">
      <c r="A37" s="109">
        <v>31</v>
      </c>
      <c r="B37" s="110"/>
      <c r="C37" s="111"/>
      <c r="D37" s="112"/>
      <c r="E37" s="112"/>
      <c r="F37" s="113"/>
      <c r="G37" s="198">
        <f t="shared" si="1"/>
      </c>
      <c r="H37" s="117"/>
      <c r="I37" s="113"/>
      <c r="J37" s="113"/>
      <c r="K37" s="113"/>
      <c r="L37" s="114"/>
      <c r="M37" s="115"/>
      <c r="N37" s="148">
        <f aca="true" t="shared" si="5" ref="N37:N71">IF(M37="","",VLOOKUP(LEFT(M37,3),kyougi,2,1))</f>
      </c>
      <c r="O37" s="117"/>
      <c r="P37" s="117"/>
      <c r="Q37" s="115"/>
      <c r="R37" s="148">
        <f t="shared" si="3"/>
      </c>
      <c r="S37" s="117"/>
      <c r="T37" s="117"/>
      <c r="U37" s="115"/>
      <c r="V37" s="148">
        <f t="shared" si="4"/>
      </c>
      <c r="W37" s="117"/>
      <c r="X37" s="117"/>
      <c r="Y37" s="118">
        <f t="shared" si="0"/>
        <v>109097</v>
      </c>
      <c r="Z37" s="1" t="e">
        <f>IF(Y37="","",VLOOKUP(Y37,'初期設定'!$D$1:$I$408,3,FALSE))</f>
        <v>#VALUE!</v>
      </c>
      <c r="AA37" s="8"/>
      <c r="AB37" s="8" t="s">
        <v>985</v>
      </c>
      <c r="AC37" s="231" t="str">
        <f>IF('初期設定'!A32="","",'初期設定'!A32)</f>
        <v>082</v>
      </c>
      <c r="AD37" s="231" t="str">
        <f>IF('初期設定'!B32="","",'初期設定'!B32)</f>
        <v>砲6k(高校男)</v>
      </c>
    </row>
    <row r="38" spans="1:30" ht="17.25">
      <c r="A38" s="109">
        <v>32</v>
      </c>
      <c r="B38" s="110"/>
      <c r="C38" s="111"/>
      <c r="D38" s="112"/>
      <c r="E38" s="112"/>
      <c r="F38" s="113"/>
      <c r="G38" s="198">
        <f t="shared" si="1"/>
      </c>
      <c r="H38" s="117"/>
      <c r="I38" s="113"/>
      <c r="J38" s="113"/>
      <c r="K38" s="113"/>
      <c r="L38" s="114"/>
      <c r="M38" s="115"/>
      <c r="N38" s="116">
        <f t="shared" si="5"/>
      </c>
      <c r="O38" s="117"/>
      <c r="P38" s="117"/>
      <c r="Q38" s="115"/>
      <c r="R38" s="116">
        <f t="shared" si="3"/>
      </c>
      <c r="S38" s="117"/>
      <c r="T38" s="117"/>
      <c r="U38" s="115"/>
      <c r="V38" s="116">
        <f t="shared" si="4"/>
      </c>
      <c r="W38" s="117"/>
      <c r="X38" s="117"/>
      <c r="Y38" s="118">
        <f t="shared" si="0"/>
        <v>109097</v>
      </c>
      <c r="Z38" s="1" t="e">
        <f>IF(Y38="","",VLOOKUP(Y38,'初期設定'!$D$1:$I$408,3,FALSE))</f>
        <v>#VALUE!</v>
      </c>
      <c r="AA38" s="8" t="s">
        <v>895</v>
      </c>
      <c r="AB38" s="8" t="s">
        <v>891</v>
      </c>
      <c r="AC38" s="231" t="str">
        <f>IF('初期設定'!A33="","",'初期設定'!A33)</f>
        <v>084</v>
      </c>
      <c r="AD38" s="231" t="str">
        <f>IF('初期設定'!B33="","",'初期設定'!B33)</f>
        <v>砲4k(女)</v>
      </c>
    </row>
    <row r="39" spans="1:30" ht="17.25">
      <c r="A39" s="109">
        <v>33</v>
      </c>
      <c r="B39" s="110"/>
      <c r="C39" s="111"/>
      <c r="D39" s="112"/>
      <c r="E39" s="112"/>
      <c r="F39" s="113"/>
      <c r="G39" s="198">
        <f t="shared" si="1"/>
      </c>
      <c r="H39" s="117"/>
      <c r="I39" s="113"/>
      <c r="J39" s="113"/>
      <c r="K39" s="113"/>
      <c r="L39" s="114"/>
      <c r="M39" s="115"/>
      <c r="N39" s="116">
        <f t="shared" si="5"/>
      </c>
      <c r="O39" s="117"/>
      <c r="P39" s="117"/>
      <c r="Q39" s="115"/>
      <c r="R39" s="116">
        <f t="shared" si="3"/>
      </c>
      <c r="S39" s="117"/>
      <c r="T39" s="117"/>
      <c r="U39" s="115"/>
      <c r="V39" s="116">
        <f t="shared" si="4"/>
      </c>
      <c r="W39" s="117"/>
      <c r="X39" s="117"/>
      <c r="Y39" s="118">
        <f t="shared" si="0"/>
        <v>109097</v>
      </c>
      <c r="Z39" s="1" t="e">
        <f>IF(Y39="","",VLOOKUP(Y39,'初期設定'!$D$1:$I$408,3,FALSE))</f>
        <v>#VALUE!</v>
      </c>
      <c r="AB39" s="8" t="s">
        <v>892</v>
      </c>
      <c r="AC39" s="231" t="str">
        <f>IF('初期設定'!A34="","",'初期設定'!A34)</f>
        <v>085</v>
      </c>
      <c r="AD39" s="231" t="str">
        <f>IF('初期設定'!B34="","",'初期設定'!B34)</f>
        <v>砲2k(中女)</v>
      </c>
    </row>
    <row r="40" spans="1:30" ht="17.25">
      <c r="A40" s="109">
        <v>34</v>
      </c>
      <c r="B40" s="110"/>
      <c r="C40" s="111"/>
      <c r="D40" s="112"/>
      <c r="E40" s="112"/>
      <c r="F40" s="113"/>
      <c r="G40" s="198">
        <f t="shared" si="1"/>
      </c>
      <c r="H40" s="117"/>
      <c r="I40" s="113"/>
      <c r="J40" s="113"/>
      <c r="K40" s="113"/>
      <c r="L40" s="114"/>
      <c r="M40" s="115"/>
      <c r="N40" s="116">
        <f t="shared" si="5"/>
      </c>
      <c r="O40" s="117"/>
      <c r="P40" s="117"/>
      <c r="Q40" s="115"/>
      <c r="R40" s="116">
        <f t="shared" si="3"/>
      </c>
      <c r="S40" s="117"/>
      <c r="T40" s="117"/>
      <c r="U40" s="115"/>
      <c r="V40" s="116">
        <f t="shared" si="4"/>
      </c>
      <c r="W40" s="117"/>
      <c r="X40" s="117"/>
      <c r="Y40" s="118">
        <f t="shared" si="0"/>
        <v>109097</v>
      </c>
      <c r="Z40" s="1" t="e">
        <f>IF(Y40="","",VLOOKUP(Y40,'初期設定'!$D$1:$I$408,3,FALSE))</f>
        <v>#VALUE!</v>
      </c>
      <c r="AB40" s="8" t="s">
        <v>893</v>
      </c>
      <c r="AC40" s="231" t="str">
        <f>IF('初期設定'!A35="","",'初期設定'!A35)</f>
        <v>086</v>
      </c>
      <c r="AD40" s="231" t="str">
        <f>IF('初期設定'!B35="","",'初期設定'!B35)</f>
        <v>円盤2k</v>
      </c>
    </row>
    <row r="41" spans="1:30" ht="17.25">
      <c r="A41" s="119">
        <v>35</v>
      </c>
      <c r="B41" s="120"/>
      <c r="C41" s="120"/>
      <c r="D41" s="121"/>
      <c r="E41" s="121"/>
      <c r="F41" s="122"/>
      <c r="G41" s="199">
        <f t="shared" si="1"/>
      </c>
      <c r="H41" s="209"/>
      <c r="I41" s="123"/>
      <c r="J41" s="122"/>
      <c r="K41" s="121"/>
      <c r="L41" s="124"/>
      <c r="M41" s="125"/>
      <c r="N41" s="130">
        <f t="shared" si="5"/>
      </c>
      <c r="O41" s="151"/>
      <c r="P41" s="151"/>
      <c r="Q41" s="125"/>
      <c r="R41" s="130">
        <f t="shared" si="3"/>
      </c>
      <c r="S41" s="151"/>
      <c r="T41" s="151"/>
      <c r="U41" s="125"/>
      <c r="V41" s="130">
        <f t="shared" si="4"/>
      </c>
      <c r="W41" s="151"/>
      <c r="X41" s="151"/>
      <c r="Y41" s="131">
        <f t="shared" si="0"/>
        <v>109097</v>
      </c>
      <c r="Z41" s="1" t="e">
        <f>IF(Y41="","",VLOOKUP(Y41,'初期設定'!$D$1:$I$408,3,FALSE))</f>
        <v>#VALUE!</v>
      </c>
      <c r="AB41" s="8" t="s">
        <v>894</v>
      </c>
      <c r="AC41" s="231" t="str">
        <f>IF('初期設定'!A36="","",'初期設定'!A36)</f>
        <v>087</v>
      </c>
      <c r="AD41" s="231" t="str">
        <f>IF('初期設定'!B36="","",'初期設定'!B36)</f>
        <v>円1.75k(高男)</v>
      </c>
    </row>
    <row r="42" spans="1:30" ht="17.25">
      <c r="A42" s="109">
        <v>36</v>
      </c>
      <c r="B42" s="110"/>
      <c r="C42" s="111"/>
      <c r="D42" s="112"/>
      <c r="E42" s="112"/>
      <c r="F42" s="132"/>
      <c r="G42" s="200">
        <f t="shared" si="1"/>
      </c>
      <c r="H42" s="135"/>
      <c r="I42" s="133"/>
      <c r="J42" s="132"/>
      <c r="K42" s="113"/>
      <c r="L42" s="114"/>
      <c r="M42" s="115"/>
      <c r="N42" s="116">
        <f t="shared" si="5"/>
      </c>
      <c r="O42" s="117"/>
      <c r="P42" s="117"/>
      <c r="Q42" s="115"/>
      <c r="R42" s="116">
        <f t="shared" si="3"/>
      </c>
      <c r="S42" s="117"/>
      <c r="T42" s="117"/>
      <c r="U42" s="115"/>
      <c r="V42" s="116">
        <f t="shared" si="4"/>
      </c>
      <c r="W42" s="117"/>
      <c r="X42" s="117"/>
      <c r="Y42" s="118">
        <f t="shared" si="0"/>
        <v>109097</v>
      </c>
      <c r="Z42" s="1" t="e">
        <f>IF(Y42="","",VLOOKUP(Y42,'初期設定'!$D$1:$I$408,3,FALSE))</f>
        <v>#VALUE!</v>
      </c>
      <c r="AB42" s="8" t="s">
        <v>105</v>
      </c>
      <c r="AC42" s="231" t="str">
        <f>IF('初期設定'!A37="","",'初期設定'!A37)</f>
        <v>088</v>
      </c>
      <c r="AD42" s="231" t="str">
        <f>IF('初期設定'!B37="","",'初期設定'!B37)</f>
        <v>円1k女</v>
      </c>
    </row>
    <row r="43" spans="1:30" ht="17.25">
      <c r="A43" s="109">
        <v>37</v>
      </c>
      <c r="B43" s="110"/>
      <c r="C43" s="111"/>
      <c r="D43" s="112"/>
      <c r="E43" s="112"/>
      <c r="F43" s="113"/>
      <c r="G43" s="198">
        <f t="shared" si="1"/>
      </c>
      <c r="H43" s="117"/>
      <c r="I43" s="113"/>
      <c r="J43" s="113"/>
      <c r="K43" s="113"/>
      <c r="L43" s="114"/>
      <c r="M43" s="115"/>
      <c r="N43" s="116">
        <f t="shared" si="5"/>
      </c>
      <c r="O43" s="117"/>
      <c r="P43" s="117"/>
      <c r="Q43" s="115"/>
      <c r="R43" s="116">
        <f t="shared" si="3"/>
      </c>
      <c r="S43" s="117"/>
      <c r="T43" s="117"/>
      <c r="U43" s="115"/>
      <c r="V43" s="116">
        <f t="shared" si="4"/>
      </c>
      <c r="W43" s="117"/>
      <c r="X43" s="117"/>
      <c r="Y43" s="118">
        <f t="shared" si="0"/>
        <v>109097</v>
      </c>
      <c r="Z43" s="1" t="e">
        <f>IF(Y43="","",VLOOKUP(Y43,'初期設定'!$D$1:$I$408,3,FALSE))</f>
        <v>#VALUE!</v>
      </c>
      <c r="AC43" s="231" t="str">
        <f>IF('初期設定'!A38="","",'初期設定'!A38)</f>
        <v>089</v>
      </c>
      <c r="AD43" s="231" t="str">
        <f>IF('初期設定'!B38="","",'初期設定'!B38)</f>
        <v>ﾊﾝﾏｰ7k</v>
      </c>
    </row>
    <row r="44" spans="1:30" ht="17.25">
      <c r="A44" s="109">
        <v>38</v>
      </c>
      <c r="B44" s="110"/>
      <c r="C44" s="111"/>
      <c r="D44" s="112"/>
      <c r="E44" s="112"/>
      <c r="F44" s="113"/>
      <c r="G44" s="198">
        <f t="shared" si="1"/>
      </c>
      <c r="H44" s="117"/>
      <c r="I44" s="113"/>
      <c r="J44" s="113"/>
      <c r="K44" s="113"/>
      <c r="L44" s="114"/>
      <c r="M44" s="115"/>
      <c r="N44" s="116">
        <f t="shared" si="5"/>
      </c>
      <c r="O44" s="117"/>
      <c r="P44" s="117"/>
      <c r="Q44" s="115"/>
      <c r="R44" s="116">
        <f t="shared" si="3"/>
      </c>
      <c r="S44" s="117"/>
      <c r="T44" s="117"/>
      <c r="U44" s="115"/>
      <c r="V44" s="116">
        <f t="shared" si="4"/>
      </c>
      <c r="W44" s="117"/>
      <c r="X44" s="117"/>
      <c r="Y44" s="118">
        <f t="shared" si="0"/>
        <v>109097</v>
      </c>
      <c r="Z44" s="1" t="e">
        <f>IF(Y44="","",VLOOKUP(Y44,'初期設定'!$D$1:$I$408,3,FALSE))</f>
        <v>#VALUE!</v>
      </c>
      <c r="AC44" s="231" t="str">
        <f>IF('初期設定'!A39="","",'初期設定'!A39)</f>
        <v>090</v>
      </c>
      <c r="AD44" s="231" t="str">
        <f>IF('初期設定'!B39="","",'初期設定'!B39)</f>
        <v>ﾊﾝﾏｰ6k(高男)</v>
      </c>
    </row>
    <row r="45" spans="1:30" ht="17.25">
      <c r="A45" s="109">
        <v>39</v>
      </c>
      <c r="B45" s="110"/>
      <c r="C45" s="111"/>
      <c r="D45" s="112"/>
      <c r="E45" s="112"/>
      <c r="F45" s="113"/>
      <c r="G45" s="198">
        <f t="shared" si="1"/>
      </c>
      <c r="H45" s="117"/>
      <c r="I45" s="113"/>
      <c r="J45" s="113"/>
      <c r="K45" s="113"/>
      <c r="L45" s="114"/>
      <c r="M45" s="115"/>
      <c r="N45" s="116">
        <f t="shared" si="5"/>
      </c>
      <c r="O45" s="117"/>
      <c r="P45" s="117"/>
      <c r="Q45" s="115"/>
      <c r="R45" s="116">
        <f t="shared" si="3"/>
      </c>
      <c r="S45" s="117"/>
      <c r="T45" s="117"/>
      <c r="U45" s="115"/>
      <c r="V45" s="116">
        <f t="shared" si="4"/>
      </c>
      <c r="W45" s="117"/>
      <c r="X45" s="117"/>
      <c r="Y45" s="118">
        <f t="shared" si="0"/>
        <v>109097</v>
      </c>
      <c r="Z45" s="1" t="e">
        <f>IF(Y45="","",VLOOKUP(Y45,'初期設定'!$D$1:$I$408,3,FALSE))</f>
        <v>#VALUE!</v>
      </c>
      <c r="AC45" s="231" t="str">
        <f>IF('初期設定'!A40="","",'初期設定'!A40)</f>
        <v>091</v>
      </c>
      <c r="AD45" s="231" t="str">
        <f>IF('初期設定'!B40="","",'初期設定'!B40)</f>
        <v>ｼﾞｬﾍﾞﾘｯｸｽﾛｰ</v>
      </c>
    </row>
    <row r="46" spans="1:30" ht="18" thickBot="1">
      <c r="A46" s="138">
        <v>40</v>
      </c>
      <c r="B46" s="139"/>
      <c r="C46" s="140"/>
      <c r="D46" s="141"/>
      <c r="E46" s="141"/>
      <c r="F46" s="142"/>
      <c r="G46" s="201">
        <f t="shared" si="1"/>
      </c>
      <c r="H46" s="146"/>
      <c r="I46" s="142"/>
      <c r="J46" s="142"/>
      <c r="K46" s="142"/>
      <c r="L46" s="143"/>
      <c r="M46" s="144"/>
      <c r="N46" s="145">
        <f t="shared" si="5"/>
      </c>
      <c r="O46" s="146"/>
      <c r="P46" s="146"/>
      <c r="Q46" s="144"/>
      <c r="R46" s="145">
        <f t="shared" si="3"/>
      </c>
      <c r="S46" s="146"/>
      <c r="T46" s="146"/>
      <c r="U46" s="144"/>
      <c r="V46" s="145">
        <f t="shared" si="4"/>
      </c>
      <c r="W46" s="146"/>
      <c r="X46" s="146"/>
      <c r="Y46" s="147">
        <f t="shared" si="0"/>
        <v>109097</v>
      </c>
      <c r="Z46" s="1" t="e">
        <f>IF(Y46="","",VLOOKUP(Y46,'初期設定'!$D$1:$I$408,3,FALSE))</f>
        <v>#VALUE!</v>
      </c>
      <c r="AC46" s="231" t="str">
        <f>IF('初期設定'!A41="","",'初期設定'!A41)</f>
        <v>092</v>
      </c>
      <c r="AD46" s="231" t="str">
        <f>IF('初期設定'!B41="","",'初期設定'!B41)</f>
        <v>やり男</v>
      </c>
    </row>
    <row r="47" spans="1:30" ht="17.25">
      <c r="A47" s="109">
        <v>41</v>
      </c>
      <c r="B47" s="111"/>
      <c r="C47" s="111"/>
      <c r="D47" s="113"/>
      <c r="E47" s="113"/>
      <c r="F47" s="113"/>
      <c r="G47" s="198">
        <f t="shared" si="1"/>
      </c>
      <c r="H47" s="117"/>
      <c r="I47" s="113"/>
      <c r="J47" s="113"/>
      <c r="K47" s="113"/>
      <c r="L47" s="114"/>
      <c r="M47" s="115"/>
      <c r="N47" s="148">
        <f t="shared" si="5"/>
      </c>
      <c r="O47" s="117"/>
      <c r="P47" s="117"/>
      <c r="Q47" s="115"/>
      <c r="R47" s="148">
        <f t="shared" si="3"/>
      </c>
      <c r="S47" s="117"/>
      <c r="T47" s="117"/>
      <c r="U47" s="115"/>
      <c r="V47" s="148">
        <f t="shared" si="4"/>
      </c>
      <c r="W47" s="117"/>
      <c r="X47" s="117"/>
      <c r="Y47" s="118">
        <f t="shared" si="0"/>
        <v>109097</v>
      </c>
      <c r="Z47" s="1" t="e">
        <f>IF(Y47="","",VLOOKUP(Y47,'初期設定'!$D$1:$I$408,3,FALSE))</f>
        <v>#VALUE!</v>
      </c>
      <c r="AC47" s="231" t="str">
        <f>IF('初期設定'!A42="","",'初期設定'!A42)</f>
        <v>093</v>
      </c>
      <c r="AD47" s="231" t="str">
        <f>IF('初期設定'!B42="","",'初期設定'!B42)</f>
        <v>やり女</v>
      </c>
    </row>
    <row r="48" spans="1:30" ht="17.25">
      <c r="A48" s="109">
        <v>42</v>
      </c>
      <c r="B48" s="111"/>
      <c r="C48" s="111"/>
      <c r="D48" s="113"/>
      <c r="E48" s="113"/>
      <c r="F48" s="113"/>
      <c r="G48" s="198">
        <f t="shared" si="1"/>
      </c>
      <c r="H48" s="117"/>
      <c r="I48" s="113"/>
      <c r="J48" s="113"/>
      <c r="K48" s="113"/>
      <c r="L48" s="114"/>
      <c r="M48" s="115"/>
      <c r="N48" s="116">
        <f t="shared" si="5"/>
      </c>
      <c r="O48" s="117"/>
      <c r="P48" s="117"/>
      <c r="Q48" s="115"/>
      <c r="R48" s="116">
        <f t="shared" si="3"/>
      </c>
      <c r="S48" s="117"/>
      <c r="T48" s="117"/>
      <c r="U48" s="115"/>
      <c r="V48" s="116">
        <f t="shared" si="4"/>
      </c>
      <c r="W48" s="117"/>
      <c r="X48" s="117"/>
      <c r="Y48" s="118">
        <f t="shared" si="0"/>
        <v>109097</v>
      </c>
      <c r="Z48" s="1" t="e">
        <f>IF(Y48="","",VLOOKUP(Y48,'初期設定'!$D$1:$I$408,3,FALSE))</f>
        <v>#VALUE!</v>
      </c>
      <c r="AC48" s="231" t="str">
        <f>IF('初期設定'!A43="","",'初期設定'!A43)</f>
        <v>094</v>
      </c>
      <c r="AD48" s="231" t="str">
        <f>IF('初期設定'!B43="","",'初期設定'!B43)</f>
        <v>ﾊﾝﾏｰ4k女</v>
      </c>
    </row>
    <row r="49" spans="1:30" ht="17.25">
      <c r="A49" s="109">
        <v>43</v>
      </c>
      <c r="B49" s="111"/>
      <c r="C49" s="111"/>
      <c r="D49" s="113"/>
      <c r="E49" s="113"/>
      <c r="F49" s="113"/>
      <c r="G49" s="198">
        <f t="shared" si="1"/>
      </c>
      <c r="H49" s="117"/>
      <c r="I49" s="113"/>
      <c r="J49" s="113"/>
      <c r="K49" s="113"/>
      <c r="L49" s="114"/>
      <c r="M49" s="115"/>
      <c r="N49" s="116">
        <f t="shared" si="5"/>
      </c>
      <c r="O49" s="117"/>
      <c r="P49" s="117"/>
      <c r="Q49" s="115"/>
      <c r="R49" s="116">
        <f t="shared" si="3"/>
      </c>
      <c r="S49" s="117"/>
      <c r="T49" s="117"/>
      <c r="U49" s="115"/>
      <c r="V49" s="116">
        <f t="shared" si="4"/>
      </c>
      <c r="W49" s="117"/>
      <c r="X49" s="117"/>
      <c r="Y49" s="118">
        <f t="shared" si="0"/>
        <v>109097</v>
      </c>
      <c r="Z49" s="1" t="e">
        <f>IF(Y49="","",VLOOKUP(Y49,'初期設定'!$D$1:$I$408,3,FALSE))</f>
        <v>#VALUE!</v>
      </c>
      <c r="AC49" s="231" t="str">
        <f>IF('初期設定'!A44="","",'初期設定'!A44)</f>
        <v>095</v>
      </c>
      <c r="AD49" s="231" t="str">
        <f>IF('初期設定'!B44="","",'初期設定'!B44)</f>
        <v>円盤1k(中男)</v>
      </c>
    </row>
    <row r="50" spans="1:30" ht="17.25">
      <c r="A50" s="109">
        <v>44</v>
      </c>
      <c r="B50" s="111"/>
      <c r="C50" s="111"/>
      <c r="D50" s="113"/>
      <c r="E50" s="113"/>
      <c r="F50" s="113"/>
      <c r="G50" s="198">
        <f t="shared" si="1"/>
      </c>
      <c r="H50" s="117"/>
      <c r="I50" s="113"/>
      <c r="J50" s="113"/>
      <c r="K50" s="113"/>
      <c r="L50" s="114"/>
      <c r="M50" s="115"/>
      <c r="N50" s="116">
        <f t="shared" si="5"/>
      </c>
      <c r="O50" s="117"/>
      <c r="P50" s="117"/>
      <c r="Q50" s="115"/>
      <c r="R50" s="116">
        <f t="shared" si="3"/>
      </c>
      <c r="S50" s="117"/>
      <c r="T50" s="117"/>
      <c r="U50" s="115"/>
      <c r="V50" s="116">
        <f t="shared" si="4"/>
      </c>
      <c r="W50" s="117"/>
      <c r="X50" s="117"/>
      <c r="Y50" s="118">
        <f t="shared" si="0"/>
        <v>109097</v>
      </c>
      <c r="Z50" s="1" t="e">
        <f>IF(Y50="","",VLOOKUP(Y50,'初期設定'!$D$1:$I$408,3,FALSE))</f>
        <v>#VALUE!</v>
      </c>
      <c r="AC50" s="231" t="str">
        <f>IF('初期設定'!A45="","",'初期設定'!A45)</f>
        <v>201</v>
      </c>
      <c r="AD50" s="231" t="str">
        <f>IF('初期設定'!B45="","",'初期設定'!B45)</f>
        <v>混成10種</v>
      </c>
    </row>
    <row r="51" spans="1:30" ht="17.25">
      <c r="A51" s="119">
        <v>45</v>
      </c>
      <c r="B51" s="120"/>
      <c r="C51" s="120"/>
      <c r="D51" s="121"/>
      <c r="E51" s="121"/>
      <c r="F51" s="122"/>
      <c r="G51" s="199">
        <f t="shared" si="1"/>
      </c>
      <c r="H51" s="209"/>
      <c r="I51" s="123"/>
      <c r="J51" s="121"/>
      <c r="K51" s="121"/>
      <c r="L51" s="124"/>
      <c r="M51" s="125"/>
      <c r="N51" s="130">
        <f t="shared" si="5"/>
      </c>
      <c r="O51" s="151"/>
      <c r="P51" s="151"/>
      <c r="Q51" s="125"/>
      <c r="R51" s="130">
        <f t="shared" si="3"/>
      </c>
      <c r="S51" s="151"/>
      <c r="T51" s="151"/>
      <c r="U51" s="125"/>
      <c r="V51" s="130">
        <f t="shared" si="4"/>
      </c>
      <c r="W51" s="151"/>
      <c r="X51" s="151"/>
      <c r="Y51" s="131">
        <f t="shared" si="0"/>
        <v>109097</v>
      </c>
      <c r="Z51" s="1" t="e">
        <f>IF(Y51="","",VLOOKUP(Y51,'初期設定'!$D$1:$I$408,3,FALSE))</f>
        <v>#VALUE!</v>
      </c>
      <c r="AC51" s="231" t="str">
        <f>IF('初期設定'!A46="","",'初期設定'!A46)</f>
        <v>202</v>
      </c>
      <c r="AD51" s="231" t="str">
        <f>IF('初期設定'!B46="","",'初期設定'!B46)</f>
        <v>混成７種</v>
      </c>
    </row>
    <row r="52" spans="1:30" ht="17.25">
      <c r="A52" s="109">
        <v>46</v>
      </c>
      <c r="B52" s="111"/>
      <c r="C52" s="111"/>
      <c r="D52" s="113"/>
      <c r="E52" s="113"/>
      <c r="F52" s="132"/>
      <c r="G52" s="200">
        <f t="shared" si="1"/>
      </c>
      <c r="H52" s="135"/>
      <c r="I52" s="133"/>
      <c r="J52" s="113"/>
      <c r="K52" s="113"/>
      <c r="L52" s="114"/>
      <c r="M52" s="115"/>
      <c r="N52" s="116">
        <f t="shared" si="5"/>
      </c>
      <c r="O52" s="117"/>
      <c r="P52" s="117"/>
      <c r="Q52" s="115"/>
      <c r="R52" s="116">
        <f t="shared" si="3"/>
      </c>
      <c r="S52" s="117"/>
      <c r="T52" s="117"/>
      <c r="U52" s="115"/>
      <c r="V52" s="116">
        <f t="shared" si="4"/>
      </c>
      <c r="W52" s="117"/>
      <c r="X52" s="117"/>
      <c r="Y52" s="118">
        <f t="shared" si="0"/>
        <v>109097</v>
      </c>
      <c r="Z52" s="1" t="e">
        <f>IF(Y52="","",VLOOKUP(Y52,'初期設定'!$D$1:$I$408,3,FALSE))</f>
        <v>#VALUE!</v>
      </c>
      <c r="AC52" s="231" t="str">
        <f>IF('初期設定'!A47="","",'初期設定'!A47)</f>
        <v>210</v>
      </c>
      <c r="AD52" s="231" t="str">
        <f>IF('初期設定'!B47="","",'初期設定'!B47)</f>
        <v>混成８種</v>
      </c>
    </row>
    <row r="53" spans="1:30" ht="17.25">
      <c r="A53" s="109">
        <v>47</v>
      </c>
      <c r="B53" s="111"/>
      <c r="C53" s="111"/>
      <c r="D53" s="113"/>
      <c r="E53" s="113"/>
      <c r="F53" s="113"/>
      <c r="G53" s="198">
        <f t="shared" si="1"/>
      </c>
      <c r="H53" s="117"/>
      <c r="I53" s="113"/>
      <c r="J53" s="113"/>
      <c r="K53" s="113"/>
      <c r="L53" s="114"/>
      <c r="M53" s="115"/>
      <c r="N53" s="116">
        <f t="shared" si="5"/>
      </c>
      <c r="O53" s="117"/>
      <c r="P53" s="117"/>
      <c r="Q53" s="115"/>
      <c r="R53" s="116">
        <f t="shared" si="3"/>
      </c>
      <c r="S53" s="117"/>
      <c r="T53" s="117"/>
      <c r="U53" s="115"/>
      <c r="V53" s="116">
        <f t="shared" si="4"/>
      </c>
      <c r="W53" s="117"/>
      <c r="X53" s="117"/>
      <c r="Y53" s="118">
        <f t="shared" si="0"/>
        <v>109097</v>
      </c>
      <c r="Z53" s="1" t="e">
        <f>IF(Y53="","",VLOOKUP(Y53,'初期設定'!$D$1:$I$408,3,FALSE))</f>
        <v>#VALUE!</v>
      </c>
      <c r="AC53" s="231" t="str">
        <f>IF('初期設定'!A48="","",'初期設定'!A48)</f>
        <v>213</v>
      </c>
      <c r="AD53" s="231" t="str">
        <f>IF('初期設定'!B48="","",'初期設定'!B48)</f>
        <v>混成４種(中男)</v>
      </c>
    </row>
    <row r="54" spans="1:30" ht="17.25">
      <c r="A54" s="109">
        <v>48</v>
      </c>
      <c r="B54" s="111"/>
      <c r="C54" s="111"/>
      <c r="D54" s="113"/>
      <c r="E54" s="113"/>
      <c r="F54" s="113"/>
      <c r="G54" s="198">
        <f t="shared" si="1"/>
      </c>
      <c r="H54" s="117"/>
      <c r="I54" s="113"/>
      <c r="J54" s="113"/>
      <c r="K54" s="113"/>
      <c r="L54" s="114"/>
      <c r="M54" s="115"/>
      <c r="N54" s="116">
        <f t="shared" si="5"/>
      </c>
      <c r="O54" s="117"/>
      <c r="P54" s="117"/>
      <c r="Q54" s="115"/>
      <c r="R54" s="116">
        <f t="shared" si="3"/>
      </c>
      <c r="S54" s="117"/>
      <c r="T54" s="117"/>
      <c r="U54" s="115"/>
      <c r="V54" s="116">
        <f t="shared" si="4"/>
      </c>
      <c r="W54" s="117"/>
      <c r="X54" s="117"/>
      <c r="Y54" s="118">
        <f t="shared" si="0"/>
        <v>109097</v>
      </c>
      <c r="Z54" s="1" t="e">
        <f>IF(Y54="","",VLOOKUP(Y54,'初期設定'!$D$1:$I$408,3,FALSE))</f>
        <v>#VALUE!</v>
      </c>
      <c r="AC54" s="231" t="str">
        <f>IF('初期設定'!A49="","",'初期設定'!A49)</f>
        <v>214</v>
      </c>
      <c r="AD54" s="231" t="str">
        <f>IF('初期設定'!B49="","",'初期設定'!B49)</f>
        <v>混成４種(中女)</v>
      </c>
    </row>
    <row r="55" spans="1:30" ht="17.25">
      <c r="A55" s="109">
        <v>49</v>
      </c>
      <c r="B55" s="111"/>
      <c r="C55" s="111"/>
      <c r="D55" s="113"/>
      <c r="E55" s="113"/>
      <c r="F55" s="113"/>
      <c r="G55" s="198">
        <f t="shared" si="1"/>
      </c>
      <c r="H55" s="117"/>
      <c r="I55" s="113"/>
      <c r="J55" s="113"/>
      <c r="K55" s="113"/>
      <c r="L55" s="114"/>
      <c r="M55" s="115"/>
      <c r="N55" s="116">
        <f t="shared" si="5"/>
      </c>
      <c r="O55" s="117"/>
      <c r="P55" s="117"/>
      <c r="Q55" s="115"/>
      <c r="R55" s="116">
        <f t="shared" si="3"/>
      </c>
      <c r="S55" s="117"/>
      <c r="T55" s="117"/>
      <c r="U55" s="115"/>
      <c r="V55" s="116">
        <f t="shared" si="4"/>
      </c>
      <c r="W55" s="117"/>
      <c r="X55" s="117"/>
      <c r="Y55" s="118">
        <f t="shared" si="0"/>
        <v>109097</v>
      </c>
      <c r="Z55" s="1" t="e">
        <f>IF(Y55="","",VLOOKUP(Y55,'初期設定'!$D$1:$I$408,3,FALSE))</f>
        <v>#VALUE!</v>
      </c>
      <c r="AC55" s="231" t="str">
        <f>IF('初期設定'!A50="","",'初期設定'!A50)</f>
        <v>216</v>
      </c>
      <c r="AD55" s="231" t="str">
        <f>IF('初期設定'!B50="","",'初期設定'!B50)</f>
        <v>男子スプリント</v>
      </c>
    </row>
    <row r="56" spans="1:30" ht="18" thickBot="1">
      <c r="A56" s="138">
        <v>50</v>
      </c>
      <c r="B56" s="140"/>
      <c r="C56" s="140"/>
      <c r="D56" s="142"/>
      <c r="E56" s="142"/>
      <c r="F56" s="142"/>
      <c r="G56" s="201">
        <f t="shared" si="1"/>
      </c>
      <c r="H56" s="146"/>
      <c r="I56" s="153"/>
      <c r="J56" s="142"/>
      <c r="K56" s="142"/>
      <c r="L56" s="143"/>
      <c r="M56" s="144"/>
      <c r="N56" s="145">
        <f t="shared" si="5"/>
      </c>
      <c r="O56" s="146"/>
      <c r="P56" s="146"/>
      <c r="Q56" s="144"/>
      <c r="R56" s="145">
        <f t="shared" si="3"/>
      </c>
      <c r="S56" s="146"/>
      <c r="T56" s="146"/>
      <c r="U56" s="144"/>
      <c r="V56" s="145">
        <f t="shared" si="4"/>
      </c>
      <c r="W56" s="146"/>
      <c r="X56" s="146"/>
      <c r="Y56" s="147">
        <f t="shared" si="0"/>
        <v>109097</v>
      </c>
      <c r="Z56" s="1" t="e">
        <f>IF(Y56="","",VLOOKUP(Y56,'初期設定'!$D$1:$I$408,3,FALSE))</f>
        <v>#VALUE!</v>
      </c>
      <c r="AC56" s="231" t="str">
        <f>IF('初期設定'!A51="","",'初期設定'!A51)</f>
        <v>217</v>
      </c>
      <c r="AD56" s="231" t="str">
        <f>IF('初期設定'!B51="","",'初期設定'!B51)</f>
        <v>女子スプリント</v>
      </c>
    </row>
    <row r="57" spans="1:30" ht="17.25">
      <c r="A57" s="109">
        <v>51</v>
      </c>
      <c r="B57" s="111"/>
      <c r="C57" s="111"/>
      <c r="D57" s="113"/>
      <c r="E57" s="113"/>
      <c r="F57" s="113"/>
      <c r="G57" s="198">
        <f t="shared" si="1"/>
      </c>
      <c r="H57" s="117"/>
      <c r="I57" s="154"/>
      <c r="J57" s="113"/>
      <c r="K57" s="113"/>
      <c r="L57" s="114"/>
      <c r="M57" s="115"/>
      <c r="N57" s="148">
        <f t="shared" si="5"/>
      </c>
      <c r="O57" s="117"/>
      <c r="P57" s="117"/>
      <c r="Q57" s="115"/>
      <c r="R57" s="148">
        <f t="shared" si="3"/>
      </c>
      <c r="S57" s="117"/>
      <c r="T57" s="117"/>
      <c r="U57" s="115"/>
      <c r="V57" s="148">
        <f t="shared" si="4"/>
      </c>
      <c r="W57" s="117"/>
      <c r="X57" s="117"/>
      <c r="Y57" s="118">
        <f t="shared" si="0"/>
        <v>109097</v>
      </c>
      <c r="Z57" s="1" t="e">
        <f>IF(Y57="","",VLOOKUP(Y57,'初期設定'!$D$1:$I$408,3,FALSE))</f>
        <v>#VALUE!</v>
      </c>
      <c r="AC57" s="231" t="str">
        <f>IF('初期設定'!A52="","",'初期設定'!A52)</f>
        <v>422</v>
      </c>
      <c r="AD57" s="231" t="str">
        <f>IF('初期設定'!B52="","",'初期設定'!B52)</f>
        <v>150m</v>
      </c>
    </row>
    <row r="58" spans="1:30" ht="17.25">
      <c r="A58" s="109">
        <v>52</v>
      </c>
      <c r="B58" s="111"/>
      <c r="C58" s="111"/>
      <c r="D58" s="113"/>
      <c r="E58" s="113"/>
      <c r="F58" s="113"/>
      <c r="G58" s="198">
        <f t="shared" si="1"/>
      </c>
      <c r="H58" s="117"/>
      <c r="I58" s="113"/>
      <c r="J58" s="113"/>
      <c r="K58" s="113"/>
      <c r="L58" s="114"/>
      <c r="M58" s="115"/>
      <c r="N58" s="116">
        <f t="shared" si="5"/>
      </c>
      <c r="O58" s="117"/>
      <c r="P58" s="117"/>
      <c r="Q58" s="115"/>
      <c r="R58" s="116">
        <f t="shared" si="3"/>
      </c>
      <c r="S58" s="117"/>
      <c r="T58" s="117"/>
      <c r="U58" s="115"/>
      <c r="V58" s="116">
        <f t="shared" si="4"/>
      </c>
      <c r="W58" s="117"/>
      <c r="X58" s="117"/>
      <c r="Y58" s="118">
        <f t="shared" si="0"/>
        <v>109097</v>
      </c>
      <c r="Z58" s="1" t="e">
        <f>IF(Y58="","",VLOOKUP(Y58,'初期設定'!$D$1:$I$408,3,FALSE))</f>
        <v>#VALUE!</v>
      </c>
      <c r="AC58" s="231" t="str">
        <f>IF('初期設定'!A53="","",'初期設定'!A53)</f>
        <v>999</v>
      </c>
      <c r="AD58" s="231" t="str">
        <f>IF('初期設定'!B53="","",'初期設定'!B53)</f>
        <v>ｴﾗｰ</v>
      </c>
    </row>
    <row r="59" spans="1:30" ht="17.25">
      <c r="A59" s="109">
        <v>53</v>
      </c>
      <c r="B59" s="111"/>
      <c r="C59" s="111"/>
      <c r="D59" s="113"/>
      <c r="E59" s="113"/>
      <c r="F59" s="113"/>
      <c r="G59" s="198">
        <f t="shared" si="1"/>
      </c>
      <c r="H59" s="117"/>
      <c r="I59" s="113"/>
      <c r="J59" s="113"/>
      <c r="K59" s="113"/>
      <c r="L59" s="114"/>
      <c r="M59" s="115"/>
      <c r="N59" s="116">
        <f t="shared" si="5"/>
      </c>
      <c r="O59" s="117"/>
      <c r="P59" s="117"/>
      <c r="Q59" s="115"/>
      <c r="R59" s="116">
        <f t="shared" si="3"/>
      </c>
      <c r="S59" s="117"/>
      <c r="T59" s="117"/>
      <c r="U59" s="115"/>
      <c r="V59" s="116">
        <f t="shared" si="4"/>
      </c>
      <c r="W59" s="117"/>
      <c r="X59" s="117"/>
      <c r="Y59" s="118">
        <f t="shared" si="0"/>
        <v>109097</v>
      </c>
      <c r="Z59" s="1" t="e">
        <f>IF(Y59="","",VLOOKUP(Y59,'初期設定'!$D$1:$I$408,3,FALSE))</f>
        <v>#VALUE!</v>
      </c>
      <c r="AC59" s="231">
        <f>IF('初期設定'!A54="","",'初期設定'!A54)</f>
      </c>
      <c r="AD59" s="231">
        <f>IF('初期設定'!B54="","",'初期設定'!B54)</f>
      </c>
    </row>
    <row r="60" spans="1:30" ht="17.25">
      <c r="A60" s="109">
        <v>54</v>
      </c>
      <c r="B60" s="111"/>
      <c r="C60" s="111"/>
      <c r="D60" s="113"/>
      <c r="E60" s="113"/>
      <c r="F60" s="113"/>
      <c r="G60" s="198">
        <f t="shared" si="1"/>
      </c>
      <c r="H60" s="117"/>
      <c r="I60" s="113"/>
      <c r="J60" s="113"/>
      <c r="K60" s="113"/>
      <c r="L60" s="114"/>
      <c r="M60" s="115"/>
      <c r="N60" s="116">
        <f t="shared" si="5"/>
      </c>
      <c r="O60" s="117"/>
      <c r="P60" s="117"/>
      <c r="Q60" s="115"/>
      <c r="R60" s="116">
        <f t="shared" si="3"/>
      </c>
      <c r="S60" s="117"/>
      <c r="T60" s="117"/>
      <c r="U60" s="115"/>
      <c r="V60" s="116">
        <f t="shared" si="4"/>
      </c>
      <c r="W60" s="117"/>
      <c r="X60" s="117"/>
      <c r="Y60" s="118">
        <f t="shared" si="0"/>
        <v>109097</v>
      </c>
      <c r="Z60" s="1" t="e">
        <f>IF(Y60="","",VLOOKUP(Y60,'初期設定'!$D$1:$I$408,3,FALSE))</f>
        <v>#VALUE!</v>
      </c>
      <c r="AC60" s="231">
        <f>IF('初期設定'!A55="","",'初期設定'!A55)</f>
      </c>
      <c r="AD60" s="231">
        <f>IF('初期設定'!B55="","",'初期設定'!B55)</f>
      </c>
    </row>
    <row r="61" spans="1:30" ht="17.25">
      <c r="A61" s="119">
        <v>55</v>
      </c>
      <c r="B61" s="120"/>
      <c r="C61" s="120"/>
      <c r="D61" s="121"/>
      <c r="E61" s="121"/>
      <c r="F61" s="122"/>
      <c r="G61" s="202">
        <f t="shared" si="1"/>
      </c>
      <c r="H61" s="151"/>
      <c r="I61" s="121"/>
      <c r="J61" s="121"/>
      <c r="K61" s="121"/>
      <c r="L61" s="124"/>
      <c r="M61" s="125"/>
      <c r="N61" s="130">
        <f t="shared" si="5"/>
      </c>
      <c r="O61" s="151"/>
      <c r="P61" s="151"/>
      <c r="Q61" s="125"/>
      <c r="R61" s="130">
        <f t="shared" si="3"/>
      </c>
      <c r="S61" s="151"/>
      <c r="T61" s="151"/>
      <c r="U61" s="125"/>
      <c r="V61" s="130">
        <f t="shared" si="4"/>
      </c>
      <c r="W61" s="151"/>
      <c r="X61" s="151"/>
      <c r="Y61" s="131">
        <f t="shared" si="0"/>
        <v>109097</v>
      </c>
      <c r="Z61" s="1" t="e">
        <f>IF(Y61="","",VLOOKUP(Y61,'初期設定'!$D$1:$I$408,3,FALSE))</f>
        <v>#VALUE!</v>
      </c>
      <c r="AC61" s="231">
        <f>IF('初期設定'!A56="","",'初期設定'!A56)</f>
      </c>
      <c r="AD61" s="231">
        <f>IF('初期設定'!B56="","",'初期設定'!B56)</f>
      </c>
    </row>
    <row r="62" spans="1:30" ht="17.25">
      <c r="A62" s="109">
        <v>56</v>
      </c>
      <c r="B62" s="111"/>
      <c r="C62" s="111"/>
      <c r="D62" s="113"/>
      <c r="E62" s="113"/>
      <c r="F62" s="132"/>
      <c r="G62" s="198">
        <f t="shared" si="1"/>
      </c>
      <c r="H62" s="117"/>
      <c r="I62" s="113"/>
      <c r="J62" s="113"/>
      <c r="K62" s="113"/>
      <c r="L62" s="114"/>
      <c r="M62" s="115"/>
      <c r="N62" s="116">
        <f t="shared" si="5"/>
      </c>
      <c r="O62" s="117"/>
      <c r="P62" s="117"/>
      <c r="Q62" s="115"/>
      <c r="R62" s="116">
        <f t="shared" si="3"/>
      </c>
      <c r="S62" s="117"/>
      <c r="T62" s="117"/>
      <c r="U62" s="115"/>
      <c r="V62" s="116">
        <f t="shared" si="4"/>
      </c>
      <c r="W62" s="117"/>
      <c r="X62" s="117"/>
      <c r="Y62" s="118">
        <f t="shared" si="0"/>
        <v>109097</v>
      </c>
      <c r="Z62" s="1" t="e">
        <f>IF(Y62="","",VLOOKUP(Y62,'初期設定'!$D$1:$I$408,3,FALSE))</f>
        <v>#VALUE!</v>
      </c>
      <c r="AC62" s="231">
        <f>IF('初期設定'!A57="","",'初期設定'!A57)</f>
      </c>
      <c r="AD62" s="231">
        <f>IF('初期設定'!B57="","",'初期設定'!B57)</f>
      </c>
    </row>
    <row r="63" spans="1:30" ht="17.25">
      <c r="A63" s="109">
        <v>57</v>
      </c>
      <c r="B63" s="111"/>
      <c r="C63" s="111"/>
      <c r="D63" s="113"/>
      <c r="E63" s="113"/>
      <c r="F63" s="113"/>
      <c r="G63" s="198">
        <f t="shared" si="1"/>
      </c>
      <c r="H63" s="117"/>
      <c r="I63" s="113"/>
      <c r="J63" s="113"/>
      <c r="K63" s="113"/>
      <c r="L63" s="114"/>
      <c r="M63" s="115"/>
      <c r="N63" s="116">
        <f t="shared" si="5"/>
      </c>
      <c r="O63" s="117"/>
      <c r="P63" s="117"/>
      <c r="Q63" s="115"/>
      <c r="R63" s="116">
        <f t="shared" si="3"/>
      </c>
      <c r="S63" s="117"/>
      <c r="T63" s="117"/>
      <c r="U63" s="115"/>
      <c r="V63" s="116">
        <f t="shared" si="4"/>
      </c>
      <c r="W63" s="117"/>
      <c r="X63" s="117"/>
      <c r="Y63" s="118">
        <f t="shared" si="0"/>
        <v>109097</v>
      </c>
      <c r="Z63" s="1" t="e">
        <f>IF(Y63="","",VLOOKUP(Y63,'初期設定'!$D$1:$I$408,3,FALSE))</f>
        <v>#VALUE!</v>
      </c>
      <c r="AC63" s="231">
        <f>IF('初期設定'!A58="","",'初期設定'!A58)</f>
      </c>
      <c r="AD63" s="231">
        <f>IF('初期設定'!B58="","",'初期設定'!B58)</f>
      </c>
    </row>
    <row r="64" spans="1:30" ht="17.25">
      <c r="A64" s="109">
        <v>58</v>
      </c>
      <c r="B64" s="111"/>
      <c r="C64" s="111"/>
      <c r="D64" s="113"/>
      <c r="E64" s="113"/>
      <c r="F64" s="113"/>
      <c r="G64" s="198">
        <f t="shared" si="1"/>
      </c>
      <c r="H64" s="117"/>
      <c r="I64" s="113"/>
      <c r="J64" s="113"/>
      <c r="K64" s="113"/>
      <c r="L64" s="114"/>
      <c r="M64" s="115"/>
      <c r="N64" s="116">
        <f t="shared" si="5"/>
      </c>
      <c r="O64" s="117"/>
      <c r="P64" s="117"/>
      <c r="Q64" s="115"/>
      <c r="R64" s="116">
        <f t="shared" si="3"/>
      </c>
      <c r="S64" s="117"/>
      <c r="T64" s="117"/>
      <c r="U64" s="115"/>
      <c r="V64" s="116">
        <f t="shared" si="4"/>
      </c>
      <c r="W64" s="117"/>
      <c r="X64" s="117"/>
      <c r="Y64" s="118">
        <f t="shared" si="0"/>
        <v>109097</v>
      </c>
      <c r="Z64" s="1" t="e">
        <f>IF(Y64="","",VLOOKUP(Y64,'初期設定'!$D$1:$I$408,3,FALSE))</f>
        <v>#VALUE!</v>
      </c>
      <c r="AC64" s="231">
        <f>IF('初期設定'!A59="","",'初期設定'!A59)</f>
      </c>
      <c r="AD64" s="231">
        <f>IF('初期設定'!B59="","",'初期設定'!B59)</f>
      </c>
    </row>
    <row r="65" spans="1:30" ht="17.25">
      <c r="A65" s="109">
        <v>59</v>
      </c>
      <c r="B65" s="111"/>
      <c r="C65" s="111"/>
      <c r="D65" s="113"/>
      <c r="E65" s="113"/>
      <c r="F65" s="113"/>
      <c r="G65" s="198">
        <f t="shared" si="1"/>
      </c>
      <c r="H65" s="117"/>
      <c r="I65" s="113"/>
      <c r="J65" s="113"/>
      <c r="K65" s="113"/>
      <c r="L65" s="114"/>
      <c r="M65" s="115"/>
      <c r="N65" s="116">
        <f t="shared" si="5"/>
      </c>
      <c r="O65" s="117"/>
      <c r="P65" s="117"/>
      <c r="Q65" s="115"/>
      <c r="R65" s="116">
        <f t="shared" si="3"/>
      </c>
      <c r="S65" s="117"/>
      <c r="T65" s="117"/>
      <c r="U65" s="115"/>
      <c r="V65" s="116">
        <f t="shared" si="4"/>
      </c>
      <c r="W65" s="117"/>
      <c r="X65" s="117"/>
      <c r="Y65" s="118">
        <f t="shared" si="0"/>
        <v>109097</v>
      </c>
      <c r="Z65" s="1" t="e">
        <f>IF(Y65="","",VLOOKUP(Y65,'初期設定'!$D$1:$I$408,3,FALSE))</f>
        <v>#VALUE!</v>
      </c>
      <c r="AC65" s="231">
        <f>IF('初期設定'!A60="","",'初期設定'!A60)</f>
      </c>
      <c r="AD65" s="231">
        <f>IF('初期設定'!B60="","",'初期設定'!B60)</f>
      </c>
    </row>
    <row r="66" spans="1:30" ht="18" thickBot="1">
      <c r="A66" s="138">
        <v>60</v>
      </c>
      <c r="B66" s="140"/>
      <c r="C66" s="140"/>
      <c r="D66" s="142"/>
      <c r="E66" s="142"/>
      <c r="F66" s="142"/>
      <c r="G66" s="201">
        <f t="shared" si="1"/>
      </c>
      <c r="H66" s="146"/>
      <c r="I66" s="142"/>
      <c r="J66" s="142"/>
      <c r="K66" s="142"/>
      <c r="L66" s="143"/>
      <c r="M66" s="144"/>
      <c r="N66" s="145">
        <f t="shared" si="5"/>
      </c>
      <c r="O66" s="146"/>
      <c r="P66" s="146"/>
      <c r="Q66" s="144"/>
      <c r="R66" s="145">
        <f t="shared" si="3"/>
      </c>
      <c r="S66" s="146"/>
      <c r="T66" s="146"/>
      <c r="U66" s="144"/>
      <c r="V66" s="145">
        <f t="shared" si="4"/>
      </c>
      <c r="W66" s="146"/>
      <c r="X66" s="146"/>
      <c r="Y66" s="147">
        <f t="shared" si="0"/>
        <v>109097</v>
      </c>
      <c r="Z66" s="1" t="e">
        <f>IF(Y66="","",VLOOKUP(Y66,'初期設定'!$D$1:$I$408,3,FALSE))</f>
        <v>#VALUE!</v>
      </c>
      <c r="AC66" s="231">
        <f>IF('初期設定'!A61="","",'初期設定'!A61)</f>
      </c>
      <c r="AD66" s="231">
        <f>IF('初期設定'!B61="","",'初期設定'!B61)</f>
      </c>
    </row>
    <row r="67" spans="1:30" ht="17.25">
      <c r="A67" s="109">
        <v>61</v>
      </c>
      <c r="B67" s="110"/>
      <c r="C67" s="111"/>
      <c r="D67" s="112"/>
      <c r="E67" s="112"/>
      <c r="F67" s="113"/>
      <c r="G67" s="198">
        <f t="shared" si="1"/>
      </c>
      <c r="H67" s="117"/>
      <c r="I67" s="113"/>
      <c r="J67" s="113"/>
      <c r="K67" s="113"/>
      <c r="L67" s="114"/>
      <c r="M67" s="115"/>
      <c r="N67" s="148">
        <f t="shared" si="5"/>
      </c>
      <c r="O67" s="117"/>
      <c r="P67" s="117"/>
      <c r="Q67" s="115"/>
      <c r="R67" s="148">
        <f t="shared" si="3"/>
      </c>
      <c r="S67" s="117"/>
      <c r="T67" s="117"/>
      <c r="U67" s="115"/>
      <c r="V67" s="148">
        <f t="shared" si="4"/>
      </c>
      <c r="W67" s="117"/>
      <c r="X67" s="117"/>
      <c r="Y67" s="118">
        <f t="shared" si="0"/>
        <v>109097</v>
      </c>
      <c r="Z67" s="1" t="e">
        <f>IF(Y67="","",VLOOKUP(Y67,'初期設定'!$D$1:$I$408,3,FALSE))</f>
        <v>#VALUE!</v>
      </c>
      <c r="AC67" s="231">
        <f>IF('初期設定'!A62="","",'初期設定'!A62)</f>
      </c>
      <c r="AD67" s="231">
        <f>IF('初期設定'!B62="","",'初期設定'!B62)</f>
      </c>
    </row>
    <row r="68" spans="1:30" ht="17.25">
      <c r="A68" s="109">
        <v>62</v>
      </c>
      <c r="B68" s="110"/>
      <c r="C68" s="111"/>
      <c r="D68" s="112"/>
      <c r="E68" s="112"/>
      <c r="F68" s="113"/>
      <c r="G68" s="198">
        <f t="shared" si="1"/>
      </c>
      <c r="H68" s="117"/>
      <c r="I68" s="113"/>
      <c r="J68" s="113"/>
      <c r="K68" s="113"/>
      <c r="L68" s="114"/>
      <c r="M68" s="115"/>
      <c r="N68" s="116">
        <f t="shared" si="5"/>
      </c>
      <c r="O68" s="117"/>
      <c r="P68" s="117"/>
      <c r="Q68" s="115"/>
      <c r="R68" s="116">
        <f t="shared" si="3"/>
      </c>
      <c r="S68" s="117"/>
      <c r="T68" s="117"/>
      <c r="U68" s="115"/>
      <c r="V68" s="116">
        <f t="shared" si="4"/>
      </c>
      <c r="W68" s="117"/>
      <c r="X68" s="117"/>
      <c r="Y68" s="118">
        <f t="shared" si="0"/>
        <v>109097</v>
      </c>
      <c r="Z68" s="1" t="e">
        <f>IF(Y68="","",VLOOKUP(Y68,'初期設定'!$D$1:$I$408,3,FALSE))</f>
        <v>#VALUE!</v>
      </c>
      <c r="AC68" s="231">
        <f>IF('初期設定'!A63="","",'初期設定'!A63)</f>
      </c>
      <c r="AD68" s="231">
        <f>IF('初期設定'!B63="","",'初期設定'!B63)</f>
      </c>
    </row>
    <row r="69" spans="1:30" ht="17.25">
      <c r="A69" s="109">
        <v>63</v>
      </c>
      <c r="B69" s="110"/>
      <c r="C69" s="111"/>
      <c r="D69" s="112"/>
      <c r="E69" s="112"/>
      <c r="F69" s="113"/>
      <c r="G69" s="198">
        <f t="shared" si="1"/>
      </c>
      <c r="H69" s="117"/>
      <c r="I69" s="113"/>
      <c r="J69" s="113"/>
      <c r="K69" s="113"/>
      <c r="L69" s="114"/>
      <c r="M69" s="115"/>
      <c r="N69" s="116">
        <f t="shared" si="5"/>
      </c>
      <c r="O69" s="117"/>
      <c r="P69" s="117"/>
      <c r="Q69" s="115"/>
      <c r="R69" s="116">
        <f t="shared" si="3"/>
      </c>
      <c r="S69" s="117"/>
      <c r="T69" s="117"/>
      <c r="U69" s="115"/>
      <c r="V69" s="116">
        <f t="shared" si="4"/>
      </c>
      <c r="W69" s="117"/>
      <c r="X69" s="117"/>
      <c r="Y69" s="118">
        <f t="shared" si="0"/>
        <v>109097</v>
      </c>
      <c r="Z69" s="1" t="e">
        <f>IF(Y69="","",VLOOKUP(Y69,'初期設定'!$D$1:$I$408,3,FALSE))</f>
        <v>#VALUE!</v>
      </c>
      <c r="AC69" s="231">
        <f>IF('初期設定'!A64="","",'初期設定'!A64)</f>
      </c>
      <c r="AD69" s="231">
        <f>IF('初期設定'!B64="","",'初期設定'!B64)</f>
      </c>
    </row>
    <row r="70" spans="1:30" ht="17.25">
      <c r="A70" s="109">
        <v>64</v>
      </c>
      <c r="B70" s="110"/>
      <c r="C70" s="111"/>
      <c r="D70" s="112"/>
      <c r="E70" s="112"/>
      <c r="F70" s="113"/>
      <c r="G70" s="198">
        <f t="shared" si="1"/>
      </c>
      <c r="H70" s="117"/>
      <c r="I70" s="113"/>
      <c r="J70" s="113"/>
      <c r="K70" s="113"/>
      <c r="L70" s="114"/>
      <c r="M70" s="115"/>
      <c r="N70" s="116">
        <f t="shared" si="5"/>
      </c>
      <c r="O70" s="117"/>
      <c r="P70" s="117"/>
      <c r="Q70" s="115"/>
      <c r="R70" s="116">
        <f t="shared" si="3"/>
      </c>
      <c r="S70" s="117"/>
      <c r="T70" s="117"/>
      <c r="U70" s="115"/>
      <c r="V70" s="116">
        <f t="shared" si="4"/>
      </c>
      <c r="W70" s="117"/>
      <c r="X70" s="117"/>
      <c r="Y70" s="118">
        <f t="shared" si="0"/>
        <v>109097</v>
      </c>
      <c r="Z70" s="1" t="e">
        <f>IF(Y70="","",VLOOKUP(Y70,'初期設定'!$D$1:$I$408,3,FALSE))</f>
        <v>#VALUE!</v>
      </c>
      <c r="AC70" s="231">
        <f>IF('初期設定'!A65="","",'初期設定'!A65)</f>
      </c>
      <c r="AD70" s="231">
        <f>IF('初期設定'!B65="","",'初期設定'!B65)</f>
      </c>
    </row>
    <row r="71" spans="1:30" ht="17.25">
      <c r="A71" s="119">
        <v>65</v>
      </c>
      <c r="B71" s="120"/>
      <c r="C71" s="120"/>
      <c r="D71" s="121"/>
      <c r="E71" s="121"/>
      <c r="F71" s="122"/>
      <c r="G71" s="199">
        <f t="shared" si="1"/>
      </c>
      <c r="H71" s="209"/>
      <c r="I71" s="123"/>
      <c r="J71" s="122"/>
      <c r="K71" s="121"/>
      <c r="L71" s="124"/>
      <c r="M71" s="125"/>
      <c r="N71" s="130">
        <f t="shared" si="5"/>
      </c>
      <c r="O71" s="151"/>
      <c r="P71" s="151"/>
      <c r="Q71" s="125"/>
      <c r="R71" s="130">
        <f t="shared" si="3"/>
      </c>
      <c r="S71" s="151"/>
      <c r="T71" s="151"/>
      <c r="U71" s="125"/>
      <c r="V71" s="130">
        <f t="shared" si="4"/>
      </c>
      <c r="W71" s="151"/>
      <c r="X71" s="151"/>
      <c r="Y71" s="131">
        <f t="shared" si="0"/>
        <v>109097</v>
      </c>
      <c r="Z71" s="1" t="e">
        <f>IF(Y71="","",VLOOKUP(Y71,'初期設定'!$D$1:$I$408,3,FALSE))</f>
        <v>#VALUE!</v>
      </c>
      <c r="AC71" s="231">
        <f>IF('初期設定'!A66="","",'初期設定'!A66)</f>
      </c>
      <c r="AD71" s="231">
        <f>IF('初期設定'!B66="","",'初期設定'!B66)</f>
      </c>
    </row>
    <row r="72" spans="1:30" ht="17.25">
      <c r="A72" s="109">
        <v>66</v>
      </c>
      <c r="B72" s="110"/>
      <c r="C72" s="111"/>
      <c r="D72" s="112"/>
      <c r="E72" s="112"/>
      <c r="F72" s="132"/>
      <c r="G72" s="200">
        <f aca="true" t="shared" si="6" ref="G72:G96">IF(B72="","","JPN")</f>
      </c>
      <c r="H72" s="135"/>
      <c r="I72" s="133"/>
      <c r="J72" s="132"/>
      <c r="K72" s="113"/>
      <c r="L72" s="114"/>
      <c r="M72" s="115"/>
      <c r="N72" s="116">
        <f aca="true" t="shared" si="7" ref="N72:N96">IF(M72="","",VLOOKUP(LEFT(M72,3),kyougi,2,1))</f>
      </c>
      <c r="O72" s="117"/>
      <c r="P72" s="117"/>
      <c r="Q72" s="115"/>
      <c r="R72" s="116">
        <f aca="true" t="shared" si="8" ref="R72:R96">IF(Q72="","",VLOOKUP(LEFT(Q72,3),kyougi,2,1))</f>
      </c>
      <c r="S72" s="117"/>
      <c r="T72" s="117"/>
      <c r="U72" s="115"/>
      <c r="V72" s="116">
        <f aca="true" t="shared" si="9" ref="V72:V96">IF(U72="","",VLOOKUP(LEFT(U72,3),kyougi,2,1))</f>
      </c>
      <c r="W72" s="117"/>
      <c r="X72" s="117"/>
      <c r="Y72" s="118">
        <f aca="true" t="shared" si="10" ref="Y72:Y96">IF($B$2="","",$B$2)</f>
        <v>109097</v>
      </c>
      <c r="Z72" s="1" t="e">
        <f>IF(Y72="","",VLOOKUP(Y72,'初期設定'!$D$1:$I$408,3,FALSE))</f>
        <v>#VALUE!</v>
      </c>
      <c r="AC72" s="231">
        <f>IF('初期設定'!A67="","",'初期設定'!A67)</f>
      </c>
      <c r="AD72" s="231">
        <f>IF('初期設定'!B67="","",'初期設定'!B67)</f>
      </c>
    </row>
    <row r="73" spans="1:30" ht="17.25">
      <c r="A73" s="109">
        <v>67</v>
      </c>
      <c r="B73" s="110"/>
      <c r="C73" s="111"/>
      <c r="D73" s="112"/>
      <c r="E73" s="112"/>
      <c r="F73" s="113"/>
      <c r="G73" s="198">
        <f t="shared" si="6"/>
      </c>
      <c r="H73" s="117"/>
      <c r="I73" s="113"/>
      <c r="J73" s="113"/>
      <c r="K73" s="113"/>
      <c r="L73" s="114"/>
      <c r="M73" s="115"/>
      <c r="N73" s="116">
        <f t="shared" si="7"/>
      </c>
      <c r="O73" s="117"/>
      <c r="P73" s="117"/>
      <c r="Q73" s="115"/>
      <c r="R73" s="116">
        <f t="shared" si="8"/>
      </c>
      <c r="S73" s="117"/>
      <c r="T73" s="117"/>
      <c r="U73" s="115"/>
      <c r="V73" s="116">
        <f t="shared" si="9"/>
      </c>
      <c r="W73" s="117"/>
      <c r="X73" s="117"/>
      <c r="Y73" s="118">
        <f t="shared" si="10"/>
        <v>109097</v>
      </c>
      <c r="Z73" s="1" t="e">
        <f>IF(Y73="","",VLOOKUP(Y73,'初期設定'!$D$1:$I$408,3,FALSE))</f>
        <v>#VALUE!</v>
      </c>
      <c r="AC73" s="231">
        <f>IF('初期設定'!A68="","",'初期設定'!A68)</f>
      </c>
      <c r="AD73" s="231">
        <f>IF('初期設定'!B68="","",'初期設定'!B68)</f>
      </c>
    </row>
    <row r="74" spans="1:30" ht="17.25">
      <c r="A74" s="109">
        <v>68</v>
      </c>
      <c r="B74" s="110"/>
      <c r="C74" s="111"/>
      <c r="D74" s="112"/>
      <c r="E74" s="112"/>
      <c r="F74" s="113"/>
      <c r="G74" s="198">
        <f t="shared" si="6"/>
      </c>
      <c r="H74" s="117"/>
      <c r="I74" s="113"/>
      <c r="J74" s="113"/>
      <c r="K74" s="113"/>
      <c r="L74" s="114"/>
      <c r="M74" s="115"/>
      <c r="N74" s="116">
        <f t="shared" si="7"/>
      </c>
      <c r="O74" s="117"/>
      <c r="P74" s="117"/>
      <c r="Q74" s="115"/>
      <c r="R74" s="116">
        <f t="shared" si="8"/>
      </c>
      <c r="S74" s="117"/>
      <c r="T74" s="117"/>
      <c r="U74" s="115"/>
      <c r="V74" s="116">
        <f t="shared" si="9"/>
      </c>
      <c r="W74" s="117"/>
      <c r="X74" s="117"/>
      <c r="Y74" s="118">
        <f t="shared" si="10"/>
        <v>109097</v>
      </c>
      <c r="Z74" s="1" t="e">
        <f>IF(Y74="","",VLOOKUP(Y74,'初期設定'!$D$1:$I$408,3,FALSE))</f>
        <v>#VALUE!</v>
      </c>
      <c r="AC74" s="231">
        <f>IF('初期設定'!A69="","",'初期設定'!A69)</f>
      </c>
      <c r="AD74" s="231">
        <f>IF('初期設定'!B69="","",'初期設定'!B69)</f>
      </c>
    </row>
    <row r="75" spans="1:30" ht="17.25">
      <c r="A75" s="109">
        <v>69</v>
      </c>
      <c r="B75" s="110"/>
      <c r="C75" s="111"/>
      <c r="D75" s="112"/>
      <c r="E75" s="112"/>
      <c r="F75" s="113"/>
      <c r="G75" s="198">
        <f t="shared" si="6"/>
      </c>
      <c r="H75" s="117"/>
      <c r="I75" s="113"/>
      <c r="J75" s="113"/>
      <c r="K75" s="113"/>
      <c r="L75" s="114"/>
      <c r="M75" s="115"/>
      <c r="N75" s="116">
        <f t="shared" si="7"/>
      </c>
      <c r="O75" s="117"/>
      <c r="P75" s="117"/>
      <c r="Q75" s="115"/>
      <c r="R75" s="116">
        <f t="shared" si="8"/>
      </c>
      <c r="S75" s="117"/>
      <c r="T75" s="117"/>
      <c r="U75" s="115"/>
      <c r="V75" s="116">
        <f t="shared" si="9"/>
      </c>
      <c r="W75" s="117"/>
      <c r="X75" s="117"/>
      <c r="Y75" s="118">
        <f t="shared" si="10"/>
        <v>109097</v>
      </c>
      <c r="Z75" s="1" t="e">
        <f>IF(Y75="","",VLOOKUP(Y75,'初期設定'!$D$1:$I$408,3,FALSE))</f>
        <v>#VALUE!</v>
      </c>
      <c r="AC75" s="231">
        <f>IF('初期設定'!A70="","",'初期設定'!A70)</f>
      </c>
      <c r="AD75" s="231">
        <f>IF('初期設定'!B70="","",'初期設定'!B70)</f>
      </c>
    </row>
    <row r="76" spans="1:30" ht="18" thickBot="1">
      <c r="A76" s="138">
        <v>70</v>
      </c>
      <c r="B76" s="139"/>
      <c r="C76" s="140"/>
      <c r="D76" s="141"/>
      <c r="E76" s="141"/>
      <c r="F76" s="142"/>
      <c r="G76" s="201">
        <f t="shared" si="6"/>
      </c>
      <c r="H76" s="146"/>
      <c r="I76" s="142"/>
      <c r="J76" s="142"/>
      <c r="K76" s="142"/>
      <c r="L76" s="143"/>
      <c r="M76" s="144"/>
      <c r="N76" s="145">
        <f t="shared" si="7"/>
      </c>
      <c r="O76" s="146"/>
      <c r="P76" s="146"/>
      <c r="Q76" s="144"/>
      <c r="R76" s="145">
        <f t="shared" si="8"/>
      </c>
      <c r="S76" s="146"/>
      <c r="T76" s="146"/>
      <c r="U76" s="144"/>
      <c r="V76" s="145">
        <f t="shared" si="9"/>
      </c>
      <c r="W76" s="146"/>
      <c r="X76" s="146"/>
      <c r="Y76" s="147">
        <f t="shared" si="10"/>
        <v>109097</v>
      </c>
      <c r="Z76" s="1" t="e">
        <f>IF(Y76="","",VLOOKUP(Y76,'初期設定'!$D$1:$I$408,3,FALSE))</f>
        <v>#VALUE!</v>
      </c>
      <c r="AC76" s="231">
        <f>IF('初期設定'!A71="","",'初期設定'!A71)</f>
      </c>
      <c r="AD76" s="231">
        <f>IF('初期設定'!B71="","",'初期設定'!B71)</f>
      </c>
    </row>
    <row r="77" spans="1:30" ht="17.25">
      <c r="A77" s="109">
        <v>71</v>
      </c>
      <c r="B77" s="111"/>
      <c r="C77" s="111"/>
      <c r="D77" s="113"/>
      <c r="E77" s="113"/>
      <c r="F77" s="113"/>
      <c r="G77" s="198">
        <f t="shared" si="6"/>
      </c>
      <c r="H77" s="117"/>
      <c r="I77" s="113"/>
      <c r="J77" s="113"/>
      <c r="K77" s="113"/>
      <c r="L77" s="114"/>
      <c r="M77" s="115"/>
      <c r="N77" s="148">
        <f t="shared" si="7"/>
      </c>
      <c r="O77" s="117"/>
      <c r="P77" s="117"/>
      <c r="Q77" s="115"/>
      <c r="R77" s="148">
        <f t="shared" si="8"/>
      </c>
      <c r="S77" s="117"/>
      <c r="T77" s="117"/>
      <c r="U77" s="115"/>
      <c r="V77" s="148">
        <f t="shared" si="9"/>
      </c>
      <c r="W77" s="117"/>
      <c r="X77" s="117"/>
      <c r="Y77" s="118">
        <f t="shared" si="10"/>
        <v>109097</v>
      </c>
      <c r="Z77" s="1" t="e">
        <f>IF(Y77="","",VLOOKUP(Y77,'初期設定'!$D$1:$I$408,3,FALSE))</f>
        <v>#VALUE!</v>
      </c>
      <c r="AC77" s="231">
        <f>IF('初期設定'!A72="","",'初期設定'!A72)</f>
      </c>
      <c r="AD77" s="231">
        <f>IF('初期設定'!B72="","",'初期設定'!B72)</f>
      </c>
    </row>
    <row r="78" spans="1:30" ht="17.25">
      <c r="A78" s="109">
        <v>72</v>
      </c>
      <c r="B78" s="111"/>
      <c r="C78" s="111"/>
      <c r="D78" s="113"/>
      <c r="E78" s="113"/>
      <c r="F78" s="113"/>
      <c r="G78" s="198">
        <f t="shared" si="6"/>
      </c>
      <c r="H78" s="117"/>
      <c r="I78" s="113"/>
      <c r="J78" s="113"/>
      <c r="K78" s="113"/>
      <c r="L78" s="114"/>
      <c r="M78" s="115"/>
      <c r="N78" s="116">
        <f t="shared" si="7"/>
      </c>
      <c r="O78" s="117"/>
      <c r="P78" s="117"/>
      <c r="Q78" s="115"/>
      <c r="R78" s="116">
        <f t="shared" si="8"/>
      </c>
      <c r="S78" s="117"/>
      <c r="T78" s="117"/>
      <c r="U78" s="115"/>
      <c r="V78" s="116">
        <f t="shared" si="9"/>
      </c>
      <c r="W78" s="117"/>
      <c r="X78" s="117"/>
      <c r="Y78" s="118">
        <f t="shared" si="10"/>
        <v>109097</v>
      </c>
      <c r="Z78" s="1" t="e">
        <f>IF(Y78="","",VLOOKUP(Y78,'初期設定'!$D$1:$I$408,3,FALSE))</f>
        <v>#VALUE!</v>
      </c>
      <c r="AC78" s="231">
        <f>IF('初期設定'!A73="","",'初期設定'!A73)</f>
      </c>
      <c r="AD78" s="231">
        <f>IF('初期設定'!B73="","",'初期設定'!B73)</f>
      </c>
    </row>
    <row r="79" spans="1:30" ht="17.25">
      <c r="A79" s="109">
        <v>73</v>
      </c>
      <c r="B79" s="111"/>
      <c r="C79" s="111"/>
      <c r="D79" s="113"/>
      <c r="E79" s="113"/>
      <c r="F79" s="113"/>
      <c r="G79" s="198">
        <f t="shared" si="6"/>
      </c>
      <c r="H79" s="117"/>
      <c r="I79" s="113"/>
      <c r="J79" s="113"/>
      <c r="K79" s="113"/>
      <c r="L79" s="114"/>
      <c r="M79" s="115"/>
      <c r="N79" s="116">
        <f t="shared" si="7"/>
      </c>
      <c r="O79" s="117"/>
      <c r="P79" s="117"/>
      <c r="Q79" s="115"/>
      <c r="R79" s="116">
        <f t="shared" si="8"/>
      </c>
      <c r="S79" s="117"/>
      <c r="T79" s="117"/>
      <c r="U79" s="115"/>
      <c r="V79" s="116">
        <f t="shared" si="9"/>
      </c>
      <c r="W79" s="117"/>
      <c r="X79" s="117"/>
      <c r="Y79" s="118">
        <f t="shared" si="10"/>
        <v>109097</v>
      </c>
      <c r="Z79" s="1" t="e">
        <f>IF(Y79="","",VLOOKUP(Y79,'初期設定'!$D$1:$I$408,3,FALSE))</f>
        <v>#VALUE!</v>
      </c>
      <c r="AC79" s="231">
        <f>IF('初期設定'!A74="","",'初期設定'!A74)</f>
      </c>
      <c r="AD79" s="231">
        <f>IF('初期設定'!B74="","",'初期設定'!B74)</f>
      </c>
    </row>
    <row r="80" spans="1:26" ht="17.25">
      <c r="A80" s="109">
        <v>74</v>
      </c>
      <c r="B80" s="111"/>
      <c r="C80" s="111"/>
      <c r="D80" s="113"/>
      <c r="E80" s="113"/>
      <c r="F80" s="113"/>
      <c r="G80" s="198">
        <f t="shared" si="6"/>
      </c>
      <c r="H80" s="117"/>
      <c r="I80" s="113"/>
      <c r="J80" s="113"/>
      <c r="K80" s="113"/>
      <c r="L80" s="114"/>
      <c r="M80" s="115"/>
      <c r="N80" s="116">
        <f t="shared" si="7"/>
      </c>
      <c r="O80" s="117"/>
      <c r="P80" s="117"/>
      <c r="Q80" s="115"/>
      <c r="R80" s="116">
        <f t="shared" si="8"/>
      </c>
      <c r="S80" s="117"/>
      <c r="T80" s="117"/>
      <c r="U80" s="115"/>
      <c r="V80" s="116">
        <f t="shared" si="9"/>
      </c>
      <c r="W80" s="117"/>
      <c r="X80" s="117"/>
      <c r="Y80" s="118">
        <f t="shared" si="10"/>
        <v>109097</v>
      </c>
      <c r="Z80" s="1" t="e">
        <f>IF(Y80="","",VLOOKUP(Y80,'初期設定'!$D$1:$I$408,3,FALSE))</f>
        <v>#VALUE!</v>
      </c>
    </row>
    <row r="81" spans="1:26" ht="17.25">
      <c r="A81" s="119">
        <v>75</v>
      </c>
      <c r="B81" s="120"/>
      <c r="C81" s="120"/>
      <c r="D81" s="121"/>
      <c r="E81" s="121"/>
      <c r="F81" s="122"/>
      <c r="G81" s="199">
        <f t="shared" si="6"/>
      </c>
      <c r="H81" s="209"/>
      <c r="I81" s="123"/>
      <c r="J81" s="121"/>
      <c r="K81" s="121"/>
      <c r="L81" s="124"/>
      <c r="M81" s="125"/>
      <c r="N81" s="130">
        <f t="shared" si="7"/>
      </c>
      <c r="O81" s="151"/>
      <c r="P81" s="151"/>
      <c r="Q81" s="125"/>
      <c r="R81" s="130">
        <f t="shared" si="8"/>
      </c>
      <c r="S81" s="151"/>
      <c r="T81" s="151"/>
      <c r="U81" s="125"/>
      <c r="V81" s="130">
        <f t="shared" si="9"/>
      </c>
      <c r="W81" s="151"/>
      <c r="X81" s="151"/>
      <c r="Y81" s="131">
        <f t="shared" si="10"/>
        <v>109097</v>
      </c>
      <c r="Z81" s="1" t="e">
        <f>IF(Y81="","",VLOOKUP(Y81,'初期設定'!$D$1:$I$408,3,FALSE))</f>
        <v>#VALUE!</v>
      </c>
    </row>
    <row r="82" spans="1:26" ht="17.25">
      <c r="A82" s="109">
        <v>76</v>
      </c>
      <c r="B82" s="111"/>
      <c r="C82" s="111"/>
      <c r="D82" s="113"/>
      <c r="E82" s="113"/>
      <c r="F82" s="132"/>
      <c r="G82" s="200">
        <f t="shared" si="6"/>
      </c>
      <c r="H82" s="135"/>
      <c r="I82" s="133"/>
      <c r="J82" s="113"/>
      <c r="K82" s="113"/>
      <c r="L82" s="114"/>
      <c r="M82" s="115"/>
      <c r="N82" s="116">
        <f t="shared" si="7"/>
      </c>
      <c r="O82" s="117"/>
      <c r="P82" s="117"/>
      <c r="Q82" s="115"/>
      <c r="R82" s="116">
        <f t="shared" si="8"/>
      </c>
      <c r="S82" s="117"/>
      <c r="T82" s="117"/>
      <c r="U82" s="115"/>
      <c r="V82" s="116">
        <f t="shared" si="9"/>
      </c>
      <c r="W82" s="117"/>
      <c r="X82" s="117"/>
      <c r="Y82" s="118">
        <f t="shared" si="10"/>
        <v>109097</v>
      </c>
      <c r="Z82" s="1" t="e">
        <f>IF(Y82="","",VLOOKUP(Y82,'初期設定'!$D$1:$I$408,3,FALSE))</f>
        <v>#VALUE!</v>
      </c>
    </row>
    <row r="83" spans="1:26" ht="17.25">
      <c r="A83" s="109">
        <v>77</v>
      </c>
      <c r="B83" s="111"/>
      <c r="C83" s="111"/>
      <c r="D83" s="113"/>
      <c r="E83" s="113"/>
      <c r="F83" s="113"/>
      <c r="G83" s="198">
        <f t="shared" si="6"/>
      </c>
      <c r="H83" s="117"/>
      <c r="I83" s="113"/>
      <c r="J83" s="113"/>
      <c r="K83" s="113"/>
      <c r="L83" s="114"/>
      <c r="M83" s="115"/>
      <c r="N83" s="116">
        <f t="shared" si="7"/>
      </c>
      <c r="O83" s="117"/>
      <c r="P83" s="117"/>
      <c r="Q83" s="115"/>
      <c r="R83" s="116">
        <f t="shared" si="8"/>
      </c>
      <c r="S83" s="117"/>
      <c r="T83" s="117"/>
      <c r="U83" s="115"/>
      <c r="V83" s="116">
        <f t="shared" si="9"/>
      </c>
      <c r="W83" s="117"/>
      <c r="X83" s="117"/>
      <c r="Y83" s="118">
        <f t="shared" si="10"/>
        <v>109097</v>
      </c>
      <c r="Z83" s="1" t="e">
        <f>IF(Y83="","",VLOOKUP(Y83,'初期設定'!$D$1:$I$408,3,FALSE))</f>
        <v>#VALUE!</v>
      </c>
    </row>
    <row r="84" spans="1:26" ht="17.25">
      <c r="A84" s="109">
        <v>78</v>
      </c>
      <c r="B84" s="111"/>
      <c r="C84" s="111"/>
      <c r="D84" s="113"/>
      <c r="E84" s="113"/>
      <c r="F84" s="113"/>
      <c r="G84" s="198">
        <f t="shared" si="6"/>
      </c>
      <c r="H84" s="117"/>
      <c r="I84" s="113"/>
      <c r="J84" s="113"/>
      <c r="K84" s="113"/>
      <c r="L84" s="114"/>
      <c r="M84" s="115"/>
      <c r="N84" s="116">
        <f t="shared" si="7"/>
      </c>
      <c r="O84" s="117"/>
      <c r="P84" s="117"/>
      <c r="Q84" s="115"/>
      <c r="R84" s="116">
        <f t="shared" si="8"/>
      </c>
      <c r="S84" s="117"/>
      <c r="T84" s="117"/>
      <c r="U84" s="115"/>
      <c r="V84" s="116">
        <f t="shared" si="9"/>
      </c>
      <c r="W84" s="117"/>
      <c r="X84" s="117"/>
      <c r="Y84" s="118">
        <f t="shared" si="10"/>
        <v>109097</v>
      </c>
      <c r="Z84" s="1" t="e">
        <f>IF(Y84="","",VLOOKUP(Y84,'初期設定'!$D$1:$I$408,3,FALSE))</f>
        <v>#VALUE!</v>
      </c>
    </row>
    <row r="85" spans="1:26" ht="17.25">
      <c r="A85" s="109">
        <v>79</v>
      </c>
      <c r="B85" s="111"/>
      <c r="C85" s="111"/>
      <c r="D85" s="113"/>
      <c r="E85" s="113"/>
      <c r="F85" s="113"/>
      <c r="G85" s="198">
        <f t="shared" si="6"/>
      </c>
      <c r="H85" s="117"/>
      <c r="I85" s="113"/>
      <c r="J85" s="113"/>
      <c r="K85" s="113"/>
      <c r="L85" s="114"/>
      <c r="M85" s="115"/>
      <c r="N85" s="116">
        <f t="shared" si="7"/>
      </c>
      <c r="O85" s="117"/>
      <c r="P85" s="117"/>
      <c r="Q85" s="115"/>
      <c r="R85" s="116">
        <f t="shared" si="8"/>
      </c>
      <c r="S85" s="117"/>
      <c r="T85" s="117"/>
      <c r="U85" s="115"/>
      <c r="V85" s="116">
        <f t="shared" si="9"/>
      </c>
      <c r="W85" s="117"/>
      <c r="X85" s="117"/>
      <c r="Y85" s="118">
        <f t="shared" si="10"/>
        <v>109097</v>
      </c>
      <c r="Z85" s="1" t="e">
        <f>IF(Y85="","",VLOOKUP(Y85,'初期設定'!$D$1:$I$408,3,FALSE))</f>
        <v>#VALUE!</v>
      </c>
    </row>
    <row r="86" spans="1:26" ht="18" thickBot="1">
      <c r="A86" s="138">
        <v>80</v>
      </c>
      <c r="B86" s="140"/>
      <c r="C86" s="140"/>
      <c r="D86" s="142"/>
      <c r="E86" s="142"/>
      <c r="F86" s="142"/>
      <c r="G86" s="201">
        <f t="shared" si="6"/>
      </c>
      <c r="H86" s="146"/>
      <c r="I86" s="153"/>
      <c r="J86" s="142"/>
      <c r="K86" s="142"/>
      <c r="L86" s="143"/>
      <c r="M86" s="144"/>
      <c r="N86" s="145">
        <f t="shared" si="7"/>
      </c>
      <c r="O86" s="146"/>
      <c r="P86" s="146"/>
      <c r="Q86" s="144"/>
      <c r="R86" s="145">
        <f t="shared" si="8"/>
      </c>
      <c r="S86" s="146"/>
      <c r="T86" s="146"/>
      <c r="U86" s="144"/>
      <c r="V86" s="145">
        <f t="shared" si="9"/>
      </c>
      <c r="W86" s="146"/>
      <c r="X86" s="146"/>
      <c r="Y86" s="147">
        <f t="shared" si="10"/>
        <v>109097</v>
      </c>
      <c r="Z86" s="1" t="e">
        <f>IF(Y86="","",VLOOKUP(Y86,'初期設定'!$D$1:$I$408,3,FALSE))</f>
        <v>#VALUE!</v>
      </c>
    </row>
    <row r="87" spans="1:26" ht="17.25">
      <c r="A87" s="109">
        <v>81</v>
      </c>
      <c r="B87" s="111"/>
      <c r="C87" s="111"/>
      <c r="D87" s="113"/>
      <c r="E87" s="113"/>
      <c r="F87" s="113"/>
      <c r="G87" s="198">
        <f t="shared" si="6"/>
      </c>
      <c r="H87" s="117"/>
      <c r="I87" s="154"/>
      <c r="J87" s="113"/>
      <c r="K87" s="113"/>
      <c r="L87" s="114"/>
      <c r="M87" s="115"/>
      <c r="N87" s="148">
        <f t="shared" si="7"/>
      </c>
      <c r="O87" s="117"/>
      <c r="P87" s="117"/>
      <c r="Q87" s="115"/>
      <c r="R87" s="148">
        <f t="shared" si="8"/>
      </c>
      <c r="S87" s="117"/>
      <c r="T87" s="117"/>
      <c r="U87" s="115"/>
      <c r="V87" s="148">
        <f t="shared" si="9"/>
      </c>
      <c r="W87" s="117"/>
      <c r="X87" s="117"/>
      <c r="Y87" s="118">
        <f t="shared" si="10"/>
        <v>109097</v>
      </c>
      <c r="Z87" s="1" t="e">
        <f>IF(Y87="","",VLOOKUP(Y87,'初期設定'!$D$1:$I$408,3,FALSE))</f>
        <v>#VALUE!</v>
      </c>
    </row>
    <row r="88" spans="1:26" ht="17.25">
      <c r="A88" s="109">
        <v>82</v>
      </c>
      <c r="B88" s="111"/>
      <c r="C88" s="111"/>
      <c r="D88" s="113"/>
      <c r="E88" s="113"/>
      <c r="F88" s="113"/>
      <c r="G88" s="198">
        <f t="shared" si="6"/>
      </c>
      <c r="H88" s="117"/>
      <c r="I88" s="113"/>
      <c r="J88" s="113"/>
      <c r="K88" s="113"/>
      <c r="L88" s="114"/>
      <c r="M88" s="115"/>
      <c r="N88" s="116">
        <f t="shared" si="7"/>
      </c>
      <c r="O88" s="117"/>
      <c r="P88" s="117"/>
      <c r="Q88" s="115"/>
      <c r="R88" s="116">
        <f t="shared" si="8"/>
      </c>
      <c r="S88" s="117"/>
      <c r="T88" s="117"/>
      <c r="U88" s="115"/>
      <c r="V88" s="116">
        <f t="shared" si="9"/>
      </c>
      <c r="W88" s="117"/>
      <c r="X88" s="117"/>
      <c r="Y88" s="118">
        <f t="shared" si="10"/>
        <v>109097</v>
      </c>
      <c r="Z88" s="1" t="e">
        <f>IF(Y88="","",VLOOKUP(Y88,'初期設定'!$D$1:$I$408,3,FALSE))</f>
        <v>#VALUE!</v>
      </c>
    </row>
    <row r="89" spans="1:26" ht="17.25">
      <c r="A89" s="109">
        <v>83</v>
      </c>
      <c r="B89" s="111"/>
      <c r="C89" s="111"/>
      <c r="D89" s="113"/>
      <c r="E89" s="113"/>
      <c r="F89" s="113"/>
      <c r="G89" s="198">
        <f t="shared" si="6"/>
      </c>
      <c r="H89" s="117"/>
      <c r="I89" s="113"/>
      <c r="J89" s="113"/>
      <c r="K89" s="113"/>
      <c r="L89" s="114"/>
      <c r="M89" s="115"/>
      <c r="N89" s="116">
        <f t="shared" si="7"/>
      </c>
      <c r="O89" s="117"/>
      <c r="P89" s="117"/>
      <c r="Q89" s="115"/>
      <c r="R89" s="116">
        <f t="shared" si="8"/>
      </c>
      <c r="S89" s="117"/>
      <c r="T89" s="117"/>
      <c r="U89" s="115"/>
      <c r="V89" s="116">
        <f t="shared" si="9"/>
      </c>
      <c r="W89" s="117"/>
      <c r="X89" s="117"/>
      <c r="Y89" s="118">
        <f t="shared" si="10"/>
        <v>109097</v>
      </c>
      <c r="Z89" s="1" t="e">
        <f>IF(Y89="","",VLOOKUP(Y89,'初期設定'!$D$1:$I$408,3,FALSE))</f>
        <v>#VALUE!</v>
      </c>
    </row>
    <row r="90" spans="1:26" ht="17.25">
      <c r="A90" s="109">
        <v>84</v>
      </c>
      <c r="B90" s="111"/>
      <c r="C90" s="111"/>
      <c r="D90" s="113"/>
      <c r="E90" s="113"/>
      <c r="F90" s="113"/>
      <c r="G90" s="198">
        <f t="shared" si="6"/>
      </c>
      <c r="H90" s="117"/>
      <c r="I90" s="113"/>
      <c r="J90" s="113"/>
      <c r="K90" s="113"/>
      <c r="L90" s="114"/>
      <c r="M90" s="115"/>
      <c r="N90" s="116">
        <f t="shared" si="7"/>
      </c>
      <c r="O90" s="117"/>
      <c r="P90" s="117"/>
      <c r="Q90" s="115"/>
      <c r="R90" s="116">
        <f t="shared" si="8"/>
      </c>
      <c r="S90" s="117"/>
      <c r="T90" s="117"/>
      <c r="U90" s="115"/>
      <c r="V90" s="116">
        <f t="shared" si="9"/>
      </c>
      <c r="W90" s="117"/>
      <c r="X90" s="117"/>
      <c r="Y90" s="118">
        <f t="shared" si="10"/>
        <v>109097</v>
      </c>
      <c r="Z90" s="1" t="e">
        <f>IF(Y90="","",VLOOKUP(Y90,'初期設定'!$D$1:$I$408,3,FALSE))</f>
        <v>#VALUE!</v>
      </c>
    </row>
    <row r="91" spans="1:26" ht="17.25">
      <c r="A91" s="119">
        <v>85</v>
      </c>
      <c r="B91" s="120"/>
      <c r="C91" s="120"/>
      <c r="D91" s="121"/>
      <c r="E91" s="121"/>
      <c r="F91" s="122"/>
      <c r="G91" s="202">
        <f t="shared" si="6"/>
      </c>
      <c r="H91" s="151"/>
      <c r="I91" s="121"/>
      <c r="J91" s="121"/>
      <c r="K91" s="121"/>
      <c r="L91" s="124"/>
      <c r="M91" s="125"/>
      <c r="N91" s="130">
        <f t="shared" si="7"/>
      </c>
      <c r="O91" s="151"/>
      <c r="P91" s="151"/>
      <c r="Q91" s="125"/>
      <c r="R91" s="130">
        <f t="shared" si="8"/>
      </c>
      <c r="S91" s="151"/>
      <c r="T91" s="151"/>
      <c r="U91" s="125"/>
      <c r="V91" s="130">
        <f t="shared" si="9"/>
      </c>
      <c r="W91" s="151"/>
      <c r="X91" s="151"/>
      <c r="Y91" s="131">
        <f t="shared" si="10"/>
        <v>109097</v>
      </c>
      <c r="Z91" s="1" t="e">
        <f>IF(Y91="","",VLOOKUP(Y91,'初期設定'!$D$1:$I$408,3,FALSE))</f>
        <v>#VALUE!</v>
      </c>
    </row>
    <row r="92" spans="1:26" ht="17.25">
      <c r="A92" s="109">
        <v>86</v>
      </c>
      <c r="B92" s="111"/>
      <c r="C92" s="111"/>
      <c r="D92" s="113"/>
      <c r="E92" s="113"/>
      <c r="F92" s="132"/>
      <c r="G92" s="198">
        <f t="shared" si="6"/>
      </c>
      <c r="H92" s="117"/>
      <c r="I92" s="113"/>
      <c r="J92" s="113"/>
      <c r="K92" s="113"/>
      <c r="L92" s="114"/>
      <c r="M92" s="115"/>
      <c r="N92" s="116">
        <f t="shared" si="7"/>
      </c>
      <c r="O92" s="117"/>
      <c r="P92" s="117"/>
      <c r="Q92" s="115"/>
      <c r="R92" s="116">
        <f t="shared" si="8"/>
      </c>
      <c r="S92" s="117"/>
      <c r="T92" s="117"/>
      <c r="U92" s="115"/>
      <c r="V92" s="116">
        <f t="shared" si="9"/>
      </c>
      <c r="W92" s="117"/>
      <c r="X92" s="117"/>
      <c r="Y92" s="118">
        <f t="shared" si="10"/>
        <v>109097</v>
      </c>
      <c r="Z92" s="1" t="e">
        <f>IF(Y92="","",VLOOKUP(Y92,'初期設定'!$D$1:$I$408,3,FALSE))</f>
        <v>#VALUE!</v>
      </c>
    </row>
    <row r="93" spans="1:26" ht="17.25">
      <c r="A93" s="109">
        <v>87</v>
      </c>
      <c r="B93" s="111"/>
      <c r="C93" s="111"/>
      <c r="D93" s="113"/>
      <c r="E93" s="113"/>
      <c r="F93" s="113"/>
      <c r="G93" s="198">
        <f t="shared" si="6"/>
      </c>
      <c r="H93" s="117"/>
      <c r="I93" s="113"/>
      <c r="J93" s="113"/>
      <c r="K93" s="113"/>
      <c r="L93" s="114"/>
      <c r="M93" s="115"/>
      <c r="N93" s="116">
        <f t="shared" si="7"/>
      </c>
      <c r="O93" s="117"/>
      <c r="P93" s="117"/>
      <c r="Q93" s="115"/>
      <c r="R93" s="116">
        <f t="shared" si="8"/>
      </c>
      <c r="S93" s="117"/>
      <c r="T93" s="117"/>
      <c r="U93" s="115"/>
      <c r="V93" s="116">
        <f t="shared" si="9"/>
      </c>
      <c r="W93" s="117"/>
      <c r="X93" s="117"/>
      <c r="Y93" s="118">
        <f t="shared" si="10"/>
        <v>109097</v>
      </c>
      <c r="Z93" s="1" t="e">
        <f>IF(Y93="","",VLOOKUP(Y93,'初期設定'!$D$1:$I$408,3,FALSE))</f>
        <v>#VALUE!</v>
      </c>
    </row>
    <row r="94" spans="1:26" ht="17.25">
      <c r="A94" s="109">
        <v>88</v>
      </c>
      <c r="B94" s="111"/>
      <c r="C94" s="111"/>
      <c r="D94" s="113"/>
      <c r="E94" s="113"/>
      <c r="F94" s="113"/>
      <c r="G94" s="198">
        <f t="shared" si="6"/>
      </c>
      <c r="H94" s="117"/>
      <c r="I94" s="113"/>
      <c r="J94" s="113"/>
      <c r="K94" s="113"/>
      <c r="L94" s="114"/>
      <c r="M94" s="115"/>
      <c r="N94" s="116">
        <f t="shared" si="7"/>
      </c>
      <c r="O94" s="117"/>
      <c r="P94" s="117"/>
      <c r="Q94" s="115"/>
      <c r="R94" s="116">
        <f t="shared" si="8"/>
      </c>
      <c r="S94" s="117"/>
      <c r="T94" s="117"/>
      <c r="U94" s="115"/>
      <c r="V94" s="116">
        <f t="shared" si="9"/>
      </c>
      <c r="W94" s="117"/>
      <c r="X94" s="117"/>
      <c r="Y94" s="118">
        <f t="shared" si="10"/>
        <v>109097</v>
      </c>
      <c r="Z94" s="1" t="e">
        <f>IF(Y94="","",VLOOKUP(Y94,'初期設定'!$D$1:$I$408,3,FALSE))</f>
        <v>#VALUE!</v>
      </c>
    </row>
    <row r="95" spans="1:26" ht="17.25">
      <c r="A95" s="109">
        <v>89</v>
      </c>
      <c r="B95" s="111"/>
      <c r="C95" s="111"/>
      <c r="D95" s="113"/>
      <c r="E95" s="113"/>
      <c r="F95" s="113"/>
      <c r="G95" s="198">
        <f t="shared" si="6"/>
      </c>
      <c r="H95" s="117"/>
      <c r="I95" s="113"/>
      <c r="J95" s="113"/>
      <c r="K95" s="113"/>
      <c r="L95" s="114"/>
      <c r="M95" s="115"/>
      <c r="N95" s="116">
        <f t="shared" si="7"/>
      </c>
      <c r="O95" s="117"/>
      <c r="P95" s="117"/>
      <c r="Q95" s="115"/>
      <c r="R95" s="116">
        <f t="shared" si="8"/>
      </c>
      <c r="S95" s="117"/>
      <c r="T95" s="117"/>
      <c r="U95" s="115"/>
      <c r="V95" s="116">
        <f t="shared" si="9"/>
      </c>
      <c r="W95" s="117"/>
      <c r="X95" s="117"/>
      <c r="Y95" s="118">
        <f t="shared" si="10"/>
        <v>109097</v>
      </c>
      <c r="Z95" s="1" t="e">
        <f>IF(Y95="","",VLOOKUP(Y95,'初期設定'!$D$1:$I$408,3,FALSE))</f>
        <v>#VALUE!</v>
      </c>
    </row>
    <row r="96" spans="1:26" ht="18" thickBot="1">
      <c r="A96" s="138">
        <v>90</v>
      </c>
      <c r="B96" s="140"/>
      <c r="C96" s="140"/>
      <c r="D96" s="142"/>
      <c r="E96" s="142"/>
      <c r="F96" s="142"/>
      <c r="G96" s="201">
        <f t="shared" si="6"/>
      </c>
      <c r="H96" s="210"/>
      <c r="I96" s="142"/>
      <c r="J96" s="142"/>
      <c r="K96" s="142"/>
      <c r="L96" s="143"/>
      <c r="M96" s="144"/>
      <c r="N96" s="145">
        <f t="shared" si="7"/>
      </c>
      <c r="O96" s="146"/>
      <c r="P96" s="146"/>
      <c r="Q96" s="144"/>
      <c r="R96" s="145">
        <f t="shared" si="8"/>
      </c>
      <c r="S96" s="146"/>
      <c r="T96" s="146"/>
      <c r="U96" s="144"/>
      <c r="V96" s="145">
        <f t="shared" si="9"/>
      </c>
      <c r="W96" s="146"/>
      <c r="X96" s="146"/>
      <c r="Y96" s="147">
        <f t="shared" si="10"/>
        <v>109097</v>
      </c>
      <c r="Z96" s="1" t="e">
        <f>IF(Y96="","",VLOOKUP(Y96,'初期設定'!$D$1:$I$408,3,FALSE))</f>
        <v>#VALUE!</v>
      </c>
    </row>
    <row r="97" spans="10:12" ht="17.25">
      <c r="J97" s="2">
        <f>IF(COUNTA(J7:J96)=0,0,IF(COUNTA(J7:J96)&lt;=6,1,IF(COUNTA(J7:J96)&gt;=13,3,2)))</f>
        <v>0</v>
      </c>
      <c r="K97" s="4">
        <f>IF(COUNTA(K7:K96)=0,0,IF(COUNTA(K7:K96)&lt;=6,1,IF(COUNTA(K7:K96)&gt;=13,3,2)))</f>
        <v>0</v>
      </c>
      <c r="L97" s="2">
        <f>IF(COUNTA(L7:L96)=0,0,IF(COUNTA(L7:L96)&lt;=6,1,IF(COUNTA(L7:L96)&gt;=13,3,2)))</f>
        <v>0</v>
      </c>
    </row>
  </sheetData>
  <sheetProtection password="CA1D" sheet="1" formatCells="0" formatColumns="0" formatRows="0"/>
  <protectedRanges>
    <protectedRange password="CA1D" sqref="H2:W2 B2" name="学校情報等"/>
    <protectedRange password="CA1D" sqref="O7:Q96 S7:U96 W7:X96 B7:M96" name="選手情報"/>
  </protectedRanges>
  <mergeCells count="17">
    <mergeCell ref="B4:C4"/>
    <mergeCell ref="Q1:R1"/>
    <mergeCell ref="Q2:R2"/>
    <mergeCell ref="S1:W1"/>
    <mergeCell ref="S2:W2"/>
    <mergeCell ref="K1:L1"/>
    <mergeCell ref="K2:L2"/>
    <mergeCell ref="M1:N1"/>
    <mergeCell ref="M2:N2"/>
    <mergeCell ref="O1:P1"/>
    <mergeCell ref="O2:P2"/>
    <mergeCell ref="B1:C1"/>
    <mergeCell ref="B2:C2"/>
    <mergeCell ref="H1:J1"/>
    <mergeCell ref="H2:J2"/>
    <mergeCell ref="D1:G1"/>
    <mergeCell ref="D2:G2"/>
  </mergeCells>
  <dataValidations count="14">
    <dataValidation allowBlank="1" showInputMessage="1" showErrorMessage="1" prompt="半角で入力。&#10;姓と名の間は半角スペース一つです。" imeMode="halfKatakana" sqref="D7:D96"/>
    <dataValidation allowBlank="1" showInputMessage="1" showErrorMessage="1" imeMode="halfAlpha" sqref="J7:L36"/>
    <dataValidation allowBlank="1" showInputMessage="1" showErrorMessage="1" imeMode="on" sqref="T7:T96 P7:P96 X7:X96"/>
    <dataValidation allowBlank="1" showInputMessage="1" showErrorMessage="1" imeMode="off" sqref="S37:S96 O37:O96 W37:W96 I37:L96"/>
    <dataValidation type="textLength" allowBlank="1" showInputMessage="1" showErrorMessage="1" prompt="姓と名の間は全角ｽﾍﾟｰｽ１つです。&#10;" error="氏名は6文字以内でお願い致します" imeMode="hiragana" sqref="B7:B96">
      <formula1>2</formula1>
      <formula2>13</formula2>
    </dataValidation>
    <dataValidation type="list" allowBlank="1" showInputMessage="1" showErrorMessage="1" prompt="中学生と高校生が入力&#10;大学生は入力しない！！！" error="入力が必要なのは高校生までです" imeMode="off" sqref="C8:C96">
      <formula1>$AI$7:$AI$12</formula1>
    </dataValidation>
    <dataValidation type="list" allowBlank="1" showInputMessage="1" showErrorMessage="1" imeMode="off" sqref="F7:F96">
      <formula1>$AI$7:$AI$8</formula1>
    </dataValidation>
    <dataValidation allowBlank="1" showInputMessage="1" showErrorMessage="1" prompt="「初期設定」シートで所属コードを確認してください。" sqref="B2:C2"/>
    <dataValidation allowBlank="1" showInputMessage="1" showErrorMessage="1" prompt="日本の場合はJPNと入力。" imeMode="off" sqref="G8:G96"/>
    <dataValidation allowBlank="1" showInputMessage="1" showErrorMessage="1" prompt="西暦で8桁の数字のみ入力&#10;例.2012年4月25日→20120425&#10;" imeMode="off" sqref="H7:H96"/>
    <dataValidation allowBlank="1" showInputMessage="1" showErrorMessage="1" prompt="姓は全て大文字。スペースは半角。名は頭だけ大文字です。&#10;例. 陸上　太郎　→　RIKUJO Taro" imeMode="halfAlpha" sqref="E7:E96"/>
    <dataValidation type="textLength" allowBlank="1" showInputMessage="1" showErrorMessage="1" prompt="種目コード＆種別を入力&#10;5桁で入力　例. 00200" error="種別を入力してください" sqref="M7:M96 Q7:Q96 U7:U96">
      <formula1>5</formula1>
      <formula2>5</formula2>
    </dataValidation>
    <dataValidation allowBlank="1" showInputMessage="1" showErrorMessage="1" prompt="日本の場合はJPNと入力" imeMode="off" sqref="G7"/>
    <dataValidation type="list" allowBlank="1" showInputMessage="1" showErrorMessage="1" prompt="中学生と高校生が入力&#10;大学生は入力しない！！！" error="入力が必要なのは高校生までです" imeMode="off" sqref="C7">
      <formula1>$AI$7:$AI$12</formula1>
    </dataValidation>
  </dataValidations>
  <printOptions horizontalCentered="1"/>
  <pageMargins left="0.2755905511811024" right="0.5511811023622047" top="0.56" bottom="0.45" header="0.11811023622047245" footer="0.15748031496062992"/>
  <pageSetup horizontalDpi="300" verticalDpi="3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Y40"/>
  <sheetViews>
    <sheetView zoomScalePageLayoutView="0" workbookViewId="0" topLeftCell="A1">
      <selection activeCell="E11" sqref="E11"/>
    </sheetView>
  </sheetViews>
  <sheetFormatPr defaultColWidth="17.66015625" defaultRowHeight="21.75" customHeight="1"/>
  <cols>
    <col min="1" max="1" width="3.66015625" style="30" customWidth="1"/>
    <col min="2" max="2" width="12.83203125" style="30" customWidth="1"/>
    <col min="3" max="3" width="2.16015625" style="30" customWidth="1"/>
    <col min="4" max="5" width="10.66015625" style="30" customWidth="1"/>
    <col min="6" max="6" width="2.66015625" style="30" customWidth="1"/>
    <col min="7" max="7" width="9.41015625" style="30" customWidth="1"/>
    <col min="8" max="8" width="9.16015625" style="30" customWidth="1"/>
    <col min="9" max="9" width="5.16015625" style="30" customWidth="1"/>
    <col min="10" max="12" width="6" style="30" customWidth="1"/>
    <col min="13" max="13" width="5.66015625" style="74" customWidth="1"/>
    <col min="14" max="14" width="6.66015625" style="74" customWidth="1"/>
    <col min="15" max="15" width="7.83203125" style="74" customWidth="1"/>
    <col min="16" max="16" width="5.16015625" style="74" customWidth="1"/>
    <col min="17" max="17" width="5.66015625" style="74" customWidth="1"/>
    <col min="18" max="18" width="6.66015625" style="74" customWidth="1"/>
    <col min="19" max="19" width="7.66015625" style="74" customWidth="1"/>
    <col min="20" max="20" width="5.16015625" style="74" customWidth="1"/>
    <col min="21" max="21" width="5.83203125" style="74" customWidth="1"/>
    <col min="22" max="22" width="6.66015625" style="74" customWidth="1"/>
    <col min="23" max="23" width="8" style="74" customWidth="1"/>
    <col min="24" max="24" width="5.16015625" style="74" customWidth="1"/>
    <col min="25" max="25" width="0.8359375" style="30" customWidth="1"/>
    <col min="26" max="26" width="16.16015625" style="30" customWidth="1"/>
    <col min="27" max="34" width="7.16015625" style="30" customWidth="1"/>
    <col min="35" max="16384" width="17.66015625" style="30" customWidth="1"/>
  </cols>
  <sheetData>
    <row r="1" spans="1:24" ht="21.75" customHeight="1" thickBot="1">
      <c r="A1" s="25"/>
      <c r="B1" s="26" t="s">
        <v>72</v>
      </c>
      <c r="C1" s="27"/>
      <c r="D1" s="26">
        <f>IF('申込一覧表A'!B2="","",'申込一覧表A'!B2)</f>
        <v>109097</v>
      </c>
      <c r="E1" s="28"/>
      <c r="F1" s="28"/>
      <c r="G1" s="79" t="s">
        <v>885</v>
      </c>
      <c r="H1" s="299">
        <f>IF('申込一覧表A'!S2="","",'申込一覧表A'!S2)</f>
      </c>
      <c r="I1" s="299"/>
      <c r="J1" s="299"/>
      <c r="K1" s="299"/>
      <c r="L1" s="299"/>
      <c r="M1" s="299"/>
      <c r="N1" s="299"/>
      <c r="O1" s="299"/>
      <c r="P1" s="299"/>
      <c r="Q1" s="299"/>
      <c r="R1" s="205"/>
      <c r="S1" s="206" t="s">
        <v>84</v>
      </c>
      <c r="T1" s="28"/>
      <c r="U1" s="28"/>
      <c r="V1" s="28"/>
      <c r="W1" s="28"/>
      <c r="X1" s="29" t="s">
        <v>0</v>
      </c>
    </row>
    <row r="2" spans="1:24" ht="21.75" customHeight="1">
      <c r="A2" s="25"/>
      <c r="B2" s="31" t="s">
        <v>883</v>
      </c>
      <c r="C2" s="32"/>
      <c r="D2" s="302" t="str">
        <f>IF('申込一覧表A'!D2="","",'申込一覧表A'!D2)</f>
        <v>高崎健康福祉大</v>
      </c>
      <c r="E2" s="302"/>
      <c r="F2" s="302"/>
      <c r="G2" s="302"/>
      <c r="H2" s="302"/>
      <c r="I2" s="31"/>
      <c r="J2" s="31"/>
      <c r="K2" s="28"/>
      <c r="L2" s="28"/>
      <c r="M2" s="28"/>
      <c r="N2" s="28"/>
      <c r="O2" s="28"/>
      <c r="P2" s="28"/>
      <c r="Q2" s="28"/>
      <c r="R2" s="28"/>
      <c r="S2" s="33" t="s">
        <v>881</v>
      </c>
      <c r="T2" s="34"/>
      <c r="U2" s="301">
        <f>IF('申込一覧表A'!O2="","",'申込一覧表A'!O2)</f>
      </c>
      <c r="V2" s="301"/>
      <c r="W2" s="301"/>
      <c r="X2" s="35" t="s">
        <v>70</v>
      </c>
    </row>
    <row r="3" spans="1:24" ht="21.75" customHeight="1" thickBot="1">
      <c r="A3" s="36"/>
      <c r="B3" s="26" t="s">
        <v>884</v>
      </c>
      <c r="C3" s="26"/>
      <c r="D3" s="303">
        <f>IF('申込一覧表A'!H2="","",'申込一覧表A'!H2)</f>
      </c>
      <c r="E3" s="303"/>
      <c r="F3" s="303"/>
      <c r="G3" s="303"/>
      <c r="H3" s="303"/>
      <c r="I3" s="303"/>
      <c r="J3" s="303"/>
      <c r="K3" s="37" t="s">
        <v>966</v>
      </c>
      <c r="L3" s="307">
        <f>IF('申込一覧表A'!K2="","",'申込一覧表A'!K2)</f>
      </c>
      <c r="M3" s="307"/>
      <c r="N3" s="307"/>
      <c r="O3" s="37" t="s">
        <v>967</v>
      </c>
      <c r="P3" s="307">
        <f>IF('申込一覧表A'!M2="","",'申込一覧表A'!M2)</f>
      </c>
      <c r="Q3" s="307"/>
      <c r="R3" s="307"/>
      <c r="S3" s="38" t="s">
        <v>882</v>
      </c>
      <c r="T3" s="39"/>
      <c r="U3" s="300">
        <f>IF('申込一覧表A'!Q2="","",'申込一覧表A'!Q2)</f>
      </c>
      <c r="V3" s="300"/>
      <c r="W3" s="300"/>
      <c r="X3" s="40"/>
    </row>
    <row r="4" spans="1:25" ht="21.75" customHeight="1" thickBot="1">
      <c r="A4" s="41"/>
      <c r="B4" s="42"/>
      <c r="C4" s="42"/>
      <c r="D4" s="42"/>
      <c r="E4" s="42"/>
      <c r="F4" s="42"/>
      <c r="G4" s="42"/>
      <c r="H4" s="42"/>
      <c r="I4" s="43"/>
      <c r="J4" s="44" t="s">
        <v>76</v>
      </c>
      <c r="K4" s="45" t="s">
        <v>77</v>
      </c>
      <c r="L4" s="46" t="s">
        <v>952</v>
      </c>
      <c r="M4" s="304" t="s">
        <v>63</v>
      </c>
      <c r="N4" s="305"/>
      <c r="O4" s="305"/>
      <c r="P4" s="306"/>
      <c r="Q4" s="304" t="s">
        <v>64</v>
      </c>
      <c r="R4" s="305"/>
      <c r="S4" s="305"/>
      <c r="T4" s="306"/>
      <c r="U4" s="304" t="s">
        <v>65</v>
      </c>
      <c r="V4" s="305"/>
      <c r="W4" s="305"/>
      <c r="X4" s="306"/>
      <c r="Y4" s="47"/>
    </row>
    <row r="5" spans="1:25" ht="21.75" customHeight="1" thickBot="1">
      <c r="A5" s="48"/>
      <c r="B5" s="49" t="s">
        <v>1</v>
      </c>
      <c r="C5" s="49" t="s">
        <v>66</v>
      </c>
      <c r="D5" s="49" t="s">
        <v>2</v>
      </c>
      <c r="E5" s="50" t="s">
        <v>1087</v>
      </c>
      <c r="F5" s="49" t="s">
        <v>67</v>
      </c>
      <c r="G5" s="50" t="s">
        <v>1093</v>
      </c>
      <c r="H5" s="49" t="s">
        <v>951</v>
      </c>
      <c r="I5" s="51" t="s">
        <v>68</v>
      </c>
      <c r="J5" s="52" t="s">
        <v>71</v>
      </c>
      <c r="K5" s="53" t="s">
        <v>71</v>
      </c>
      <c r="L5" s="54" t="s">
        <v>71</v>
      </c>
      <c r="M5" s="55" t="s">
        <v>73</v>
      </c>
      <c r="N5" s="56" t="s">
        <v>3</v>
      </c>
      <c r="O5" s="56" t="s">
        <v>74</v>
      </c>
      <c r="P5" s="56" t="s">
        <v>75</v>
      </c>
      <c r="Q5" s="55" t="s">
        <v>73</v>
      </c>
      <c r="R5" s="56" t="s">
        <v>4</v>
      </c>
      <c r="S5" s="56" t="s">
        <v>74</v>
      </c>
      <c r="T5" s="56" t="s">
        <v>75</v>
      </c>
      <c r="U5" s="55" t="s">
        <v>73</v>
      </c>
      <c r="V5" s="56" t="s">
        <v>5</v>
      </c>
      <c r="W5" s="56" t="s">
        <v>74</v>
      </c>
      <c r="X5" s="56" t="s">
        <v>75</v>
      </c>
      <c r="Y5" s="47"/>
    </row>
    <row r="6" spans="1:25" ht="21.75" customHeight="1">
      <c r="A6" s="57">
        <v>61</v>
      </c>
      <c r="B6" s="157"/>
      <c r="C6" s="158"/>
      <c r="D6" s="157"/>
      <c r="E6" s="157"/>
      <c r="F6" s="159"/>
      <c r="G6" s="159" t="s">
        <v>69</v>
      </c>
      <c r="H6" s="160"/>
      <c r="I6" s="161"/>
      <c r="J6" s="158"/>
      <c r="K6" s="158"/>
      <c r="L6" s="162"/>
      <c r="M6" s="163"/>
      <c r="N6" s="158" t="s">
        <v>69</v>
      </c>
      <c r="O6" s="164"/>
      <c r="P6" s="164"/>
      <c r="Q6" s="163"/>
      <c r="R6" s="158" t="s">
        <v>69</v>
      </c>
      <c r="S6" s="164"/>
      <c r="T6" s="164"/>
      <c r="U6" s="163"/>
      <c r="V6" s="158" t="s">
        <v>69</v>
      </c>
      <c r="W6" s="164"/>
      <c r="X6" s="164"/>
      <c r="Y6" s="47"/>
    </row>
    <row r="7" spans="1:25" ht="21.75" customHeight="1">
      <c r="A7" s="57">
        <v>62</v>
      </c>
      <c r="B7" s="157"/>
      <c r="C7" s="158"/>
      <c r="D7" s="157"/>
      <c r="E7" s="157"/>
      <c r="F7" s="159"/>
      <c r="G7" s="159" t="s">
        <v>69</v>
      </c>
      <c r="H7" s="160"/>
      <c r="I7" s="161"/>
      <c r="J7" s="158"/>
      <c r="K7" s="158"/>
      <c r="L7" s="162"/>
      <c r="M7" s="163"/>
      <c r="N7" s="164" t="s">
        <v>69</v>
      </c>
      <c r="O7" s="164"/>
      <c r="P7" s="164"/>
      <c r="Q7" s="163"/>
      <c r="R7" s="164" t="s">
        <v>69</v>
      </c>
      <c r="S7" s="164"/>
      <c r="T7" s="164"/>
      <c r="U7" s="163"/>
      <c r="V7" s="164" t="s">
        <v>69</v>
      </c>
      <c r="W7" s="164"/>
      <c r="X7" s="164"/>
      <c r="Y7" s="47"/>
    </row>
    <row r="8" spans="1:25" ht="21.75" customHeight="1">
      <c r="A8" s="57">
        <v>63</v>
      </c>
      <c r="B8" s="157"/>
      <c r="C8" s="158"/>
      <c r="D8" s="157"/>
      <c r="E8" s="157"/>
      <c r="F8" s="159"/>
      <c r="G8" s="159" t="s">
        <v>69</v>
      </c>
      <c r="H8" s="160"/>
      <c r="I8" s="161"/>
      <c r="J8" s="158"/>
      <c r="K8" s="158"/>
      <c r="L8" s="162"/>
      <c r="M8" s="163"/>
      <c r="N8" s="164" t="s">
        <v>69</v>
      </c>
      <c r="O8" s="164"/>
      <c r="P8" s="164"/>
      <c r="Q8" s="163"/>
      <c r="R8" s="164" t="s">
        <v>69</v>
      </c>
      <c r="S8" s="164"/>
      <c r="T8" s="164"/>
      <c r="U8" s="163"/>
      <c r="V8" s="164" t="s">
        <v>69</v>
      </c>
      <c r="W8" s="164"/>
      <c r="X8" s="164"/>
      <c r="Y8" s="47"/>
    </row>
    <row r="9" spans="1:25" ht="21.75" customHeight="1">
      <c r="A9" s="57">
        <v>64</v>
      </c>
      <c r="B9" s="157"/>
      <c r="C9" s="158"/>
      <c r="D9" s="157"/>
      <c r="E9" s="157"/>
      <c r="F9" s="159"/>
      <c r="G9" s="159" t="s">
        <v>69</v>
      </c>
      <c r="H9" s="160"/>
      <c r="I9" s="161"/>
      <c r="J9" s="158"/>
      <c r="K9" s="158"/>
      <c r="L9" s="162"/>
      <c r="M9" s="163"/>
      <c r="N9" s="164" t="s">
        <v>69</v>
      </c>
      <c r="O9" s="164"/>
      <c r="P9" s="164"/>
      <c r="Q9" s="163"/>
      <c r="R9" s="164" t="s">
        <v>69</v>
      </c>
      <c r="S9" s="164"/>
      <c r="T9" s="164"/>
      <c r="U9" s="163"/>
      <c r="V9" s="164" t="s">
        <v>69</v>
      </c>
      <c r="W9" s="164"/>
      <c r="X9" s="164"/>
      <c r="Y9" s="47"/>
    </row>
    <row r="10" spans="1:25" ht="21.75" customHeight="1">
      <c r="A10" s="58">
        <v>65</v>
      </c>
      <c r="B10" s="165"/>
      <c r="C10" s="166"/>
      <c r="D10" s="165"/>
      <c r="E10" s="165"/>
      <c r="F10" s="167"/>
      <c r="G10" s="167" t="s">
        <v>69</v>
      </c>
      <c r="H10" s="168"/>
      <c r="I10" s="169"/>
      <c r="J10" s="170"/>
      <c r="K10" s="166"/>
      <c r="L10" s="171"/>
      <c r="M10" s="172"/>
      <c r="N10" s="173" t="s">
        <v>69</v>
      </c>
      <c r="O10" s="174"/>
      <c r="P10" s="174"/>
      <c r="Q10" s="172"/>
      <c r="R10" s="173" t="s">
        <v>69</v>
      </c>
      <c r="S10" s="174"/>
      <c r="T10" s="174"/>
      <c r="U10" s="172"/>
      <c r="V10" s="173" t="s">
        <v>69</v>
      </c>
      <c r="W10" s="174"/>
      <c r="X10" s="174"/>
      <c r="Y10" s="47"/>
    </row>
    <row r="11" spans="1:25" ht="21.75" customHeight="1">
      <c r="A11" s="57">
        <v>66</v>
      </c>
      <c r="B11" s="157"/>
      <c r="C11" s="158"/>
      <c r="D11" s="157"/>
      <c r="E11" s="157"/>
      <c r="F11" s="175"/>
      <c r="G11" s="175" t="s">
        <v>69</v>
      </c>
      <c r="H11" s="176"/>
      <c r="I11" s="177"/>
      <c r="J11" s="178"/>
      <c r="K11" s="158"/>
      <c r="L11" s="162"/>
      <c r="M11" s="163"/>
      <c r="N11" s="164" t="s">
        <v>69</v>
      </c>
      <c r="O11" s="164"/>
      <c r="P11" s="164"/>
      <c r="Q11" s="163"/>
      <c r="R11" s="164" t="s">
        <v>69</v>
      </c>
      <c r="S11" s="164"/>
      <c r="T11" s="164"/>
      <c r="U11" s="163"/>
      <c r="V11" s="164" t="s">
        <v>69</v>
      </c>
      <c r="W11" s="164"/>
      <c r="X11" s="164"/>
      <c r="Y11" s="47"/>
    </row>
    <row r="12" spans="1:25" ht="21.75" customHeight="1">
      <c r="A12" s="57">
        <v>67</v>
      </c>
      <c r="B12" s="157"/>
      <c r="C12" s="158"/>
      <c r="D12" s="157"/>
      <c r="E12" s="157"/>
      <c r="F12" s="159"/>
      <c r="G12" s="159" t="s">
        <v>69</v>
      </c>
      <c r="H12" s="160"/>
      <c r="I12" s="161"/>
      <c r="J12" s="158"/>
      <c r="K12" s="158"/>
      <c r="L12" s="162"/>
      <c r="M12" s="163"/>
      <c r="N12" s="179" t="s">
        <v>69</v>
      </c>
      <c r="O12" s="164"/>
      <c r="P12" s="164"/>
      <c r="Q12" s="163"/>
      <c r="R12" s="179" t="s">
        <v>69</v>
      </c>
      <c r="S12" s="164"/>
      <c r="T12" s="164"/>
      <c r="U12" s="163"/>
      <c r="V12" s="179" t="s">
        <v>69</v>
      </c>
      <c r="W12" s="164"/>
      <c r="X12" s="164"/>
      <c r="Y12" s="47"/>
    </row>
    <row r="13" spans="1:25" ht="21.75" customHeight="1">
      <c r="A13" s="57">
        <v>68</v>
      </c>
      <c r="B13" s="157"/>
      <c r="C13" s="158"/>
      <c r="D13" s="157"/>
      <c r="E13" s="157"/>
      <c r="F13" s="159"/>
      <c r="G13" s="159" t="s">
        <v>69</v>
      </c>
      <c r="H13" s="160"/>
      <c r="I13" s="161"/>
      <c r="J13" s="158"/>
      <c r="K13" s="158"/>
      <c r="L13" s="162"/>
      <c r="M13" s="163"/>
      <c r="N13" s="164" t="s">
        <v>69</v>
      </c>
      <c r="O13" s="164"/>
      <c r="P13" s="164"/>
      <c r="Q13" s="163"/>
      <c r="R13" s="164" t="s">
        <v>69</v>
      </c>
      <c r="S13" s="164"/>
      <c r="T13" s="164"/>
      <c r="U13" s="163"/>
      <c r="V13" s="164" t="s">
        <v>69</v>
      </c>
      <c r="W13" s="164"/>
      <c r="X13" s="164"/>
      <c r="Y13" s="47"/>
    </row>
    <row r="14" spans="1:25" ht="21.75" customHeight="1">
      <c r="A14" s="57">
        <v>69</v>
      </c>
      <c r="B14" s="157"/>
      <c r="C14" s="158"/>
      <c r="D14" s="157"/>
      <c r="E14" s="157"/>
      <c r="F14" s="159"/>
      <c r="G14" s="159" t="s">
        <v>69</v>
      </c>
      <c r="H14" s="160"/>
      <c r="I14" s="161"/>
      <c r="J14" s="158"/>
      <c r="K14" s="158"/>
      <c r="L14" s="162"/>
      <c r="M14" s="163"/>
      <c r="N14" s="164" t="s">
        <v>69</v>
      </c>
      <c r="O14" s="164"/>
      <c r="P14" s="164"/>
      <c r="Q14" s="163"/>
      <c r="R14" s="164" t="s">
        <v>69</v>
      </c>
      <c r="S14" s="164"/>
      <c r="T14" s="164"/>
      <c r="U14" s="163"/>
      <c r="V14" s="164" t="s">
        <v>69</v>
      </c>
      <c r="W14" s="164"/>
      <c r="X14" s="164"/>
      <c r="Y14" s="47"/>
    </row>
    <row r="15" spans="1:25" ht="21.75" customHeight="1" thickBot="1">
      <c r="A15" s="48">
        <v>70</v>
      </c>
      <c r="B15" s="180"/>
      <c r="C15" s="181"/>
      <c r="D15" s="180"/>
      <c r="E15" s="180"/>
      <c r="F15" s="182"/>
      <c r="G15" s="182" t="s">
        <v>69</v>
      </c>
      <c r="H15" s="183"/>
      <c r="I15" s="184"/>
      <c r="J15" s="181"/>
      <c r="K15" s="181"/>
      <c r="L15" s="185"/>
      <c r="M15" s="186"/>
      <c r="N15" s="187" t="s">
        <v>69</v>
      </c>
      <c r="O15" s="187"/>
      <c r="P15" s="187"/>
      <c r="Q15" s="186"/>
      <c r="R15" s="187" t="s">
        <v>69</v>
      </c>
      <c r="S15" s="187"/>
      <c r="T15" s="187"/>
      <c r="U15" s="186"/>
      <c r="V15" s="187" t="s">
        <v>69</v>
      </c>
      <c r="W15" s="187"/>
      <c r="X15" s="187"/>
      <c r="Y15" s="47"/>
    </row>
    <row r="16" spans="1:25" ht="21.75" customHeight="1">
      <c r="A16" s="57">
        <v>71</v>
      </c>
      <c r="B16" s="159"/>
      <c r="C16" s="158"/>
      <c r="D16" s="159"/>
      <c r="E16" s="159"/>
      <c r="F16" s="159"/>
      <c r="G16" s="159" t="s">
        <v>69</v>
      </c>
      <c r="H16" s="160"/>
      <c r="I16" s="161"/>
      <c r="J16" s="158"/>
      <c r="K16" s="158"/>
      <c r="L16" s="162"/>
      <c r="M16" s="163"/>
      <c r="N16" s="158" t="s">
        <v>69</v>
      </c>
      <c r="O16" s="164"/>
      <c r="P16" s="164"/>
      <c r="Q16" s="163"/>
      <c r="R16" s="158" t="s">
        <v>69</v>
      </c>
      <c r="S16" s="164"/>
      <c r="T16" s="164"/>
      <c r="U16" s="163"/>
      <c r="V16" s="158" t="s">
        <v>69</v>
      </c>
      <c r="W16" s="164"/>
      <c r="X16" s="164"/>
      <c r="Y16" s="47"/>
    </row>
    <row r="17" spans="1:25" ht="21.75" customHeight="1">
      <c r="A17" s="57">
        <v>72</v>
      </c>
      <c r="B17" s="159"/>
      <c r="C17" s="158"/>
      <c r="D17" s="159"/>
      <c r="E17" s="159"/>
      <c r="F17" s="159"/>
      <c r="G17" s="159" t="s">
        <v>69</v>
      </c>
      <c r="H17" s="160"/>
      <c r="I17" s="161"/>
      <c r="J17" s="158"/>
      <c r="K17" s="158"/>
      <c r="L17" s="162"/>
      <c r="M17" s="163"/>
      <c r="N17" s="164" t="s">
        <v>69</v>
      </c>
      <c r="O17" s="164"/>
      <c r="P17" s="164"/>
      <c r="Q17" s="163"/>
      <c r="R17" s="164" t="s">
        <v>69</v>
      </c>
      <c r="S17" s="164"/>
      <c r="T17" s="164"/>
      <c r="U17" s="163"/>
      <c r="V17" s="164" t="s">
        <v>69</v>
      </c>
      <c r="W17" s="164"/>
      <c r="X17" s="164"/>
      <c r="Y17" s="47"/>
    </row>
    <row r="18" spans="1:25" ht="21.75" customHeight="1">
      <c r="A18" s="57">
        <v>73</v>
      </c>
      <c r="B18" s="159"/>
      <c r="C18" s="158"/>
      <c r="D18" s="159"/>
      <c r="E18" s="159"/>
      <c r="F18" s="159"/>
      <c r="G18" s="159" t="s">
        <v>69</v>
      </c>
      <c r="H18" s="160"/>
      <c r="I18" s="161"/>
      <c r="J18" s="158"/>
      <c r="K18" s="158"/>
      <c r="L18" s="162"/>
      <c r="M18" s="163"/>
      <c r="N18" s="164" t="s">
        <v>69</v>
      </c>
      <c r="O18" s="188"/>
      <c r="P18" s="188"/>
      <c r="Q18" s="163"/>
      <c r="R18" s="164" t="s">
        <v>69</v>
      </c>
      <c r="S18" s="188"/>
      <c r="T18" s="188"/>
      <c r="U18" s="163"/>
      <c r="V18" s="164" t="s">
        <v>69</v>
      </c>
      <c r="W18" s="188"/>
      <c r="X18" s="188"/>
      <c r="Y18" s="47"/>
    </row>
    <row r="19" spans="1:25" ht="21.75" customHeight="1">
      <c r="A19" s="57">
        <v>74</v>
      </c>
      <c r="B19" s="159"/>
      <c r="C19" s="158"/>
      <c r="D19" s="159"/>
      <c r="E19" s="159"/>
      <c r="F19" s="159"/>
      <c r="G19" s="159" t="s">
        <v>69</v>
      </c>
      <c r="H19" s="160"/>
      <c r="I19" s="161"/>
      <c r="J19" s="158"/>
      <c r="K19" s="158"/>
      <c r="L19" s="162"/>
      <c r="M19" s="163"/>
      <c r="N19" s="164" t="s">
        <v>69</v>
      </c>
      <c r="O19" s="164"/>
      <c r="P19" s="164"/>
      <c r="Q19" s="163"/>
      <c r="R19" s="164" t="s">
        <v>69</v>
      </c>
      <c r="S19" s="164"/>
      <c r="T19" s="164"/>
      <c r="U19" s="163"/>
      <c r="V19" s="164" t="s">
        <v>69</v>
      </c>
      <c r="W19" s="164"/>
      <c r="X19" s="164"/>
      <c r="Y19" s="47"/>
    </row>
    <row r="20" spans="1:25" ht="21.75" customHeight="1">
      <c r="A20" s="58">
        <v>75</v>
      </c>
      <c r="B20" s="165"/>
      <c r="C20" s="166"/>
      <c r="D20" s="165"/>
      <c r="E20" s="165"/>
      <c r="F20" s="167"/>
      <c r="G20" s="167" t="s">
        <v>69</v>
      </c>
      <c r="H20" s="168"/>
      <c r="I20" s="169"/>
      <c r="J20" s="166"/>
      <c r="K20" s="166"/>
      <c r="L20" s="171"/>
      <c r="M20" s="172"/>
      <c r="N20" s="189" t="s">
        <v>69</v>
      </c>
      <c r="O20" s="173"/>
      <c r="P20" s="173"/>
      <c r="Q20" s="172"/>
      <c r="R20" s="189" t="s">
        <v>69</v>
      </c>
      <c r="S20" s="173"/>
      <c r="T20" s="173"/>
      <c r="U20" s="172"/>
      <c r="V20" s="189" t="s">
        <v>69</v>
      </c>
      <c r="W20" s="173"/>
      <c r="X20" s="173"/>
      <c r="Y20" s="47"/>
    </row>
    <row r="21" spans="1:25" ht="21.75" customHeight="1">
      <c r="A21" s="57">
        <v>76</v>
      </c>
      <c r="B21" s="159"/>
      <c r="C21" s="158"/>
      <c r="D21" s="159"/>
      <c r="E21" s="159"/>
      <c r="F21" s="175"/>
      <c r="G21" s="175" t="s">
        <v>69</v>
      </c>
      <c r="H21" s="176"/>
      <c r="I21" s="177"/>
      <c r="J21" s="158"/>
      <c r="K21" s="158"/>
      <c r="L21" s="162"/>
      <c r="M21" s="163"/>
      <c r="N21" s="164" t="s">
        <v>69</v>
      </c>
      <c r="O21" s="164"/>
      <c r="P21" s="164"/>
      <c r="Q21" s="163"/>
      <c r="R21" s="164" t="s">
        <v>69</v>
      </c>
      <c r="S21" s="164"/>
      <c r="T21" s="164"/>
      <c r="U21" s="163"/>
      <c r="V21" s="164" t="s">
        <v>69</v>
      </c>
      <c r="W21" s="164"/>
      <c r="X21" s="164"/>
      <c r="Y21" s="47"/>
    </row>
    <row r="22" spans="1:25" ht="21.75" customHeight="1">
      <c r="A22" s="57">
        <v>77</v>
      </c>
      <c r="B22" s="159"/>
      <c r="C22" s="158"/>
      <c r="D22" s="159"/>
      <c r="E22" s="159"/>
      <c r="F22" s="159"/>
      <c r="G22" s="159" t="s">
        <v>69</v>
      </c>
      <c r="H22" s="160"/>
      <c r="I22" s="161"/>
      <c r="J22" s="158"/>
      <c r="K22" s="158"/>
      <c r="L22" s="162"/>
      <c r="M22" s="163"/>
      <c r="N22" s="164" t="s">
        <v>69</v>
      </c>
      <c r="O22" s="164"/>
      <c r="P22" s="164"/>
      <c r="Q22" s="163"/>
      <c r="R22" s="164" t="s">
        <v>69</v>
      </c>
      <c r="S22" s="164"/>
      <c r="T22" s="164"/>
      <c r="U22" s="163"/>
      <c r="V22" s="164" t="s">
        <v>69</v>
      </c>
      <c r="W22" s="164"/>
      <c r="X22" s="164"/>
      <c r="Y22" s="47"/>
    </row>
    <row r="23" spans="1:25" ht="21.75" customHeight="1">
      <c r="A23" s="57">
        <v>78</v>
      </c>
      <c r="B23" s="159"/>
      <c r="C23" s="158"/>
      <c r="D23" s="159"/>
      <c r="E23" s="159"/>
      <c r="F23" s="159"/>
      <c r="G23" s="159" t="s">
        <v>69</v>
      </c>
      <c r="H23" s="160"/>
      <c r="I23" s="161"/>
      <c r="J23" s="158"/>
      <c r="K23" s="158"/>
      <c r="L23" s="162"/>
      <c r="M23" s="163"/>
      <c r="N23" s="164" t="s">
        <v>69</v>
      </c>
      <c r="O23" s="164"/>
      <c r="P23" s="164"/>
      <c r="Q23" s="163"/>
      <c r="R23" s="164" t="s">
        <v>69</v>
      </c>
      <c r="S23" s="164"/>
      <c r="T23" s="164"/>
      <c r="U23" s="163"/>
      <c r="V23" s="164" t="s">
        <v>69</v>
      </c>
      <c r="W23" s="164"/>
      <c r="X23" s="164"/>
      <c r="Y23" s="47"/>
    </row>
    <row r="24" spans="1:25" ht="21.75" customHeight="1">
      <c r="A24" s="57">
        <v>79</v>
      </c>
      <c r="B24" s="159"/>
      <c r="C24" s="158"/>
      <c r="D24" s="159"/>
      <c r="E24" s="159"/>
      <c r="F24" s="159"/>
      <c r="G24" s="159" t="s">
        <v>69</v>
      </c>
      <c r="H24" s="160"/>
      <c r="I24" s="161"/>
      <c r="J24" s="158"/>
      <c r="K24" s="158"/>
      <c r="L24" s="162"/>
      <c r="M24" s="163"/>
      <c r="N24" s="164" t="s">
        <v>69</v>
      </c>
      <c r="O24" s="164"/>
      <c r="P24" s="164"/>
      <c r="Q24" s="163"/>
      <c r="R24" s="164" t="s">
        <v>69</v>
      </c>
      <c r="S24" s="164"/>
      <c r="T24" s="164"/>
      <c r="U24" s="163"/>
      <c r="V24" s="164" t="s">
        <v>69</v>
      </c>
      <c r="W24" s="164"/>
      <c r="X24" s="164"/>
      <c r="Y24" s="47"/>
    </row>
    <row r="25" spans="1:25" ht="21.75" customHeight="1" thickBot="1">
      <c r="A25" s="48">
        <v>80</v>
      </c>
      <c r="B25" s="182"/>
      <c r="C25" s="181"/>
      <c r="D25" s="182"/>
      <c r="E25" s="182"/>
      <c r="F25" s="182"/>
      <c r="G25" s="182" t="s">
        <v>69</v>
      </c>
      <c r="H25" s="183"/>
      <c r="I25" s="190"/>
      <c r="J25" s="181"/>
      <c r="K25" s="181"/>
      <c r="L25" s="185"/>
      <c r="M25" s="186"/>
      <c r="N25" s="187" t="s">
        <v>69</v>
      </c>
      <c r="O25" s="187"/>
      <c r="P25" s="187"/>
      <c r="Q25" s="186"/>
      <c r="R25" s="187" t="s">
        <v>69</v>
      </c>
      <c r="S25" s="187"/>
      <c r="T25" s="187"/>
      <c r="U25" s="186"/>
      <c r="V25" s="187" t="s">
        <v>69</v>
      </c>
      <c r="W25" s="187"/>
      <c r="X25" s="187"/>
      <c r="Y25" s="47"/>
    </row>
    <row r="26" spans="1:25" ht="21.75" customHeight="1">
      <c r="A26" s="57">
        <v>81</v>
      </c>
      <c r="B26" s="159"/>
      <c r="C26" s="158"/>
      <c r="D26" s="159"/>
      <c r="E26" s="159"/>
      <c r="F26" s="159"/>
      <c r="G26" s="159" t="s">
        <v>69</v>
      </c>
      <c r="H26" s="160"/>
      <c r="I26" s="191"/>
      <c r="J26" s="158"/>
      <c r="K26" s="158"/>
      <c r="L26" s="162"/>
      <c r="M26" s="163"/>
      <c r="N26" s="158" t="s">
        <v>69</v>
      </c>
      <c r="O26" s="164"/>
      <c r="P26" s="164"/>
      <c r="Q26" s="163"/>
      <c r="R26" s="158" t="s">
        <v>69</v>
      </c>
      <c r="S26" s="164"/>
      <c r="T26" s="164"/>
      <c r="U26" s="163"/>
      <c r="V26" s="158" t="s">
        <v>69</v>
      </c>
      <c r="W26" s="164"/>
      <c r="X26" s="164"/>
      <c r="Y26" s="47"/>
    </row>
    <row r="27" spans="1:25" ht="21.75" customHeight="1">
      <c r="A27" s="57">
        <v>82</v>
      </c>
      <c r="B27" s="159"/>
      <c r="C27" s="158"/>
      <c r="D27" s="159"/>
      <c r="E27" s="159"/>
      <c r="F27" s="159"/>
      <c r="G27" s="159" t="s">
        <v>69</v>
      </c>
      <c r="H27" s="160"/>
      <c r="I27" s="161"/>
      <c r="J27" s="158"/>
      <c r="K27" s="158"/>
      <c r="L27" s="162"/>
      <c r="M27" s="163"/>
      <c r="N27" s="164" t="s">
        <v>69</v>
      </c>
      <c r="O27" s="164"/>
      <c r="P27" s="164"/>
      <c r="Q27" s="163"/>
      <c r="R27" s="164" t="s">
        <v>69</v>
      </c>
      <c r="S27" s="164"/>
      <c r="T27" s="164"/>
      <c r="U27" s="163"/>
      <c r="V27" s="164" t="s">
        <v>69</v>
      </c>
      <c r="W27" s="164"/>
      <c r="X27" s="164"/>
      <c r="Y27" s="47"/>
    </row>
    <row r="28" spans="1:25" ht="21.75" customHeight="1">
      <c r="A28" s="57">
        <v>83</v>
      </c>
      <c r="B28" s="159"/>
      <c r="C28" s="158"/>
      <c r="D28" s="159"/>
      <c r="E28" s="159"/>
      <c r="F28" s="159"/>
      <c r="G28" s="159" t="s">
        <v>69</v>
      </c>
      <c r="H28" s="160"/>
      <c r="I28" s="161"/>
      <c r="J28" s="158"/>
      <c r="K28" s="158"/>
      <c r="L28" s="162"/>
      <c r="M28" s="163"/>
      <c r="N28" s="164" t="s">
        <v>69</v>
      </c>
      <c r="O28" s="164"/>
      <c r="P28" s="164"/>
      <c r="Q28" s="163"/>
      <c r="R28" s="164" t="s">
        <v>69</v>
      </c>
      <c r="S28" s="164"/>
      <c r="T28" s="164"/>
      <c r="U28" s="163"/>
      <c r="V28" s="164" t="s">
        <v>69</v>
      </c>
      <c r="W28" s="164"/>
      <c r="X28" s="164"/>
      <c r="Y28" s="47"/>
    </row>
    <row r="29" spans="1:25" ht="21.75" customHeight="1">
      <c r="A29" s="57">
        <v>84</v>
      </c>
      <c r="B29" s="159"/>
      <c r="C29" s="158"/>
      <c r="D29" s="159"/>
      <c r="E29" s="159"/>
      <c r="F29" s="159"/>
      <c r="G29" s="159" t="s">
        <v>69</v>
      </c>
      <c r="H29" s="160"/>
      <c r="I29" s="161"/>
      <c r="J29" s="158"/>
      <c r="K29" s="158"/>
      <c r="L29" s="162"/>
      <c r="M29" s="163"/>
      <c r="N29" s="164" t="s">
        <v>69</v>
      </c>
      <c r="O29" s="164"/>
      <c r="P29" s="164"/>
      <c r="Q29" s="163"/>
      <c r="R29" s="164" t="s">
        <v>69</v>
      </c>
      <c r="S29" s="164"/>
      <c r="T29" s="164"/>
      <c r="U29" s="163"/>
      <c r="V29" s="164" t="s">
        <v>69</v>
      </c>
      <c r="W29" s="164"/>
      <c r="X29" s="164"/>
      <c r="Y29" s="47"/>
    </row>
    <row r="30" spans="1:25" ht="21.75" customHeight="1">
      <c r="A30" s="58">
        <v>85</v>
      </c>
      <c r="B30" s="165"/>
      <c r="C30" s="166"/>
      <c r="D30" s="165"/>
      <c r="E30" s="165"/>
      <c r="F30" s="167"/>
      <c r="G30" s="165" t="s">
        <v>69</v>
      </c>
      <c r="H30" s="192"/>
      <c r="I30" s="193"/>
      <c r="J30" s="166"/>
      <c r="K30" s="166"/>
      <c r="L30" s="171"/>
      <c r="M30" s="172"/>
      <c r="N30" s="173" t="s">
        <v>69</v>
      </c>
      <c r="O30" s="173"/>
      <c r="P30" s="173"/>
      <c r="Q30" s="172"/>
      <c r="R30" s="173" t="s">
        <v>69</v>
      </c>
      <c r="S30" s="173"/>
      <c r="T30" s="173"/>
      <c r="U30" s="172"/>
      <c r="V30" s="173" t="s">
        <v>69</v>
      </c>
      <c r="W30" s="173"/>
      <c r="X30" s="173"/>
      <c r="Y30" s="47"/>
    </row>
    <row r="31" spans="1:25" ht="21.75" customHeight="1">
      <c r="A31" s="57">
        <v>86</v>
      </c>
      <c r="B31" s="159"/>
      <c r="C31" s="158"/>
      <c r="D31" s="159"/>
      <c r="E31" s="159"/>
      <c r="F31" s="175"/>
      <c r="G31" s="159" t="s">
        <v>69</v>
      </c>
      <c r="H31" s="160"/>
      <c r="I31" s="161"/>
      <c r="J31" s="158"/>
      <c r="K31" s="158"/>
      <c r="L31" s="162"/>
      <c r="M31" s="163"/>
      <c r="N31" s="164" t="s">
        <v>69</v>
      </c>
      <c r="O31" s="164"/>
      <c r="P31" s="164"/>
      <c r="Q31" s="163"/>
      <c r="R31" s="164" t="s">
        <v>69</v>
      </c>
      <c r="S31" s="164"/>
      <c r="T31" s="164"/>
      <c r="U31" s="163"/>
      <c r="V31" s="164" t="s">
        <v>69</v>
      </c>
      <c r="W31" s="164"/>
      <c r="X31" s="164"/>
      <c r="Y31" s="47"/>
    </row>
    <row r="32" spans="1:25" ht="21.75" customHeight="1">
      <c r="A32" s="57">
        <v>87</v>
      </c>
      <c r="B32" s="159"/>
      <c r="C32" s="158"/>
      <c r="D32" s="159"/>
      <c r="E32" s="159"/>
      <c r="F32" s="159"/>
      <c r="G32" s="159" t="s">
        <v>69</v>
      </c>
      <c r="H32" s="160"/>
      <c r="I32" s="161"/>
      <c r="J32" s="158"/>
      <c r="K32" s="158"/>
      <c r="L32" s="162"/>
      <c r="M32" s="163"/>
      <c r="N32" s="164" t="s">
        <v>69</v>
      </c>
      <c r="O32" s="164"/>
      <c r="P32" s="164"/>
      <c r="Q32" s="163"/>
      <c r="R32" s="164" t="s">
        <v>69</v>
      </c>
      <c r="S32" s="164"/>
      <c r="T32" s="164"/>
      <c r="U32" s="163"/>
      <c r="V32" s="164" t="s">
        <v>69</v>
      </c>
      <c r="W32" s="164"/>
      <c r="X32" s="164"/>
      <c r="Y32" s="47"/>
    </row>
    <row r="33" spans="1:25" ht="21.75" customHeight="1">
      <c r="A33" s="57">
        <v>88</v>
      </c>
      <c r="B33" s="159"/>
      <c r="C33" s="158"/>
      <c r="D33" s="159"/>
      <c r="E33" s="159"/>
      <c r="F33" s="159"/>
      <c r="G33" s="159" t="s">
        <v>69</v>
      </c>
      <c r="H33" s="160"/>
      <c r="I33" s="161"/>
      <c r="J33" s="158"/>
      <c r="K33" s="158"/>
      <c r="L33" s="162"/>
      <c r="M33" s="163"/>
      <c r="N33" s="164" t="s">
        <v>69</v>
      </c>
      <c r="O33" s="164"/>
      <c r="P33" s="164"/>
      <c r="Q33" s="163"/>
      <c r="R33" s="164" t="s">
        <v>69</v>
      </c>
      <c r="S33" s="164"/>
      <c r="T33" s="164"/>
      <c r="U33" s="163"/>
      <c r="V33" s="164" t="s">
        <v>69</v>
      </c>
      <c r="W33" s="164"/>
      <c r="X33" s="164"/>
      <c r="Y33" s="47"/>
    </row>
    <row r="34" spans="1:25" ht="21.75" customHeight="1">
      <c r="A34" s="57">
        <v>89</v>
      </c>
      <c r="B34" s="159"/>
      <c r="C34" s="158"/>
      <c r="D34" s="159"/>
      <c r="E34" s="159"/>
      <c r="F34" s="159"/>
      <c r="G34" s="159" t="s">
        <v>69</v>
      </c>
      <c r="H34" s="160"/>
      <c r="I34" s="161"/>
      <c r="J34" s="158"/>
      <c r="K34" s="158"/>
      <c r="L34" s="162"/>
      <c r="M34" s="163"/>
      <c r="N34" s="164" t="s">
        <v>69</v>
      </c>
      <c r="O34" s="164"/>
      <c r="P34" s="164"/>
      <c r="Q34" s="163"/>
      <c r="R34" s="164" t="s">
        <v>69</v>
      </c>
      <c r="S34" s="164"/>
      <c r="T34" s="164"/>
      <c r="U34" s="163"/>
      <c r="V34" s="164" t="s">
        <v>69</v>
      </c>
      <c r="W34" s="164"/>
      <c r="X34" s="164"/>
      <c r="Y34" s="47"/>
    </row>
    <row r="35" spans="1:25" ht="21.75" customHeight="1" thickBot="1">
      <c r="A35" s="48">
        <v>90</v>
      </c>
      <c r="B35" s="182"/>
      <c r="C35" s="181"/>
      <c r="D35" s="182"/>
      <c r="E35" s="182"/>
      <c r="F35" s="182"/>
      <c r="G35" s="182" t="s">
        <v>69</v>
      </c>
      <c r="H35" s="183"/>
      <c r="I35" s="184"/>
      <c r="J35" s="181"/>
      <c r="K35" s="181"/>
      <c r="L35" s="185"/>
      <c r="M35" s="186"/>
      <c r="N35" s="187" t="s">
        <v>69</v>
      </c>
      <c r="O35" s="187"/>
      <c r="P35" s="187"/>
      <c r="Q35" s="186"/>
      <c r="R35" s="187" t="s">
        <v>69</v>
      </c>
      <c r="S35" s="187"/>
      <c r="T35" s="187"/>
      <c r="U35" s="186"/>
      <c r="V35" s="187" t="s">
        <v>69</v>
      </c>
      <c r="W35" s="187"/>
      <c r="X35" s="187"/>
      <c r="Y35" s="47"/>
    </row>
    <row r="36" spans="1:25" s="60" customFormat="1" ht="21.75" customHeight="1" thickBot="1">
      <c r="A36" s="59"/>
      <c r="F36" s="61"/>
      <c r="G36" s="62"/>
      <c r="H36" s="62"/>
      <c r="I36" s="62"/>
      <c r="J36" s="62"/>
      <c r="K36" s="62"/>
      <c r="L36" s="63"/>
      <c r="M36" s="64" t="s">
        <v>6</v>
      </c>
      <c r="N36" s="65"/>
      <c r="O36" s="66"/>
      <c r="P36" s="67"/>
      <c r="Q36" s="82">
        <f>COUNTA('申込一覧表A'!M7:M96)+COUNTA('申込一覧表A'!Q7:Q96)+COUNTA('申込一覧表A'!U7:U96)</f>
        <v>0</v>
      </c>
      <c r="R36" s="68" t="s">
        <v>7</v>
      </c>
      <c r="S36" s="59"/>
      <c r="U36" s="62"/>
      <c r="V36" s="62"/>
      <c r="Y36" s="59"/>
    </row>
    <row r="37" spans="1:25" s="60" customFormat="1" ht="21.75" customHeight="1" thickBot="1">
      <c r="A37" s="69" t="s">
        <v>8</v>
      </c>
      <c r="B37" s="65"/>
      <c r="C37" s="67"/>
      <c r="D37" s="70">
        <f>COUNTA('申込一覧表A'!B7:B96)</f>
        <v>0</v>
      </c>
      <c r="E37" s="80" t="s">
        <v>1091</v>
      </c>
      <c r="F37" s="71"/>
      <c r="G37" s="65"/>
      <c r="H37" s="65"/>
      <c r="I37" s="65"/>
      <c r="J37" s="65"/>
      <c r="K37" s="65"/>
      <c r="L37" s="72"/>
      <c r="M37" s="69" t="s">
        <v>9</v>
      </c>
      <c r="N37" s="65"/>
      <c r="O37" s="67"/>
      <c r="P37" s="67"/>
      <c r="Q37" s="262">
        <f>SUM('申込一覧表A'!J97:L97)</f>
        <v>0</v>
      </c>
      <c r="R37" s="68" t="s">
        <v>7</v>
      </c>
      <c r="S37" s="69" t="s">
        <v>10</v>
      </c>
      <c r="T37" s="65"/>
      <c r="U37" s="67"/>
      <c r="V37" s="67"/>
      <c r="W37" s="81">
        <f>Q36*700+Q37*1000</f>
        <v>0</v>
      </c>
      <c r="X37" s="68" t="s">
        <v>11</v>
      </c>
      <c r="Y37" s="59"/>
    </row>
    <row r="38" spans="1:24" ht="21.75" customHeight="1">
      <c r="A38" s="73"/>
      <c r="C38" s="60"/>
      <c r="J38" s="74"/>
      <c r="K38" s="74"/>
      <c r="L38" s="74"/>
      <c r="O38" s="75"/>
      <c r="X38" s="30"/>
    </row>
    <row r="39" spans="1:23" s="60" customFormat="1" ht="21.75" customHeight="1">
      <c r="A39" s="76"/>
      <c r="O39" s="76"/>
      <c r="P39" s="77"/>
      <c r="V39" s="60" t="s">
        <v>968</v>
      </c>
      <c r="W39" s="30"/>
    </row>
    <row r="40" spans="1:13" s="60" customFormat="1" ht="21.75" customHeight="1">
      <c r="A40" s="78"/>
      <c r="F40" s="78"/>
      <c r="G40" s="78"/>
      <c r="H40" s="78"/>
      <c r="J40" s="78"/>
      <c r="M40" s="78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</sheetData>
  <sheetProtection/>
  <mergeCells count="10">
    <mergeCell ref="H1:Q1"/>
    <mergeCell ref="U3:W3"/>
    <mergeCell ref="U2:W2"/>
    <mergeCell ref="D2:H2"/>
    <mergeCell ref="D3:J3"/>
    <mergeCell ref="M4:P4"/>
    <mergeCell ref="Q4:T4"/>
    <mergeCell ref="U4:X4"/>
    <mergeCell ref="P3:R3"/>
    <mergeCell ref="L3:N3"/>
  </mergeCells>
  <dataValidations count="6">
    <dataValidation allowBlank="1" imeMode="off" sqref="C6:C40"/>
    <dataValidation allowBlank="1" showInputMessage="1" showErrorMessage="1" imeMode="halfKatakana" sqref="D6:E35"/>
    <dataValidation allowBlank="1" showInputMessage="1" showErrorMessage="1" imeMode="halfAlpha" sqref="J6:L35"/>
    <dataValidation allowBlank="1" showInputMessage="1" showErrorMessage="1" imeMode="on" sqref="P6:P35 X6:X35 T6:T35"/>
    <dataValidation type="textLength" allowBlank="1" showErrorMessage="1" prompt="漢字以外は半角です" error="氏名は6文字以内でお願い致します" imeMode="on" sqref="B6:B35">
      <formula1>2</formula1>
      <formula2>13</formula2>
    </dataValidation>
    <dataValidation allowBlank="1" showErrorMessage="1" sqref="U6:U35 Q6:Q35 M6:M35"/>
  </dataValidations>
  <printOptions horizontalCentered="1" verticalCentered="1"/>
  <pageMargins left="0.3937007874015748" right="0.3937007874015748" top="0.3937007874015748" bottom="0.3937007874015748" header="0.11811023622047245" footer="0.15748031496062992"/>
  <pageSetup fitToHeight="1" fitToWidth="1" horizontalDpi="300" verticalDpi="3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65"/>
  <sheetViews>
    <sheetView view="pageBreakPreview" zoomScaleNormal="85" zoomScaleSheetLayoutView="100" zoomScalePageLayoutView="0" workbookViewId="0" topLeftCell="B1">
      <selection activeCell="D13" sqref="D13"/>
    </sheetView>
  </sheetViews>
  <sheetFormatPr defaultColWidth="8.66015625" defaultRowHeight="18"/>
  <cols>
    <col min="1" max="1" width="4.41015625" style="212" hidden="1" customWidth="1"/>
    <col min="2" max="2" width="23.66015625" style="212" bestFit="1" customWidth="1"/>
    <col min="3" max="3" width="9.41015625" style="23" customWidth="1"/>
    <col min="4" max="4" width="4.41015625" style="23" hidden="1" customWidth="1"/>
    <col min="5" max="5" width="17" style="212" bestFit="1" customWidth="1"/>
    <col min="6" max="6" width="9.41015625" style="23" bestFit="1" customWidth="1"/>
    <col min="7" max="7" width="8.83203125" style="212" customWidth="1"/>
    <col min="8" max="8" width="9.08203125" style="212" bestFit="1" customWidth="1"/>
    <col min="9" max="16384" width="8.83203125" style="212" customWidth="1"/>
  </cols>
  <sheetData>
    <row r="1" ht="31.5" customHeight="1">
      <c r="B1" s="232" t="s">
        <v>1098</v>
      </c>
    </row>
    <row r="2" spans="2:6" ht="31.5" customHeight="1">
      <c r="B2" s="213" t="s">
        <v>1099</v>
      </c>
      <c r="C2" s="308">
        <f>IF('申込一覧表A'!S2="","",'申込一覧表A'!S2)</f>
      </c>
      <c r="D2" s="308"/>
      <c r="E2" s="308"/>
      <c r="F2" s="308"/>
    </row>
    <row r="3" spans="2:6" ht="31.5" customHeight="1">
      <c r="B3" s="213" t="s">
        <v>1100</v>
      </c>
      <c r="C3" s="309" t="str">
        <f>IF('申込一覧表A'!D2="","",'申込一覧表A'!D2)</f>
        <v>高崎健康福祉大</v>
      </c>
      <c r="D3" s="309"/>
      <c r="E3" s="309"/>
      <c r="F3" s="309"/>
    </row>
    <row r="4" spans="2:4" ht="8.25" customHeight="1" thickBot="1">
      <c r="B4" s="24"/>
      <c r="C4" s="214"/>
      <c r="D4" s="214"/>
    </row>
    <row r="5" spans="2:6" s="233" customFormat="1" ht="18" customHeight="1" thickBot="1">
      <c r="B5" s="234" t="s">
        <v>1101</v>
      </c>
      <c r="C5" s="235" t="s">
        <v>1102</v>
      </c>
      <c r="D5" s="236"/>
      <c r="E5" s="237" t="s">
        <v>1103</v>
      </c>
      <c r="F5" s="238" t="s">
        <v>1102</v>
      </c>
    </row>
    <row r="6" spans="1:6" s="233" customFormat="1" ht="18" customHeight="1">
      <c r="A6" s="233" t="s">
        <v>12</v>
      </c>
      <c r="B6" s="239" t="str">
        <f aca="true" t="shared" si="0" ref="B6:B42">IF(A6="","",VLOOKUP(A6,kyougi,2,FALSE))</f>
        <v>100m</v>
      </c>
      <c r="C6" s="240">
        <f>SUMPRODUCT(('申込一覧表A'!$F$2:$F$91=1)*(LEFT('申込一覧表A'!$M$2:$M$91,3)=A6))+SUMPRODUCT(('申込一覧表A'!$F$2:$F$91=1)*(LEFT('申込一覧表A'!$Q$2:$Q$91,3)=A6))+SUMPRODUCT(('申込一覧表A'!$F$2:$F$91=1)*(LEFT('申込一覧表A'!$U$2:$U$91,3)=A6))</f>
        <v>0</v>
      </c>
      <c r="D6" s="241" t="s">
        <v>12</v>
      </c>
      <c r="E6" s="242" t="str">
        <f aca="true" t="shared" si="1" ref="E6:E42">IF(D6="","",VLOOKUP(D6,kyougi,2,FALSE))</f>
        <v>100m</v>
      </c>
      <c r="F6" s="243">
        <f>IF(D6="","",SUMPRODUCT(('申込一覧表A'!$F$2:$F$91=2)*(LEFT('申込一覧表A'!$M$2:$M$91,3)=D6))+SUMPRODUCT(('申込一覧表A'!$F$2:$F$91=2)*(LEFT('申込一覧表A'!$Q$2:$Q$91,3)=D6))+SUMPRODUCT(('申込一覧表A'!$F$2:$F$91=2)*(LEFT('申込一覧表A'!$U$2:$U$91,3)=D6)))</f>
        <v>0</v>
      </c>
    </row>
    <row r="7" spans="1:6" s="233" customFormat="1" ht="18" customHeight="1">
      <c r="A7" s="233" t="s">
        <v>14</v>
      </c>
      <c r="B7" s="244" t="str">
        <f t="shared" si="0"/>
        <v>200m</v>
      </c>
      <c r="C7" s="245">
        <f>SUMPRODUCT(('申込一覧表A'!$F$2:$F$91=1)*(LEFT('申込一覧表A'!$M$2:$M$91,3)=A7))+SUMPRODUCT(('申込一覧表A'!$F$2:$F$91=1)*(LEFT('申込一覧表A'!$Q$2:$Q$91,3)=A7))+SUMPRODUCT(('申込一覧表A'!$F$2:$F$91=1)*(LEFT('申込一覧表A'!$U$2:$U$91,3)=A7))</f>
        <v>0</v>
      </c>
      <c r="D7" s="246" t="s">
        <v>14</v>
      </c>
      <c r="E7" s="247" t="str">
        <f t="shared" si="1"/>
        <v>200m</v>
      </c>
      <c r="F7" s="248">
        <f>SUMPRODUCT(('申込一覧表A'!$F$2:$F$91=2)*(LEFT('申込一覧表A'!$M$2:$M$91,3)=D7))+SUMPRODUCT(('申込一覧表A'!$F$2:$F$91=2)*(LEFT('申込一覧表A'!$Q$2:$Q$91,3)=D7))+SUMPRODUCT(('申込一覧表A'!$F$2:$F$91=2)*(LEFT('申込一覧表A'!$U$2:$U$91,3)=D7))</f>
        <v>0</v>
      </c>
    </row>
    <row r="8" spans="1:6" s="233" customFormat="1" ht="18" customHeight="1">
      <c r="A8" s="273" t="s">
        <v>1250</v>
      </c>
      <c r="B8" s="244" t="str">
        <f t="shared" si="0"/>
        <v>300m</v>
      </c>
      <c r="C8" s="245">
        <f>SUMPRODUCT(('申込一覧表A'!$F$2:$F$91=1)*(LEFT('申込一覧表A'!$M$2:$M$91,3)=A8))+SUMPRODUCT(('申込一覧表A'!$F$2:$F$91=1)*(LEFT('申込一覧表A'!$Q$2:$Q$91,3)=A8))+SUMPRODUCT(('申込一覧表A'!$F$2:$F$91=1)*(LEFT('申込一覧表A'!$U$2:$U$91,3)=A8))</f>
        <v>0</v>
      </c>
      <c r="D8" s="274" t="s">
        <v>1250</v>
      </c>
      <c r="E8" s="247" t="str">
        <f t="shared" si="1"/>
        <v>300m</v>
      </c>
      <c r="F8" s="248">
        <f>SUMPRODUCT(('申込一覧表A'!$F$2:$F$91=2)*(LEFT('申込一覧表A'!$M$2:$M$91,3)=D8))+SUMPRODUCT(('申込一覧表A'!$F$2:$F$91=2)*(LEFT('申込一覧表A'!$Q$2:$Q$91,3)=D8))+SUMPRODUCT(('申込一覧表A'!$F$2:$F$91=2)*(LEFT('申込一覧表A'!$U$2:$U$91,3)=D8))</f>
        <v>0</v>
      </c>
    </row>
    <row r="9" spans="1:6" s="233" customFormat="1" ht="18" customHeight="1">
      <c r="A9" s="233" t="s">
        <v>16</v>
      </c>
      <c r="B9" s="244" t="str">
        <f t="shared" si="0"/>
        <v>400m</v>
      </c>
      <c r="C9" s="245">
        <f>SUMPRODUCT(('申込一覧表A'!$F$2:$F$91=1)*(LEFT('申込一覧表A'!$M$2:$M$91,3)=A9))+SUMPRODUCT(('申込一覧表A'!$F$2:$F$91=1)*(LEFT('申込一覧表A'!$Q$2:$Q$91,3)=A9))+SUMPRODUCT(('申込一覧表A'!$F$2:$F$91=1)*(LEFT('申込一覧表A'!$U$2:$U$91,3)=A9))</f>
        <v>0</v>
      </c>
      <c r="D9" s="246" t="s">
        <v>16</v>
      </c>
      <c r="E9" s="247" t="str">
        <f t="shared" si="1"/>
        <v>400m</v>
      </c>
      <c r="F9" s="248">
        <f>SUMPRODUCT(('申込一覧表A'!$F$2:$F$91=2)*(LEFT('申込一覧表A'!$M$2:$M$91,3)=D9))+SUMPRODUCT(('申込一覧表A'!$F$2:$F$91=2)*(LEFT('申込一覧表A'!$Q$2:$Q$91,3)=D9))+SUMPRODUCT(('申込一覧表A'!$F$2:$F$91=2)*(LEFT('申込一覧表A'!$U$2:$U$91,3)=D9))</f>
        <v>0</v>
      </c>
    </row>
    <row r="10" spans="1:6" s="233" customFormat="1" ht="18" customHeight="1">
      <c r="A10" s="233" t="s">
        <v>18</v>
      </c>
      <c r="B10" s="244" t="str">
        <f t="shared" si="0"/>
        <v>800m</v>
      </c>
      <c r="C10" s="245">
        <f>SUMPRODUCT(('申込一覧表A'!$F$2:$F$91=1)*(LEFT('申込一覧表A'!$M$2:$M$91,3)=A10))+SUMPRODUCT(('申込一覧表A'!$F$2:$F$91=1)*(LEFT('申込一覧表A'!$Q$2:$Q$91,3)=A10))+SUMPRODUCT(('申込一覧表A'!$F$2:$F$91=1)*(LEFT('申込一覧表A'!$U$2:$U$91,3)=A10))</f>
        <v>0</v>
      </c>
      <c r="D10" s="246" t="s">
        <v>18</v>
      </c>
      <c r="E10" s="247" t="str">
        <f t="shared" si="1"/>
        <v>800m</v>
      </c>
      <c r="F10" s="248">
        <f>SUMPRODUCT(('申込一覧表A'!$F$2:$F$91=2)*(LEFT('申込一覧表A'!$M$2:$M$91,3)=D10))+SUMPRODUCT(('申込一覧表A'!$F$2:$F$91=2)*(LEFT('申込一覧表A'!$Q$2:$Q$91,3)=D10))+SUMPRODUCT(('申込一覧表A'!$F$2:$F$91=2)*(LEFT('申込一覧表A'!$U$2:$U$91,3)=D10))</f>
        <v>0</v>
      </c>
    </row>
    <row r="11" spans="1:6" s="233" customFormat="1" ht="18" customHeight="1">
      <c r="A11" s="233" t="s">
        <v>20</v>
      </c>
      <c r="B11" s="244" t="str">
        <f t="shared" si="0"/>
        <v>1500m</v>
      </c>
      <c r="C11" s="245">
        <f>SUMPRODUCT(('申込一覧表A'!$F$2:$F$91=1)*(LEFT('申込一覧表A'!$M$2:$M$91,3)=A11))+SUMPRODUCT(('申込一覧表A'!$F$2:$F$91=1)*(LEFT('申込一覧表A'!$Q$2:$Q$91,3)=A11))+SUMPRODUCT(('申込一覧表A'!$F$2:$F$91=1)*(LEFT('申込一覧表A'!$U$2:$U$91,3)=A11))</f>
        <v>0</v>
      </c>
      <c r="D11" s="246" t="s">
        <v>20</v>
      </c>
      <c r="E11" s="247" t="str">
        <f t="shared" si="1"/>
        <v>1500m</v>
      </c>
      <c r="F11" s="248">
        <f>SUMPRODUCT(('申込一覧表A'!$F$2:$F$91=2)*(LEFT('申込一覧表A'!$M$2:$M$91,3)=D11))+SUMPRODUCT(('申込一覧表A'!$F$2:$F$91=2)*(LEFT('申込一覧表A'!$Q$2:$Q$91,3)=D11))+SUMPRODUCT(('申込一覧表A'!$F$2:$F$91=2)*(LEFT('申込一覧表A'!$U$2:$U$91,3)=D11))</f>
        <v>0</v>
      </c>
    </row>
    <row r="12" spans="1:6" s="233" customFormat="1" ht="18" customHeight="1">
      <c r="A12" s="233" t="s">
        <v>22</v>
      </c>
      <c r="B12" s="244" t="str">
        <f t="shared" si="0"/>
        <v>3000m</v>
      </c>
      <c r="C12" s="245">
        <f>SUMPRODUCT(('申込一覧表A'!$F$2:$F$91=1)*(LEFT('申込一覧表A'!$M$2:$M$91,3)=A12))+SUMPRODUCT(('申込一覧表A'!$F$2:$F$91=1)*(LEFT('申込一覧表A'!$Q$2:$Q$91,3)=A12))+SUMPRODUCT(('申込一覧表A'!$F$2:$F$91=1)*(LEFT('申込一覧表A'!$U$2:$U$91,3)=A12))</f>
        <v>0</v>
      </c>
      <c r="D12" s="246" t="s">
        <v>22</v>
      </c>
      <c r="E12" s="247" t="str">
        <f t="shared" si="1"/>
        <v>3000m</v>
      </c>
      <c r="F12" s="248">
        <f>SUMPRODUCT(('申込一覧表A'!$F$2:$F$91=2)*(LEFT('申込一覧表A'!$M$2:$M$91,3)=D12))+SUMPRODUCT(('申込一覧表A'!$F$2:$F$91=2)*(LEFT('申込一覧表A'!$Q$2:$Q$91,3)=D12))+SUMPRODUCT(('申込一覧表A'!$F$2:$F$91=2)*(LEFT('申込一覧表A'!$U$2:$U$91,3)=D12))</f>
        <v>0</v>
      </c>
    </row>
    <row r="13" spans="1:6" s="233" customFormat="1" ht="18" customHeight="1">
      <c r="A13" s="233" t="s">
        <v>24</v>
      </c>
      <c r="B13" s="244" t="str">
        <f t="shared" si="0"/>
        <v>5000m</v>
      </c>
      <c r="C13" s="245">
        <f>SUMPRODUCT(('申込一覧表A'!$F$2:$F$91=1)*(LEFT('申込一覧表A'!$M$2:$M$91,3)=A13))+SUMPRODUCT(('申込一覧表A'!$F$2:$F$91=1)*(LEFT('申込一覧表A'!$Q$2:$Q$91,3)=A13))+SUMPRODUCT(('申込一覧表A'!$F$2:$F$91=1)*(LEFT('申込一覧表A'!$U$2:$U$91,3)=A13))</f>
        <v>0</v>
      </c>
      <c r="D13" s="246" t="s">
        <v>24</v>
      </c>
      <c r="E13" s="247" t="str">
        <f t="shared" si="1"/>
        <v>5000m</v>
      </c>
      <c r="F13" s="248">
        <f>SUMPRODUCT(('申込一覧表A'!$F$2:$F$91=2)*(LEFT('申込一覧表A'!$M$2:$M$91,3)=D13))+SUMPRODUCT(('申込一覧表A'!$F$2:$F$91=2)*(LEFT('申込一覧表A'!$Q$2:$Q$91,3)=D13))+SUMPRODUCT(('申込一覧表A'!$F$2:$F$91=2)*(LEFT('申込一覧表A'!$U$2:$U$91,3)=D13))</f>
        <v>0</v>
      </c>
    </row>
    <row r="14" spans="1:6" s="233" customFormat="1" ht="18" customHeight="1">
      <c r="A14" s="233" t="s">
        <v>26</v>
      </c>
      <c r="B14" s="244" t="str">
        <f t="shared" si="0"/>
        <v>10000m</v>
      </c>
      <c r="C14" s="245">
        <f>SUMPRODUCT(('申込一覧表A'!$F$2:$F$91=1)*(LEFT('申込一覧表A'!$M$2:$M$91,3)=A14))+SUMPRODUCT(('申込一覧表A'!$F$2:$F$91=1)*(LEFT('申込一覧表A'!$Q$2:$Q$91,3)=A14))+SUMPRODUCT(('申込一覧表A'!$F$2:$F$91=1)*(LEFT('申込一覧表A'!$U$2:$U$91,3)=A14))</f>
        <v>0</v>
      </c>
      <c r="D14" s="246" t="s">
        <v>26</v>
      </c>
      <c r="E14" s="247" t="str">
        <f t="shared" si="1"/>
        <v>10000m</v>
      </c>
      <c r="F14" s="248">
        <f>SUMPRODUCT(('申込一覧表A'!$F$2:$F$91=2)*(LEFT('申込一覧表A'!$M$2:$M$91,3)=D14))+SUMPRODUCT(('申込一覧表A'!$F$2:$F$91=2)*(LEFT('申込一覧表A'!$Q$2:$Q$91,3)=D14))+SUMPRODUCT(('申込一覧表A'!$F$2:$F$91=2)*(LEFT('申込一覧表A'!$U$2:$U$91,3)=D14))</f>
        <v>0</v>
      </c>
    </row>
    <row r="15" spans="1:6" s="233" customFormat="1" ht="18" customHeight="1">
      <c r="A15" s="233" t="s">
        <v>1113</v>
      </c>
      <c r="B15" s="244" t="str">
        <f t="shared" si="0"/>
        <v>110mH(中学男子)</v>
      </c>
      <c r="C15" s="245">
        <f>SUMPRODUCT(('申込一覧表A'!$F$2:$F$91=1)*(LEFT('申込一覧表A'!$M$2:$M$91,3)=A15))+SUMPRODUCT(('申込一覧表A'!$F$2:$F$91=1)*(LEFT('申込一覧表A'!$Q$2:$Q$91,3)=A15))+SUMPRODUCT(('申込一覧表A'!$F$2:$F$91=1)*(LEFT('申込一覧表A'!$U$2:$U$91,3)=A15))</f>
        <v>0</v>
      </c>
      <c r="D15" s="246" t="s">
        <v>1125</v>
      </c>
      <c r="E15" s="247" t="str">
        <f t="shared" si="1"/>
        <v>100mH(中学女子)</v>
      </c>
      <c r="F15" s="248">
        <f>SUMPRODUCT(('申込一覧表A'!$F$2:$F$91=2)*(LEFT('申込一覧表A'!$M$2:$M$91,3)=D15))+SUMPRODUCT(('申込一覧表A'!$F$2:$F$91=2)*(LEFT('申込一覧表A'!$Q$2:$Q$91,3)=D15))+SUMPRODUCT(('申込一覧表A'!$F$2:$F$91=2)*(LEFT('申込一覧表A'!$U$2:$U$91,3)=D15))</f>
        <v>0</v>
      </c>
    </row>
    <row r="16" spans="1:6" s="233" customFormat="1" ht="18" customHeight="1">
      <c r="A16" s="233" t="s">
        <v>1114</v>
      </c>
      <c r="B16" s="244" t="str">
        <f t="shared" si="0"/>
        <v>110mJH(0.991m)</v>
      </c>
      <c r="C16" s="245">
        <f>SUMPRODUCT(('申込一覧表A'!$F$2:$F$91=1)*(LEFT('申込一覧表A'!$M$2:$M$91,3)=A16))+SUMPRODUCT(('申込一覧表A'!$F$2:$F$91=1)*(LEFT('申込一覧表A'!$Q$2:$Q$91,3)=A16))+SUMPRODUCT(('申込一覧表A'!$F$2:$F$91=1)*(LEFT('申込一覧表A'!$U$2:$U$91,3)=A16))</f>
        <v>0</v>
      </c>
      <c r="D16" s="274" t="s">
        <v>1252</v>
      </c>
      <c r="E16" s="247" t="str">
        <f t="shared" si="1"/>
        <v>100mYH(0.762m)</v>
      </c>
      <c r="F16" s="248">
        <f>SUMPRODUCT(('申込一覧表A'!$F$2:$F$91=2)*(LEFT('申込一覧表A'!$M$2:$M$91,3)=D16))+SUMPRODUCT(('申込一覧表A'!$F$2:$F$91=2)*(LEFT('申込一覧表A'!$Q$2:$Q$91,3)=D16))+SUMPRODUCT(('申込一覧表A'!$F$2:$F$91=2)*(LEFT('申込一覧表A'!$U$2:$U$91,3)=D16))</f>
        <v>0</v>
      </c>
    </row>
    <row r="17" spans="1:6" s="233" customFormat="1" ht="18" customHeight="1">
      <c r="A17" s="233" t="s">
        <v>28</v>
      </c>
      <c r="B17" s="244" t="str">
        <f t="shared" si="0"/>
        <v>110mH</v>
      </c>
      <c r="C17" s="245">
        <f>SUMPRODUCT(('申込一覧表A'!$F$2:$F$91=1)*(LEFT('申込一覧表A'!$M$2:$M$91,3)=A17))+SUMPRODUCT(('申込一覧表A'!$F$2:$F$91=1)*(LEFT('申込一覧表A'!$Q$2:$Q$91,3)=A17))+SUMPRODUCT(('申込一覧表A'!$F$2:$F$91=1)*(LEFT('申込一覧表A'!$U$2:$U$91,3)=A17))</f>
        <v>0</v>
      </c>
      <c r="D17" s="246" t="s">
        <v>32</v>
      </c>
      <c r="E17" s="247" t="str">
        <f t="shared" si="1"/>
        <v>100mH(女)</v>
      </c>
      <c r="F17" s="248">
        <f>SUMPRODUCT(('申込一覧表A'!$F$2:$F$91=2)*(LEFT('申込一覧表A'!$M$2:$M$91,3)=D17))+SUMPRODUCT(('申込一覧表A'!$F$2:$F$91=2)*(LEFT('申込一覧表A'!$Q$2:$Q$91,3)=D17))+SUMPRODUCT(('申込一覧表A'!$F$2:$F$91=2)*(LEFT('申込一覧表A'!$U$2:$U$91,3)=D17))</f>
        <v>0</v>
      </c>
    </row>
    <row r="18" spans="1:6" s="233" customFormat="1" ht="18" customHeight="1">
      <c r="A18" s="233" t="s">
        <v>1183</v>
      </c>
      <c r="B18" s="244" t="str">
        <f t="shared" si="0"/>
        <v>300mH(男）</v>
      </c>
      <c r="C18" s="245">
        <f>SUMPRODUCT(('申込一覧表A'!$F$2:$F$91=1)*(LEFT('申込一覧表A'!$M$2:$M$91,3)=A18))+SUMPRODUCT(('申込一覧表A'!$F$2:$F$91=1)*(LEFT('申込一覧表A'!$Q$2:$Q$91,3)=A18))+SUMPRODUCT(('申込一覧表A'!$F$2:$F$91=1)*(LEFT('申込一覧表A'!$U$2:$U$91,3)=A18))</f>
        <v>0</v>
      </c>
      <c r="D18" s="274" t="s">
        <v>1251</v>
      </c>
      <c r="E18" s="247" t="str">
        <f t="shared" si="1"/>
        <v>300mH(女）</v>
      </c>
      <c r="F18" s="248">
        <f>SUMPRODUCT(('申込一覧表A'!$F$2:$F$91=2)*(LEFT('申込一覧表A'!$M$2:$M$91,3)=D18))+SUMPRODUCT(('申込一覧表A'!$F$2:$F$91=2)*(LEFT('申込一覧表A'!$Q$2:$Q$91,3)=D18))+SUMPRODUCT(('申込一覧表A'!$F$2:$F$91=2)*(LEFT('申込一覧表A'!$U$2:$U$91,3)=D18))</f>
        <v>0</v>
      </c>
    </row>
    <row r="19" spans="1:6" s="233" customFormat="1" ht="18" customHeight="1">
      <c r="A19" s="273" t="s">
        <v>30</v>
      </c>
      <c r="B19" s="244" t="str">
        <f t="shared" si="0"/>
        <v>400mH(男）</v>
      </c>
      <c r="C19" s="245">
        <f>SUMPRODUCT(('申込一覧表A'!$F$2:$F$91=1)*(LEFT('申込一覧表A'!$M$2:$M$91,3)=A19))+SUMPRODUCT(('申込一覧表A'!$F$2:$F$91=1)*(LEFT('申込一覧表A'!$Q$2:$Q$91,3)=A19))+SUMPRODUCT(('申込一覧表A'!$F$2:$F$91=1)*(LEFT('申込一覧表A'!$U$2:$U$91,3)=A19))</f>
        <v>0</v>
      </c>
      <c r="D19" s="246" t="s">
        <v>33</v>
      </c>
      <c r="E19" s="247" t="str">
        <f t="shared" si="1"/>
        <v>400mH(女）</v>
      </c>
      <c r="F19" s="248">
        <f>SUMPRODUCT(('申込一覧表A'!$F$2:$F$91=2)*(LEFT('申込一覧表A'!$M$2:$M$91,3)=D19))+SUMPRODUCT(('申込一覧表A'!$F$2:$F$91=2)*(LEFT('申込一覧表A'!$Q$2:$Q$91,3)=D19))+SUMPRODUCT(('申込一覧表A'!$F$2:$F$91=2)*(LEFT('申込一覧表A'!$U$2:$U$91,3)=D19))</f>
        <v>0</v>
      </c>
    </row>
    <row r="20" spans="1:6" s="233" customFormat="1" ht="18" customHeight="1">
      <c r="A20" s="233" t="s">
        <v>35</v>
      </c>
      <c r="B20" s="244" t="str">
        <f t="shared" si="0"/>
        <v>3000mSC</v>
      </c>
      <c r="C20" s="245">
        <f>SUMPRODUCT(('申込一覧表A'!$F$2:$F$91=1)*(LEFT('申込一覧表A'!$M$2:$M$91,3)=A20))+SUMPRODUCT(('申込一覧表A'!$F$2:$F$91=1)*(LEFT('申込一覧表A'!$Q$2:$Q$91,3)=A20))+SUMPRODUCT(('申込一覧表A'!$F$2:$F$91=1)*(LEFT('申込一覧表A'!$U$2:$U$91,3)=A20))</f>
        <v>0</v>
      </c>
      <c r="D20" s="246" t="s">
        <v>35</v>
      </c>
      <c r="E20" s="247" t="str">
        <f t="shared" si="1"/>
        <v>3000mSC</v>
      </c>
      <c r="F20" s="248">
        <f>SUMPRODUCT(('申込一覧表A'!$F$2:$F$91=2)*(LEFT('申込一覧表A'!$M$2:$M$91,3)=D20))+SUMPRODUCT(('申込一覧表A'!$F$2:$F$91=2)*(LEFT('申込一覧表A'!$Q$2:$Q$91,3)=D20))+SUMPRODUCT(('申込一覧表A'!$F$2:$F$91=2)*(LEFT('申込一覧表A'!$U$2:$U$91,3)=D20))</f>
        <v>0</v>
      </c>
    </row>
    <row r="21" spans="1:6" s="233" customFormat="1" ht="18" customHeight="1">
      <c r="A21" s="233" t="s">
        <v>37</v>
      </c>
      <c r="B21" s="244" t="str">
        <f t="shared" si="0"/>
        <v>3000競歩</v>
      </c>
      <c r="C21" s="245">
        <f>SUMPRODUCT(('申込一覧表A'!$F$2:$F$91=1)*(LEFT('申込一覧表A'!$M$2:$M$91,3)=A21))+SUMPRODUCT(('申込一覧表A'!$F$2:$F$91=1)*(LEFT('申込一覧表A'!$Q$2:$Q$91,3)=A21))+SUMPRODUCT(('申込一覧表A'!$F$2:$F$91=1)*(LEFT('申込一覧表A'!$U$2:$U$91,3)=A21))</f>
        <v>0</v>
      </c>
      <c r="D21" s="246" t="s">
        <v>37</v>
      </c>
      <c r="E21" s="247" t="str">
        <f t="shared" si="1"/>
        <v>3000競歩</v>
      </c>
      <c r="F21" s="248">
        <f>SUMPRODUCT(('申込一覧表A'!$F$2:$F$91=2)*(LEFT('申込一覧表A'!$M$2:$M$91,3)=D21))+SUMPRODUCT(('申込一覧表A'!$F$2:$F$91=2)*(LEFT('申込一覧表A'!$Q$2:$Q$91,3)=D21))+SUMPRODUCT(('申込一覧表A'!$F$2:$F$91=2)*(LEFT('申込一覧表A'!$U$2:$U$91,3)=D21))</f>
        <v>0</v>
      </c>
    </row>
    <row r="22" spans="1:6" s="233" customFormat="1" ht="18" customHeight="1">
      <c r="A22" s="233" t="s">
        <v>38</v>
      </c>
      <c r="B22" s="244" t="str">
        <f t="shared" si="0"/>
        <v>5000競歩</v>
      </c>
      <c r="C22" s="245">
        <f>SUMPRODUCT(('申込一覧表A'!$F$2:$F$91=1)*(LEFT('申込一覧表A'!$M$2:$M$91,3)=A22))+SUMPRODUCT(('申込一覧表A'!$F$2:$F$91=1)*(LEFT('申込一覧表A'!$Q$2:$Q$91,3)=A22))+SUMPRODUCT(('申込一覧表A'!$F$2:$F$91=1)*(LEFT('申込一覧表A'!$U$2:$U$91,3)=A22))</f>
        <v>0</v>
      </c>
      <c r="D22" s="246" t="s">
        <v>38</v>
      </c>
      <c r="E22" s="247" t="str">
        <f t="shared" si="1"/>
        <v>5000競歩</v>
      </c>
      <c r="F22" s="248">
        <f>SUMPRODUCT(('申込一覧表A'!$F$2:$F$91=2)*(LEFT('申込一覧表A'!$M$2:$M$91,3)=D22))+SUMPRODUCT(('申込一覧表A'!$F$2:$F$91=2)*(LEFT('申込一覧表A'!$Q$2:$Q$91,3)=D22))+SUMPRODUCT(('申込一覧表A'!$F$2:$F$91=2)*(LEFT('申込一覧表A'!$U$2:$U$91,3)=D22))</f>
        <v>0</v>
      </c>
    </row>
    <row r="23" spans="1:6" s="233" customFormat="1" ht="18" customHeight="1">
      <c r="A23" s="233" t="s">
        <v>1115</v>
      </c>
      <c r="B23" s="244" t="str">
        <f t="shared" si="0"/>
        <v>10000競歩</v>
      </c>
      <c r="C23" s="245">
        <f>SUMPRODUCT(('申込一覧表A'!$F$2:$F$91=1)*(LEFT('申込一覧表A'!$M$2:$M$91,3)=A23))+SUMPRODUCT(('申込一覧表A'!$F$2:$F$91=1)*(LEFT('申込一覧表A'!$Q$2:$Q$91,3)=A23))+SUMPRODUCT(('申込一覧表A'!$F$2:$F$91=1)*(LEFT('申込一覧表A'!$U$2:$U$91,3)=A23))</f>
        <v>0</v>
      </c>
      <c r="D23" s="246" t="s">
        <v>1115</v>
      </c>
      <c r="E23" s="247" t="str">
        <f t="shared" si="1"/>
        <v>10000競歩</v>
      </c>
      <c r="F23" s="248">
        <f>SUMPRODUCT(('申込一覧表A'!$F$2:$F$91=2)*(LEFT('申込一覧表A'!$M$2:$M$91,3)=D23))+SUMPRODUCT(('申込一覧表A'!$F$2:$F$91=2)*(LEFT('申込一覧表A'!$Q$2:$Q$91,3)=D23))+SUMPRODUCT(('申込一覧表A'!$F$2:$F$91=2)*(LEFT('申込一覧表A'!$U$2:$U$91,3)=D23))</f>
        <v>0</v>
      </c>
    </row>
    <row r="24" spans="1:6" s="233" customFormat="1" ht="18" customHeight="1">
      <c r="A24" s="233" t="s">
        <v>39</v>
      </c>
      <c r="B24" s="244" t="str">
        <f t="shared" si="0"/>
        <v>走高跳</v>
      </c>
      <c r="C24" s="245">
        <f>SUMPRODUCT(('申込一覧表A'!$F$2:$F$91=1)*(LEFT('申込一覧表A'!$M$2:$M$91,3)=A24))+SUMPRODUCT(('申込一覧表A'!$F$2:$F$91=1)*(LEFT('申込一覧表A'!$Q$2:$Q$91,3)=A24))+SUMPRODUCT(('申込一覧表A'!$F$2:$F$91=1)*(LEFT('申込一覧表A'!$U$2:$U$91,3)=A24))</f>
        <v>0</v>
      </c>
      <c r="D24" s="246" t="s">
        <v>39</v>
      </c>
      <c r="E24" s="247" t="str">
        <f t="shared" si="1"/>
        <v>走高跳</v>
      </c>
      <c r="F24" s="248">
        <f>SUMPRODUCT(('申込一覧表A'!$F$2:$F$91=2)*(LEFT('申込一覧表A'!$M$2:$M$91,3)=D24))+SUMPRODUCT(('申込一覧表A'!$F$2:$F$91=2)*(LEFT('申込一覧表A'!$Q$2:$Q$91,3)=D24))+SUMPRODUCT(('申込一覧表A'!$F$2:$F$91=2)*(LEFT('申込一覧表A'!$U$2:$U$91,3)=D24))</f>
        <v>0</v>
      </c>
    </row>
    <row r="25" spans="1:6" s="233" customFormat="1" ht="18" customHeight="1">
      <c r="A25" s="233" t="s">
        <v>41</v>
      </c>
      <c r="B25" s="244" t="str">
        <f t="shared" si="0"/>
        <v>棒高跳</v>
      </c>
      <c r="C25" s="245">
        <f>SUMPRODUCT(('申込一覧表A'!$F$2:$F$91=1)*(LEFT('申込一覧表A'!$M$2:$M$91,3)=A25))+SUMPRODUCT(('申込一覧表A'!$F$2:$F$91=1)*(LEFT('申込一覧表A'!$Q$2:$Q$91,3)=A25))+SUMPRODUCT(('申込一覧表A'!$F$2:$F$91=1)*(LEFT('申込一覧表A'!$U$2:$U$91,3)=A25))</f>
        <v>0</v>
      </c>
      <c r="D25" s="246" t="s">
        <v>41</v>
      </c>
      <c r="E25" s="247" t="str">
        <f t="shared" si="1"/>
        <v>棒高跳</v>
      </c>
      <c r="F25" s="248">
        <f>SUMPRODUCT(('申込一覧表A'!$F$2:$F$91=2)*(LEFT('申込一覧表A'!$M$2:$M$91,3)=D25))+SUMPRODUCT(('申込一覧表A'!$F$2:$F$91=2)*(LEFT('申込一覧表A'!$Q$2:$Q$91,3)=D25))+SUMPRODUCT(('申込一覧表A'!$F$2:$F$91=2)*(LEFT('申込一覧表A'!$U$2:$U$91,3)=D25))</f>
        <v>0</v>
      </c>
    </row>
    <row r="26" spans="1:6" s="233" customFormat="1" ht="18" customHeight="1">
      <c r="A26" s="233" t="s">
        <v>43</v>
      </c>
      <c r="B26" s="244" t="str">
        <f t="shared" si="0"/>
        <v>走幅跳</v>
      </c>
      <c r="C26" s="245">
        <f>SUMPRODUCT(('申込一覧表A'!$F$2:$F$91=1)*(LEFT('申込一覧表A'!$M$2:$M$91,3)=A26))+SUMPRODUCT(('申込一覧表A'!$F$2:$F$91=1)*(LEFT('申込一覧表A'!$Q$2:$Q$91,3)=A26))+SUMPRODUCT(('申込一覧表A'!$F$2:$F$91=1)*(LEFT('申込一覧表A'!$U$2:$U$91,3)=A26))</f>
        <v>0</v>
      </c>
      <c r="D26" s="246" t="s">
        <v>43</v>
      </c>
      <c r="E26" s="247" t="str">
        <f t="shared" si="1"/>
        <v>走幅跳</v>
      </c>
      <c r="F26" s="248">
        <f>SUMPRODUCT(('申込一覧表A'!$F$2:$F$91=2)*(LEFT('申込一覧表A'!$M$2:$M$91,3)=D26))+SUMPRODUCT(('申込一覧表A'!$F$2:$F$91=2)*(LEFT('申込一覧表A'!$Q$2:$Q$91,3)=D26))+SUMPRODUCT(('申込一覧表A'!$F$2:$F$91=2)*(LEFT('申込一覧表A'!$U$2:$U$91,3)=D26))</f>
        <v>0</v>
      </c>
    </row>
    <row r="27" spans="1:6" s="233" customFormat="1" ht="18" customHeight="1">
      <c r="A27" s="233" t="s">
        <v>45</v>
      </c>
      <c r="B27" s="244" t="str">
        <f t="shared" si="0"/>
        <v>三段跳</v>
      </c>
      <c r="C27" s="245">
        <f>SUMPRODUCT(('申込一覧表A'!$F$2:$F$91=1)*(LEFT('申込一覧表A'!$M$2:$M$91,3)=A27))+SUMPRODUCT(('申込一覧表A'!$F$2:$F$91=1)*(LEFT('申込一覧表A'!$Q$2:$Q$91,3)=A27))+SUMPRODUCT(('申込一覧表A'!$F$2:$F$91=1)*(LEFT('申込一覧表A'!$U$2:$U$91,3)=A27))</f>
        <v>0</v>
      </c>
      <c r="D27" s="246" t="s">
        <v>45</v>
      </c>
      <c r="E27" s="247" t="str">
        <f t="shared" si="1"/>
        <v>三段跳</v>
      </c>
      <c r="F27" s="248">
        <f>SUMPRODUCT(('申込一覧表A'!$F$2:$F$91=2)*(LEFT('申込一覧表A'!$M$2:$M$91,3)=D27))+SUMPRODUCT(('申込一覧表A'!$F$2:$F$91=2)*(LEFT('申込一覧表A'!$Q$2:$Q$91,3)=D27))+SUMPRODUCT(('申込一覧表A'!$F$2:$F$91=2)*(LEFT('申込一覧表A'!$U$2:$U$91,3)=D27))</f>
        <v>0</v>
      </c>
    </row>
    <row r="28" spans="1:6" s="233" customFormat="1" ht="18" customHeight="1">
      <c r="A28" s="233" t="s">
        <v>1116</v>
      </c>
      <c r="B28" s="244" t="str">
        <f t="shared" si="0"/>
        <v>砲5k(中男)</v>
      </c>
      <c r="C28" s="245">
        <f>SUMPRODUCT(('申込一覧表A'!$F$2:$F$91=1)*(LEFT('申込一覧表A'!$M$2:$M$91,3)=A28))+SUMPRODUCT(('申込一覧表A'!$F$2:$F$91=1)*(LEFT('申込一覧表A'!$Q$2:$Q$91,3)=A28))+SUMPRODUCT(('申込一覧表A'!$F$2:$F$91=1)*(LEFT('申込一覧表A'!$U$2:$U$91,3)=A28))</f>
        <v>0</v>
      </c>
      <c r="D28" s="246" t="s">
        <v>48</v>
      </c>
      <c r="E28" s="247" t="str">
        <f t="shared" si="1"/>
        <v>砲4k(女)</v>
      </c>
      <c r="F28" s="248">
        <f>SUMPRODUCT(('申込一覧表A'!$F$2:$F$91=2)*(LEFT('申込一覧表A'!$M$2:$M$91,3)=D28))+SUMPRODUCT(('申込一覧表A'!$F$2:$F$91=2)*(LEFT('申込一覧表A'!$Q$2:$Q$91,3)=D28))+SUMPRODUCT(('申込一覧表A'!$F$2:$F$91=2)*(LEFT('申込一覧表A'!$U$2:$U$91,3)=D28))</f>
        <v>0</v>
      </c>
    </row>
    <row r="29" spans="1:6" s="233" customFormat="1" ht="18" customHeight="1">
      <c r="A29" s="233" t="s">
        <v>1117</v>
      </c>
      <c r="B29" s="244" t="str">
        <f t="shared" si="0"/>
        <v>砲7k(一般男)</v>
      </c>
      <c r="C29" s="245">
        <f>SUMPRODUCT(('申込一覧表A'!$F$2:$F$91=1)*(LEFT('申込一覧表A'!$M$2:$M$91,3)=A29))+SUMPRODUCT(('申込一覧表A'!$F$2:$F$91=1)*(LEFT('申込一覧表A'!$Q$2:$Q$91,3)=A29))+SUMPRODUCT(('申込一覧表A'!$F$2:$F$91=1)*(LEFT('申込一覧表A'!$U$2:$U$91,3)=A29))</f>
        <v>0</v>
      </c>
      <c r="D29" s="246" t="s">
        <v>1126</v>
      </c>
      <c r="E29" s="247" t="str">
        <f t="shared" si="1"/>
        <v>砲2k(中女)</v>
      </c>
      <c r="F29" s="248">
        <f>SUMPRODUCT(('申込一覧表A'!$F$2:$F$91=2)*(LEFT('申込一覧表A'!$M$2:$M$91,3)=D29))+SUMPRODUCT(('申込一覧表A'!$F$2:$F$91=2)*(LEFT('申込一覧表A'!$Q$2:$Q$91,3)=D29))+SUMPRODUCT(('申込一覧表A'!$F$2:$F$91=2)*(LEFT('申込一覧表A'!$U$2:$U$91,3)=D29))</f>
        <v>0</v>
      </c>
    </row>
    <row r="30" spans="1:6" s="233" customFormat="1" ht="18" customHeight="1">
      <c r="A30" s="233" t="s">
        <v>47</v>
      </c>
      <c r="B30" s="244" t="str">
        <f t="shared" si="0"/>
        <v>砲6k(高校男)</v>
      </c>
      <c r="C30" s="245">
        <f>SUMPRODUCT(('申込一覧表A'!$F$2:$F$91=1)*(LEFT('申込一覧表A'!$M$2:$M$91,3)=A30))+SUMPRODUCT(('申込一覧表A'!$F$2:$F$91=1)*(LEFT('申込一覧表A'!$Q$2:$Q$91,3)=A30))+SUMPRODUCT(('申込一覧表A'!$F$2:$F$91=1)*(LEFT('申込一覧表A'!$U$2:$U$91,3)=A30))</f>
        <v>0</v>
      </c>
      <c r="D30" s="249" t="s">
        <v>50</v>
      </c>
      <c r="E30" s="250" t="str">
        <f t="shared" si="1"/>
        <v>円1k女</v>
      </c>
      <c r="F30" s="248">
        <f>SUMPRODUCT(('申込一覧表A'!$F$2:$F$91=2)*(LEFT('申込一覧表A'!$M$2:$M$91,3)=D30))+SUMPRODUCT(('申込一覧表A'!$F$2:$F$91=2)*(LEFT('申込一覧表A'!$Q$2:$Q$91,3)=D30))+SUMPRODUCT(('申込一覧表A'!$F$2:$F$91=2)*(LEFT('申込一覧表A'!$U$2:$U$91,3)=D30))</f>
        <v>0</v>
      </c>
    </row>
    <row r="31" spans="1:6" s="233" customFormat="1" ht="18" customHeight="1">
      <c r="A31" s="233" t="s">
        <v>1118</v>
      </c>
      <c r="B31" s="244" t="str">
        <f t="shared" si="0"/>
        <v>円盤2k</v>
      </c>
      <c r="C31" s="245">
        <f>SUMPRODUCT(('申込一覧表A'!$F$2:$F$91=1)*(LEFT('申込一覧表A'!$M$2:$M$91,3)=A31))+SUMPRODUCT(('申込一覧表A'!$F$2:$F$91=1)*(LEFT('申込一覧表A'!$Q$2:$Q$91,3)=A31))+SUMPRODUCT(('申込一覧表A'!$F$2:$F$91=1)*(LEFT('申込一覧表A'!$U$2:$U$91,3)=A31))</f>
        <v>0</v>
      </c>
      <c r="D31" s="249" t="s">
        <v>1120</v>
      </c>
      <c r="E31" s="250" t="str">
        <f t="shared" si="1"/>
        <v>ｼﾞｬﾍﾞﾘｯｸｽﾛｰ</v>
      </c>
      <c r="F31" s="248">
        <f>SUMPRODUCT(('申込一覧表A'!$F$2:$F$91=2)*(LEFT('申込一覧表A'!$M$2:$M$91,3)=D31))+SUMPRODUCT(('申込一覧表A'!$F$2:$F$91=2)*(LEFT('申込一覧表A'!$Q$2:$Q$91,3)=D31))+SUMPRODUCT(('申込一覧表A'!$F$2:$F$91=2)*(LEFT('申込一覧表A'!$U$2:$U$91,3)=D31))</f>
        <v>0</v>
      </c>
    </row>
    <row r="32" spans="1:6" s="233" customFormat="1" ht="18" customHeight="1">
      <c r="A32" s="233" t="s">
        <v>49</v>
      </c>
      <c r="B32" s="244" t="str">
        <f t="shared" si="0"/>
        <v>円1.75k(高男)</v>
      </c>
      <c r="C32" s="245">
        <f>SUMPRODUCT(('申込一覧表A'!$F$2:$F$91=1)*(LEFT('申込一覧表A'!$M$2:$M$91,3)=A32))+SUMPRODUCT(('申込一覧表A'!$F$2:$F$91=1)*(LEFT('申込一覧表A'!$Q$2:$Q$91,3)=A32))+SUMPRODUCT(('申込一覧表A'!$F$2:$F$91=1)*(LEFT('申込一覧表A'!$U$2:$U$91,3)=A32))</f>
        <v>0</v>
      </c>
      <c r="D32" s="249" t="s">
        <v>53</v>
      </c>
      <c r="E32" s="250" t="str">
        <f t="shared" si="1"/>
        <v>やり女</v>
      </c>
      <c r="F32" s="248">
        <f>SUMPRODUCT(('申込一覧表A'!$F$2:$F$91=2)*(LEFT('申込一覧表A'!$M$2:$M$91,3)=D32))+SUMPRODUCT(('申込一覧表A'!$F$2:$F$91=2)*(LEFT('申込一覧表A'!$Q$2:$Q$91,3)=D32))+SUMPRODUCT(('申込一覧表A'!$F$2:$F$91=2)*(LEFT('申込一覧表A'!$U$2:$U$91,3)=D32))</f>
        <v>0</v>
      </c>
    </row>
    <row r="33" spans="1:6" s="233" customFormat="1" ht="18" customHeight="1">
      <c r="A33" s="233" t="s">
        <v>1119</v>
      </c>
      <c r="B33" s="244" t="str">
        <f t="shared" si="0"/>
        <v>ﾊﾝﾏｰ7k</v>
      </c>
      <c r="C33" s="245">
        <f>SUMPRODUCT(('申込一覧表A'!$F$2:$F$91=1)*(LEFT('申込一覧表A'!$M$2:$M$91,3)=A33))+SUMPRODUCT(('申込一覧表A'!$F$2:$F$91=1)*(LEFT('申込一覧表A'!$Q$2:$Q$91,3)=A33))+SUMPRODUCT(('申込一覧表A'!$F$2:$F$91=1)*(LEFT('申込一覧表A'!$U$2:$U$91,3)=A33))</f>
        <v>0</v>
      </c>
      <c r="D33" s="249" t="s">
        <v>1129</v>
      </c>
      <c r="E33" s="250" t="str">
        <f t="shared" si="1"/>
        <v>ﾊﾝﾏｰ4k女</v>
      </c>
      <c r="F33" s="248">
        <f>SUMPRODUCT(('申込一覧表A'!$F$2:$F$91=2)*(LEFT('申込一覧表A'!$M$2:$M$91,3)=D33))+SUMPRODUCT(('申込一覧表A'!$F$2:$F$91=2)*(LEFT('申込一覧表A'!$Q$2:$Q$91,3)=D33))+SUMPRODUCT(('申込一覧表A'!$F$2:$F$91=2)*(LEFT('申込一覧表A'!$U$2:$U$91,3)=D33))</f>
        <v>0</v>
      </c>
    </row>
    <row r="34" spans="1:6" s="233" customFormat="1" ht="18" customHeight="1">
      <c r="A34" s="233" t="s">
        <v>51</v>
      </c>
      <c r="B34" s="244" t="str">
        <f t="shared" si="0"/>
        <v>ﾊﾝﾏｰ6k(高男)</v>
      </c>
      <c r="C34" s="245">
        <f>SUMPRODUCT(('申込一覧表A'!$F$2:$F$91=1)*(LEFT('申込一覧表A'!$M$2:$M$91,3)=A34))+SUMPRODUCT(('申込一覧表A'!$F$2:$F$91=1)*(LEFT('申込一覧表A'!$Q$2:$Q$91,3)=A34))+SUMPRODUCT(('申込一覧表A'!$F$2:$F$91=1)*(LEFT('申込一覧表A'!$U$2:$U$91,3)=A34))</f>
        <v>0</v>
      </c>
      <c r="D34" s="249" t="s">
        <v>54</v>
      </c>
      <c r="E34" s="250" t="str">
        <f t="shared" si="1"/>
        <v>混成７種</v>
      </c>
      <c r="F34" s="248">
        <f>SUMPRODUCT(('申込一覧表A'!$F$2:$F$91=2)*(LEFT('申込一覧表A'!$M$2:$M$91,3)=D34))+SUMPRODUCT(('申込一覧表A'!$F$2:$F$91=2)*(LEFT('申込一覧表A'!$Q$2:$Q$91,3)=D34))+SUMPRODUCT(('申込一覧表A'!$F$2:$F$91=2)*(LEFT('申込一覧表A'!$U$2:$U$91,3)=D34))</f>
        <v>0</v>
      </c>
    </row>
    <row r="35" spans="1:6" s="233" customFormat="1" ht="18" customHeight="1">
      <c r="A35" s="233" t="s">
        <v>1120</v>
      </c>
      <c r="B35" s="244" t="str">
        <f t="shared" si="0"/>
        <v>ｼﾞｬﾍﾞﾘｯｸｽﾛｰ</v>
      </c>
      <c r="C35" s="245">
        <f>SUMPRODUCT(('申込一覧表A'!$F$2:$F$91=1)*(LEFT('申込一覧表A'!$M$2:$M$91,3)=A35))+SUMPRODUCT(('申込一覧表A'!$F$2:$F$91=1)*(LEFT('申込一覧表A'!$Q$2:$Q$91,3)=A35))+SUMPRODUCT(('申込一覧表A'!$F$2:$F$91=1)*(LEFT('申込一覧表A'!$U$2:$U$91,3)=A35))</f>
        <v>0</v>
      </c>
      <c r="D35" s="249" t="s">
        <v>1130</v>
      </c>
      <c r="E35" s="250" t="str">
        <f t="shared" si="1"/>
        <v>混成４種(中女)</v>
      </c>
      <c r="F35" s="248">
        <f>SUMPRODUCT(('申込一覧表A'!$F$2:$F$91=2)*(LEFT('申込一覧表A'!$M$2:$M$91,3)=D35))+SUMPRODUCT(('申込一覧表A'!$F$2:$F$91=2)*(LEFT('申込一覧表A'!$Q$2:$Q$91,3)=D35))+SUMPRODUCT(('申込一覧表A'!$F$2:$F$91=2)*(LEFT('申込一覧表A'!$U$2:$U$91,3)=D35))</f>
        <v>0</v>
      </c>
    </row>
    <row r="36" spans="1:6" s="233" customFormat="1" ht="18" customHeight="1">
      <c r="A36" s="233" t="s">
        <v>52</v>
      </c>
      <c r="B36" s="244" t="str">
        <f t="shared" si="0"/>
        <v>やり男</v>
      </c>
      <c r="C36" s="245">
        <f>SUMPRODUCT(('申込一覧表A'!$F$2:$F$91=1)*(LEFT('申込一覧表A'!$M$2:$M$91,3)=A36))+SUMPRODUCT(('申込一覧表A'!$F$2:$F$91=1)*(LEFT('申込一覧表A'!$Q$2:$Q$91,3)=A36))+SUMPRODUCT(('申込一覧表A'!$F$2:$F$91=1)*(LEFT('申込一覧表A'!$U$2:$U$91,3)=A36))</f>
        <v>0</v>
      </c>
      <c r="D36" s="249" t="s">
        <v>1131</v>
      </c>
      <c r="E36" s="250" t="str">
        <f t="shared" si="1"/>
        <v>女子スプリント</v>
      </c>
      <c r="F36" s="248">
        <f>SUMPRODUCT(('申込一覧表A'!$F$2:$F$91=2)*(LEFT('申込一覧表A'!$M$2:$M$91,3)=D36))+SUMPRODUCT(('申込一覧表A'!$F$2:$F$91=2)*(LEFT('申込一覧表A'!$Q$2:$Q$91,3)=D36))+SUMPRODUCT(('申込一覧表A'!$F$2:$F$91=2)*(LEFT('申込一覧表A'!$U$2:$U$91,3)=D36))</f>
        <v>0</v>
      </c>
    </row>
    <row r="37" spans="1:6" s="233" customFormat="1" ht="18" customHeight="1">
      <c r="A37" s="233" t="s">
        <v>1121</v>
      </c>
      <c r="B37" s="244" t="str">
        <f t="shared" si="0"/>
        <v>円盤1k(中男)</v>
      </c>
      <c r="C37" s="245">
        <f>SUMPRODUCT(('申込一覧表A'!$F$2:$F$91=1)*(LEFT('申込一覧表A'!$M$2:$M$91,3)=A37))+SUMPRODUCT(('申込一覧表A'!$F$2:$F$91=1)*(LEFT('申込一覧表A'!$Q$2:$Q$91,3)=A37))+SUMPRODUCT(('申込一覧表A'!$F$2:$F$91=1)*(LEFT('申込一覧表A'!$U$2:$U$91,3)=A37))</f>
        <v>0</v>
      </c>
      <c r="D37" s="276" t="s">
        <v>1262</v>
      </c>
      <c r="E37" s="250" t="str">
        <f t="shared" si="1"/>
        <v>150m</v>
      </c>
      <c r="F37" s="248">
        <f>SUMPRODUCT(('申込一覧表A'!$F$2:$F$91=2)*(LEFT('申込一覧表A'!$M$2:$M$91,3)=D37))+SUMPRODUCT(('申込一覧表A'!$F$2:$F$91=2)*(LEFT('申込一覧表A'!$Q$2:$Q$91,3)=D37))+SUMPRODUCT(('申込一覧表A'!$F$2:$F$91=2)*(LEFT('申込一覧表A'!$U$2:$U$91,3)=D37))</f>
        <v>0</v>
      </c>
    </row>
    <row r="38" spans="1:6" s="233" customFormat="1" ht="18" customHeight="1">
      <c r="A38" s="233" t="s">
        <v>1122</v>
      </c>
      <c r="B38" s="244" t="str">
        <f t="shared" si="0"/>
        <v>混成10種</v>
      </c>
      <c r="C38" s="245">
        <f>SUMPRODUCT(('申込一覧表A'!$F$2:$F$91=1)*(LEFT('申込一覧表A'!$M$2:$M$91,3)=A38))+SUMPRODUCT(('申込一覧表A'!$F$2:$F$91=1)*(LEFT('申込一覧表A'!$Q$2:$Q$91,3)=A38))+SUMPRODUCT(('申込一覧表A'!$F$2:$F$91=1)*(LEFT('申込一覧表A'!$U$2:$U$91,3)=A38))</f>
        <v>0</v>
      </c>
      <c r="D38" s="249"/>
      <c r="E38" s="250">
        <f t="shared" si="1"/>
      </c>
      <c r="F38" s="248"/>
    </row>
    <row r="39" spans="1:6" s="233" customFormat="1" ht="18" customHeight="1">
      <c r="A39" s="233" t="s">
        <v>56</v>
      </c>
      <c r="B39" s="244" t="str">
        <f t="shared" si="0"/>
        <v>混成８種</v>
      </c>
      <c r="C39" s="245">
        <f>SUMPRODUCT(('申込一覧表A'!$F$2:$F$91=1)*(LEFT('申込一覧表A'!$M$2:$M$91,3)=A39))+SUMPRODUCT(('申込一覧表A'!$F$2:$F$91=1)*(LEFT('申込一覧表A'!$Q$2:$Q$91,3)=A39))+SUMPRODUCT(('申込一覧表A'!$F$2:$F$91=1)*(LEFT('申込一覧表A'!$U$2:$U$91,3)=A39))</f>
        <v>0</v>
      </c>
      <c r="D39" s="249"/>
      <c r="E39" s="250">
        <f t="shared" si="1"/>
      </c>
      <c r="F39" s="248"/>
    </row>
    <row r="40" spans="1:6" s="233" customFormat="1" ht="18" customHeight="1">
      <c r="A40" s="233" t="s">
        <v>1123</v>
      </c>
      <c r="B40" s="244" t="str">
        <f t="shared" si="0"/>
        <v>混成４種(中男)</v>
      </c>
      <c r="C40" s="245">
        <f>SUMPRODUCT(('申込一覧表A'!$F$2:$F$91=1)*(LEFT('申込一覧表A'!$M$2:$M$91,3)=A40))+SUMPRODUCT(('申込一覧表A'!$F$2:$F$91=1)*(LEFT('申込一覧表A'!$Q$2:$Q$91,3)=A40))+SUMPRODUCT(('申込一覧表A'!$F$2:$F$91=1)*(LEFT('申込一覧表A'!$U$2:$U$91,3)=A40))</f>
        <v>0</v>
      </c>
      <c r="D40" s="249"/>
      <c r="E40" s="250">
        <f t="shared" si="1"/>
      </c>
      <c r="F40" s="248"/>
    </row>
    <row r="41" spans="1:6" s="233" customFormat="1" ht="18" customHeight="1">
      <c r="A41" s="233" t="s">
        <v>1124</v>
      </c>
      <c r="B41" s="244" t="str">
        <f t="shared" si="0"/>
        <v>男子スプリント</v>
      </c>
      <c r="C41" s="245">
        <f>SUMPRODUCT(('申込一覧表A'!$F$2:$F$91=1)*(LEFT('申込一覧表A'!$M$2:$M$91,3)=A41))+SUMPRODUCT(('申込一覧表A'!$F$2:$F$91=1)*(LEFT('申込一覧表A'!$Q$2:$Q$91,3)=A41))+SUMPRODUCT(('申込一覧表A'!$F$2:$F$91=1)*(LEFT('申込一覧表A'!$U$2:$U$91,3)=A41))</f>
        <v>0</v>
      </c>
      <c r="D41" s="249"/>
      <c r="E41" s="250">
        <f t="shared" si="1"/>
      </c>
      <c r="F41" s="248"/>
    </row>
    <row r="42" spans="1:6" s="233" customFormat="1" ht="18" customHeight="1" thickBot="1">
      <c r="A42" s="273" t="s">
        <v>1262</v>
      </c>
      <c r="B42" s="244" t="str">
        <f t="shared" si="0"/>
        <v>150m</v>
      </c>
      <c r="C42" s="245">
        <f>SUMPRODUCT(('申込一覧表A'!$F$2:$F$91=1)*(LEFT('申込一覧表A'!$M$2:$M$91,3)=A42))+SUMPRODUCT(('申込一覧表A'!$F$2:$F$91=1)*(LEFT('申込一覧表A'!$Q$2:$Q$91,3)=A42))+SUMPRODUCT(('申込一覧表A'!$F$2:$F$91=1)*(LEFT('申込一覧表A'!$U$2:$U$91,3)=A42))</f>
        <v>0</v>
      </c>
      <c r="D42" s="249"/>
      <c r="E42" s="250">
        <f t="shared" si="1"/>
      </c>
      <c r="F42" s="248"/>
    </row>
    <row r="43" spans="1:6" s="233" customFormat="1" ht="22.5" customHeight="1" hidden="1">
      <c r="A43" s="233" t="s">
        <v>58</v>
      </c>
      <c r="B43" s="244"/>
      <c r="C43" s="245"/>
      <c r="D43" s="249"/>
      <c r="E43" s="250"/>
      <c r="F43" s="248"/>
    </row>
    <row r="44" spans="2:6" s="233" customFormat="1" ht="22.5" customHeight="1" hidden="1">
      <c r="B44" s="244"/>
      <c r="C44" s="245"/>
      <c r="D44" s="249"/>
      <c r="E44" s="250"/>
      <c r="F44" s="248"/>
    </row>
    <row r="45" spans="2:6" s="233" customFormat="1" ht="22.5" customHeight="1" hidden="1">
      <c r="B45" s="244"/>
      <c r="C45" s="245"/>
      <c r="D45" s="249"/>
      <c r="E45" s="244"/>
      <c r="F45" s="248"/>
    </row>
    <row r="46" spans="2:6" s="233" customFormat="1" ht="22.5" customHeight="1" hidden="1">
      <c r="B46" s="244"/>
      <c r="C46" s="245"/>
      <c r="D46" s="249"/>
      <c r="E46" s="250"/>
      <c r="F46" s="248"/>
    </row>
    <row r="47" spans="2:6" s="233" customFormat="1" ht="22.5" customHeight="1" hidden="1">
      <c r="B47" s="244"/>
      <c r="C47" s="245"/>
      <c r="D47" s="249"/>
      <c r="E47" s="244"/>
      <c r="F47" s="248"/>
    </row>
    <row r="48" spans="2:6" s="233" customFormat="1" ht="22.5" customHeight="1" hidden="1">
      <c r="B48" s="244"/>
      <c r="C48" s="245"/>
      <c r="D48" s="249"/>
      <c r="E48" s="250"/>
      <c r="F48" s="248"/>
    </row>
    <row r="49" spans="2:6" s="233" customFormat="1" ht="22.5" customHeight="1" hidden="1">
      <c r="B49" s="244"/>
      <c r="C49" s="245"/>
      <c r="D49" s="249"/>
      <c r="E49" s="250"/>
      <c r="F49" s="248"/>
    </row>
    <row r="50" spans="2:6" s="233" customFormat="1" ht="22.5" customHeight="1" hidden="1">
      <c r="B50" s="244"/>
      <c r="C50" s="245"/>
      <c r="D50" s="249"/>
      <c r="E50" s="244"/>
      <c r="F50" s="248"/>
    </row>
    <row r="51" spans="2:6" s="233" customFormat="1" ht="22.5" customHeight="1" hidden="1">
      <c r="B51" s="244"/>
      <c r="C51" s="245"/>
      <c r="D51" s="249"/>
      <c r="E51" s="250"/>
      <c r="F51" s="248"/>
    </row>
    <row r="52" spans="2:6" s="233" customFormat="1" ht="22.5" customHeight="1" hidden="1">
      <c r="B52" s="244"/>
      <c r="C52" s="245"/>
      <c r="D52" s="249"/>
      <c r="E52" s="250"/>
      <c r="F52" s="248"/>
    </row>
    <row r="53" spans="2:6" s="233" customFormat="1" ht="22.5" customHeight="1" hidden="1">
      <c r="B53" s="251"/>
      <c r="C53" s="252"/>
      <c r="D53" s="253"/>
      <c r="E53" s="254"/>
      <c r="F53" s="255"/>
    </row>
    <row r="54" spans="2:6" s="233" customFormat="1" ht="22.5" customHeight="1" hidden="1" thickBot="1">
      <c r="B54" s="256"/>
      <c r="C54" s="257"/>
      <c r="D54" s="258"/>
      <c r="E54" s="259"/>
      <c r="F54" s="260"/>
    </row>
    <row r="55" spans="2:6" s="233" customFormat="1" ht="18.75" customHeight="1" thickBot="1">
      <c r="B55" s="234" t="s">
        <v>1104</v>
      </c>
      <c r="C55" s="235">
        <f>SUMPRODUCT(('申込一覧表A'!$F$2:$F$91=1)*(LEFT('申込一覧表A'!$M$2:$M$91,1)&lt;&gt;""))</f>
        <v>0</v>
      </c>
      <c r="D55" s="236"/>
      <c r="E55" s="237"/>
      <c r="F55" s="238">
        <f>SUMPRODUCT(('申込一覧表A'!$F$2:$F$91=2)*(LEFT('申込一覧表A'!$M$2:$M$91,3)&lt;&gt;""))</f>
        <v>0</v>
      </c>
    </row>
    <row r="56" spans="3:6" s="233" customFormat="1" ht="17.25">
      <c r="C56" s="261"/>
      <c r="D56" s="261"/>
      <c r="F56" s="261"/>
    </row>
    <row r="57" spans="3:6" s="220" customFormat="1" ht="17.25">
      <c r="C57" s="24"/>
      <c r="D57" s="24"/>
      <c r="F57" s="24"/>
    </row>
    <row r="58" spans="3:6" s="220" customFormat="1" ht="17.25">
      <c r="C58" s="24"/>
      <c r="D58" s="24"/>
      <c r="F58" s="24"/>
    </row>
    <row r="59" spans="3:6" s="220" customFormat="1" ht="17.25">
      <c r="C59" s="24"/>
      <c r="D59" s="24"/>
      <c r="F59" s="24"/>
    </row>
    <row r="60" spans="3:6" s="220" customFormat="1" ht="17.25">
      <c r="C60" s="24"/>
      <c r="D60" s="24"/>
      <c r="F60" s="24"/>
    </row>
    <row r="61" spans="3:6" s="220" customFormat="1" ht="17.25">
      <c r="C61" s="24"/>
      <c r="D61" s="24"/>
      <c r="F61" s="24"/>
    </row>
    <row r="62" spans="3:6" s="220" customFormat="1" ht="17.25">
      <c r="C62" s="24"/>
      <c r="D62" s="24"/>
      <c r="F62" s="24"/>
    </row>
    <row r="63" spans="3:6" s="220" customFormat="1" ht="17.25">
      <c r="C63" s="24"/>
      <c r="D63" s="24"/>
      <c r="F63" s="24"/>
    </row>
    <row r="64" spans="3:6" s="220" customFormat="1" ht="17.25">
      <c r="C64" s="24"/>
      <c r="D64" s="24"/>
      <c r="F64" s="24"/>
    </row>
    <row r="65" spans="3:6" s="220" customFormat="1" ht="17.25">
      <c r="C65" s="24"/>
      <c r="D65" s="24"/>
      <c r="F65" s="24"/>
    </row>
  </sheetData>
  <sheetProtection password="CA1D" sheet="1" objects="1" scenarios="1"/>
  <mergeCells count="2">
    <mergeCell ref="C2:F2"/>
    <mergeCell ref="C3:F3"/>
  </mergeCells>
  <conditionalFormatting sqref="H6 I6:I53 C6:D53 F6:F54">
    <cfRule type="cellIs" priority="1" dxfId="1" operator="greaterThan" stopIfTrue="1">
      <formula>3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workbookViewId="0" topLeftCell="A1">
      <selection activeCell="B7" sqref="B7:D7"/>
    </sheetView>
  </sheetViews>
  <sheetFormatPr defaultColWidth="8.66015625" defaultRowHeight="18"/>
  <cols>
    <col min="1" max="1" width="8.83203125" style="263" customWidth="1"/>
    <col min="2" max="2" width="17.33203125" style="263" customWidth="1"/>
    <col min="3" max="3" width="6.41015625" style="263" customWidth="1"/>
    <col min="4" max="8" width="6.66015625" style="263" customWidth="1"/>
    <col min="9" max="16384" width="8.83203125" style="263" customWidth="1"/>
  </cols>
  <sheetData>
    <row r="1" ht="18">
      <c r="A1" s="263" t="s">
        <v>1152</v>
      </c>
    </row>
    <row r="2" spans="1:11" ht="18">
      <c r="A2" s="263" t="s">
        <v>1169</v>
      </c>
      <c r="I2" s="268" t="s">
        <v>1154</v>
      </c>
      <c r="J2" s="268" t="s">
        <v>1164</v>
      </c>
      <c r="K2" s="268"/>
    </row>
    <row r="3" spans="1:11" ht="29.25" customHeight="1">
      <c r="A3" s="311" t="s">
        <v>1143</v>
      </c>
      <c r="B3" s="311"/>
      <c r="C3" s="311"/>
      <c r="D3" s="311"/>
      <c r="E3" s="311"/>
      <c r="F3" s="311"/>
      <c r="G3" s="311"/>
      <c r="H3" s="311"/>
      <c r="I3" s="268" t="s">
        <v>1155</v>
      </c>
      <c r="J3" s="268" t="s">
        <v>1165</v>
      </c>
      <c r="K3" s="268"/>
    </row>
    <row r="4" spans="9:11" ht="18" customHeight="1">
      <c r="I4" s="268" t="s">
        <v>1156</v>
      </c>
      <c r="J4" s="268" t="s">
        <v>1166</v>
      </c>
      <c r="K4" s="268"/>
    </row>
    <row r="5" spans="1:11" s="264" customFormat="1" ht="22.5" customHeight="1">
      <c r="A5" s="266" t="s">
        <v>1132</v>
      </c>
      <c r="B5" s="310" t="s">
        <v>1153</v>
      </c>
      <c r="C5" s="310"/>
      <c r="D5" s="310"/>
      <c r="I5" s="269" t="s">
        <v>1157</v>
      </c>
      <c r="J5" s="269" t="s">
        <v>1167</v>
      </c>
      <c r="K5" s="269"/>
    </row>
    <row r="6" spans="1:11" s="264" customFormat="1" ht="22.5" customHeight="1">
      <c r="A6" s="266" t="s">
        <v>1100</v>
      </c>
      <c r="B6" s="310" t="str">
        <f>'申込一覧表A'!D2</f>
        <v>高崎健康福祉大</v>
      </c>
      <c r="C6" s="310"/>
      <c r="D6" s="310"/>
      <c r="I6" s="269" t="s">
        <v>1158</v>
      </c>
      <c r="J6" s="269" t="s">
        <v>1138</v>
      </c>
      <c r="K6" s="269"/>
    </row>
    <row r="7" spans="1:11" s="264" customFormat="1" ht="22.5" customHeight="1">
      <c r="A7" s="266" t="s">
        <v>1149</v>
      </c>
      <c r="B7" s="310" t="s">
        <v>1133</v>
      </c>
      <c r="C7" s="310"/>
      <c r="D7" s="310"/>
      <c r="I7" s="269" t="s">
        <v>1138</v>
      </c>
      <c r="J7" s="269" t="s">
        <v>1159</v>
      </c>
      <c r="K7" s="269"/>
    </row>
    <row r="8" spans="9:11" s="264" customFormat="1" ht="22.5" customHeight="1">
      <c r="I8" s="269" t="s">
        <v>1159</v>
      </c>
      <c r="J8" s="269" t="s">
        <v>1160</v>
      </c>
      <c r="K8" s="269"/>
    </row>
    <row r="9" spans="1:11" s="264" customFormat="1" ht="22.5" customHeight="1">
      <c r="A9" s="312" t="s">
        <v>1134</v>
      </c>
      <c r="B9" s="312" t="s">
        <v>1135</v>
      </c>
      <c r="C9" s="312" t="s">
        <v>1136</v>
      </c>
      <c r="D9" s="313" t="s">
        <v>1137</v>
      </c>
      <c r="E9" s="314"/>
      <c r="F9" s="315"/>
      <c r="G9" s="312" t="s">
        <v>1138</v>
      </c>
      <c r="H9" s="312"/>
      <c r="I9" s="269" t="s">
        <v>1160</v>
      </c>
      <c r="J9" s="269" t="s">
        <v>1174</v>
      </c>
      <c r="K9" s="269"/>
    </row>
    <row r="10" spans="1:11" s="264" customFormat="1" ht="22.5" customHeight="1">
      <c r="A10" s="312"/>
      <c r="B10" s="312"/>
      <c r="C10" s="312"/>
      <c r="D10" s="265" t="s">
        <v>1139</v>
      </c>
      <c r="E10" s="265" t="s">
        <v>1140</v>
      </c>
      <c r="F10" s="265" t="s">
        <v>1267</v>
      </c>
      <c r="G10" s="265" t="s">
        <v>1141</v>
      </c>
      <c r="H10" s="265" t="s">
        <v>1142</v>
      </c>
      <c r="I10" s="269" t="s">
        <v>1173</v>
      </c>
      <c r="J10" s="269" t="s">
        <v>1161</v>
      </c>
      <c r="K10" s="269"/>
    </row>
    <row r="11" spans="1:11" s="264" customFormat="1" ht="22.5" customHeight="1">
      <c r="A11" s="265"/>
      <c r="B11" s="265"/>
      <c r="C11" s="265"/>
      <c r="D11" s="265"/>
      <c r="E11" s="265"/>
      <c r="F11" s="265"/>
      <c r="G11" s="265"/>
      <c r="H11" s="265"/>
      <c r="I11" s="269" t="s">
        <v>1161</v>
      </c>
      <c r="J11" s="269" t="s">
        <v>1168</v>
      </c>
      <c r="K11" s="269"/>
    </row>
    <row r="12" spans="1:11" s="264" customFormat="1" ht="22.5" customHeight="1">
      <c r="A12" s="265"/>
      <c r="B12" s="265"/>
      <c r="C12" s="265"/>
      <c r="D12" s="265"/>
      <c r="E12" s="265"/>
      <c r="F12" s="265"/>
      <c r="G12" s="265"/>
      <c r="H12" s="265"/>
      <c r="I12" s="269" t="s">
        <v>1162</v>
      </c>
      <c r="J12" s="269" t="s">
        <v>1163</v>
      </c>
      <c r="K12" s="269"/>
    </row>
    <row r="13" spans="1:11" s="264" customFormat="1" ht="22.5" customHeight="1">
      <c r="A13" s="265"/>
      <c r="B13" s="265"/>
      <c r="C13" s="265"/>
      <c r="D13" s="265"/>
      <c r="E13" s="265"/>
      <c r="F13" s="265"/>
      <c r="G13" s="265"/>
      <c r="H13" s="265"/>
      <c r="I13" s="269" t="s">
        <v>1163</v>
      </c>
      <c r="J13" s="269"/>
      <c r="K13" s="269"/>
    </row>
    <row r="14" spans="9:11" s="264" customFormat="1" ht="14.25" customHeight="1">
      <c r="I14" s="269"/>
      <c r="J14" s="269"/>
      <c r="K14" s="269"/>
    </row>
    <row r="15" s="264" customFormat="1" ht="22.5" customHeight="1">
      <c r="A15" s="264" t="s">
        <v>1144</v>
      </c>
    </row>
    <row r="16" s="264" customFormat="1" ht="22.5" customHeight="1">
      <c r="A16" s="264" t="s">
        <v>1171</v>
      </c>
    </row>
    <row r="17" s="264" customFormat="1" ht="22.5" customHeight="1">
      <c r="A17" s="264" t="s">
        <v>1170</v>
      </c>
    </row>
    <row r="18" s="264" customFormat="1" ht="22.5" customHeight="1">
      <c r="A18" s="264" t="s">
        <v>1145</v>
      </c>
    </row>
    <row r="19" s="264" customFormat="1" ht="22.5" customHeight="1">
      <c r="A19" s="264" t="s">
        <v>1146</v>
      </c>
    </row>
    <row r="20" spans="1:8" s="264" customFormat="1" ht="22.5" customHeight="1">
      <c r="A20" s="267"/>
      <c r="B20" s="267"/>
      <c r="C20" s="267"/>
      <c r="D20" s="267"/>
      <c r="E20" s="267"/>
      <c r="F20" s="267"/>
      <c r="G20" s="267"/>
      <c r="H20" s="267"/>
    </row>
    <row r="21" spans="1:9" ht="29.25" customHeight="1">
      <c r="A21" s="311" t="s">
        <v>1147</v>
      </c>
      <c r="B21" s="311"/>
      <c r="C21" s="311"/>
      <c r="D21" s="311"/>
      <c r="E21" s="311"/>
      <c r="F21" s="311"/>
      <c r="G21" s="311"/>
      <c r="H21" s="311"/>
      <c r="I21" s="264"/>
    </row>
    <row r="22" ht="18" customHeight="1"/>
    <row r="23" spans="1:9" s="264" customFormat="1" ht="22.5" customHeight="1">
      <c r="A23" s="266" t="s">
        <v>1132</v>
      </c>
      <c r="B23" s="310" t="s">
        <v>1153</v>
      </c>
      <c r="C23" s="310"/>
      <c r="D23" s="310"/>
      <c r="I23" s="263"/>
    </row>
    <row r="24" spans="1:4" s="264" customFormat="1" ht="22.5" customHeight="1">
      <c r="A24" s="266" t="s">
        <v>1100</v>
      </c>
      <c r="B24" s="310" t="str">
        <f>'申込一覧表A'!D2</f>
        <v>高崎健康福祉大</v>
      </c>
      <c r="C24" s="310"/>
      <c r="D24" s="310"/>
    </row>
    <row r="25" spans="1:4" s="264" customFormat="1" ht="22.5" customHeight="1">
      <c r="A25" s="266" t="s">
        <v>1149</v>
      </c>
      <c r="B25" s="310" t="s">
        <v>1148</v>
      </c>
      <c r="C25" s="310"/>
      <c r="D25" s="310"/>
    </row>
    <row r="26" s="264" customFormat="1" ht="22.5" customHeight="1"/>
    <row r="27" spans="1:8" s="264" customFormat="1" ht="22.5" customHeight="1">
      <c r="A27" s="312" t="s">
        <v>1134</v>
      </c>
      <c r="B27" s="312" t="s">
        <v>1135</v>
      </c>
      <c r="C27" s="312" t="s">
        <v>1136</v>
      </c>
      <c r="D27" s="313" t="s">
        <v>1137</v>
      </c>
      <c r="E27" s="314"/>
      <c r="F27" s="315"/>
      <c r="G27" s="312" t="s">
        <v>1138</v>
      </c>
      <c r="H27" s="312"/>
    </row>
    <row r="28" spans="1:8" s="264" customFormat="1" ht="22.5" customHeight="1">
      <c r="A28" s="312"/>
      <c r="B28" s="312"/>
      <c r="C28" s="312"/>
      <c r="D28" s="265" t="s">
        <v>1139</v>
      </c>
      <c r="E28" s="265" t="s">
        <v>1140</v>
      </c>
      <c r="F28" s="265" t="s">
        <v>1267</v>
      </c>
      <c r="G28" s="265" t="s">
        <v>1141</v>
      </c>
      <c r="H28" s="265" t="s">
        <v>1142</v>
      </c>
    </row>
    <row r="29" spans="1:8" s="264" customFormat="1" ht="22.5" customHeight="1">
      <c r="A29" s="265"/>
      <c r="B29" s="265"/>
      <c r="C29" s="265"/>
      <c r="D29" s="265"/>
      <c r="E29" s="265"/>
      <c r="F29" s="265"/>
      <c r="G29" s="265"/>
      <c r="H29" s="265"/>
    </row>
    <row r="30" spans="1:8" s="264" customFormat="1" ht="22.5" customHeight="1">
      <c r="A30" s="265"/>
      <c r="B30" s="265"/>
      <c r="C30" s="265"/>
      <c r="D30" s="265"/>
      <c r="E30" s="265"/>
      <c r="F30" s="265"/>
      <c r="G30" s="265"/>
      <c r="H30" s="265"/>
    </row>
    <row r="31" spans="1:8" s="264" customFormat="1" ht="22.5" customHeight="1">
      <c r="A31" s="265"/>
      <c r="B31" s="265"/>
      <c r="C31" s="265"/>
      <c r="D31" s="265"/>
      <c r="E31" s="265"/>
      <c r="F31" s="265"/>
      <c r="G31" s="265"/>
      <c r="H31" s="265"/>
    </row>
    <row r="32" s="264" customFormat="1" ht="14.25" customHeight="1"/>
    <row r="33" s="264" customFormat="1" ht="22.5" customHeight="1">
      <c r="A33" s="264" t="s">
        <v>1144</v>
      </c>
    </row>
    <row r="34" s="264" customFormat="1" ht="22.5" customHeight="1">
      <c r="A34" s="264" t="s">
        <v>1172</v>
      </c>
    </row>
    <row r="35" s="264" customFormat="1" ht="22.5" customHeight="1">
      <c r="A35" s="264" t="s">
        <v>1150</v>
      </c>
    </row>
    <row r="36" s="264" customFormat="1" ht="22.5" customHeight="1">
      <c r="A36" s="264" t="s">
        <v>1151</v>
      </c>
    </row>
    <row r="37" s="264" customFormat="1" ht="22.5" customHeight="1">
      <c r="A37" s="264" t="s">
        <v>1146</v>
      </c>
    </row>
    <row r="38" ht="24">
      <c r="I38" s="264"/>
    </row>
  </sheetData>
  <sheetProtection/>
  <mergeCells count="18">
    <mergeCell ref="D27:F27"/>
    <mergeCell ref="G27:H27"/>
    <mergeCell ref="C9:C10"/>
    <mergeCell ref="B9:B10"/>
    <mergeCell ref="A9:A10"/>
    <mergeCell ref="A27:A28"/>
    <mergeCell ref="B27:B28"/>
    <mergeCell ref="C27:C28"/>
    <mergeCell ref="B23:D23"/>
    <mergeCell ref="B24:D24"/>
    <mergeCell ref="B25:D25"/>
    <mergeCell ref="A21:H21"/>
    <mergeCell ref="A3:H3"/>
    <mergeCell ref="B7:D7"/>
    <mergeCell ref="B6:D6"/>
    <mergeCell ref="B5:D5"/>
    <mergeCell ref="G9:H9"/>
    <mergeCell ref="D9:F9"/>
  </mergeCells>
  <dataValidations count="1">
    <dataValidation type="list" allowBlank="1" showInputMessage="1" showErrorMessage="1" sqref="D11:D13 D29:D31">
      <formula1>$I$2:$I$13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498"/>
  <sheetViews>
    <sheetView zoomScalePageLayoutView="0" workbookViewId="0" topLeftCell="C376">
      <selection activeCell="E61" sqref="E61"/>
    </sheetView>
  </sheetViews>
  <sheetFormatPr defaultColWidth="8.66015625" defaultRowHeight="18"/>
  <cols>
    <col min="1" max="1" width="5.66015625" style="220" customWidth="1"/>
    <col min="2" max="2" width="18.66015625" style="220" customWidth="1"/>
    <col min="3" max="3" width="8.66015625" style="212" customWidth="1"/>
    <col min="4" max="4" width="7.41015625" style="212" bestFit="1" customWidth="1"/>
    <col min="5" max="5" width="16" style="212" customWidth="1"/>
    <col min="6" max="6" width="17.33203125" style="212" customWidth="1"/>
    <col min="7" max="7" width="16.08203125" style="212" customWidth="1"/>
    <col min="8" max="8" width="3.41015625" style="212" bestFit="1" customWidth="1"/>
    <col min="9" max="9" width="7.41015625" style="212" bestFit="1" customWidth="1"/>
    <col min="10" max="16384" width="8.66015625" style="212" customWidth="1"/>
  </cols>
  <sheetData>
    <row r="1" spans="1:8" ht="17.25">
      <c r="A1" s="220" t="s">
        <v>1175</v>
      </c>
      <c r="B1" s="220" t="s">
        <v>60</v>
      </c>
      <c r="D1" s="212" t="s">
        <v>896</v>
      </c>
      <c r="E1" s="212" t="s">
        <v>897</v>
      </c>
      <c r="F1" s="212" t="s">
        <v>898</v>
      </c>
      <c r="G1" s="212" t="s">
        <v>899</v>
      </c>
      <c r="H1" s="212" t="s">
        <v>900</v>
      </c>
    </row>
    <row r="2" spans="1:9" ht="17.25">
      <c r="A2" s="221" t="s">
        <v>12</v>
      </c>
      <c r="B2" s="221" t="s">
        <v>13</v>
      </c>
      <c r="D2" s="212" t="s">
        <v>945</v>
      </c>
      <c r="E2" s="212" t="s">
        <v>788</v>
      </c>
      <c r="F2" s="212" t="s">
        <v>789</v>
      </c>
      <c r="G2" s="212" t="s">
        <v>789</v>
      </c>
      <c r="H2" s="212" t="s">
        <v>946</v>
      </c>
      <c r="I2" s="212" t="s">
        <v>947</v>
      </c>
    </row>
    <row r="3" spans="1:9" ht="17.25">
      <c r="A3" s="221" t="s">
        <v>14</v>
      </c>
      <c r="B3" s="221" t="s">
        <v>15</v>
      </c>
      <c r="D3" s="212" t="s">
        <v>986</v>
      </c>
      <c r="E3" s="212" t="s">
        <v>987</v>
      </c>
      <c r="F3" s="212" t="s">
        <v>988</v>
      </c>
      <c r="G3" s="212" t="s">
        <v>988</v>
      </c>
      <c r="H3" s="212" t="s">
        <v>989</v>
      </c>
      <c r="I3" s="212" t="s">
        <v>990</v>
      </c>
    </row>
    <row r="4" spans="1:11" ht="17.25">
      <c r="A4" s="221" t="s">
        <v>1184</v>
      </c>
      <c r="B4" s="221" t="s">
        <v>1185</v>
      </c>
      <c r="D4" s="212">
        <v>100000</v>
      </c>
      <c r="E4" s="212" t="s">
        <v>125</v>
      </c>
      <c r="F4" s="212" t="s">
        <v>126</v>
      </c>
      <c r="G4" s="212" t="s">
        <v>126</v>
      </c>
      <c r="H4" s="212">
        <v>10</v>
      </c>
      <c r="I4" s="212" t="s">
        <v>127</v>
      </c>
      <c r="K4" s="270"/>
    </row>
    <row r="5" spans="1:9" ht="17.25">
      <c r="A5" s="221" t="s">
        <v>16</v>
      </c>
      <c r="B5" s="221" t="s">
        <v>17</v>
      </c>
      <c r="D5" s="212">
        <v>100001</v>
      </c>
      <c r="E5" s="212" t="s">
        <v>128</v>
      </c>
      <c r="F5" s="212" t="s">
        <v>129</v>
      </c>
      <c r="G5" s="212" t="s">
        <v>129</v>
      </c>
      <c r="H5" s="212">
        <v>10</v>
      </c>
      <c r="I5" s="212" t="s">
        <v>127</v>
      </c>
    </row>
    <row r="6" spans="1:9" ht="17.25">
      <c r="A6" s="221" t="s">
        <v>18</v>
      </c>
      <c r="B6" s="221" t="s">
        <v>19</v>
      </c>
      <c r="D6" s="212">
        <v>100002</v>
      </c>
      <c r="E6" s="212" t="s">
        <v>130</v>
      </c>
      <c r="F6" s="212" t="s">
        <v>131</v>
      </c>
      <c r="G6" s="212" t="s">
        <v>131</v>
      </c>
      <c r="H6" s="212">
        <v>10</v>
      </c>
      <c r="I6" s="212" t="s">
        <v>127</v>
      </c>
    </row>
    <row r="7" spans="1:9" ht="17.25">
      <c r="A7" s="221" t="s">
        <v>20</v>
      </c>
      <c r="B7" s="221" t="s">
        <v>21</v>
      </c>
      <c r="D7" s="212">
        <v>100003</v>
      </c>
      <c r="E7" s="212" t="s">
        <v>916</v>
      </c>
      <c r="F7" s="212" t="s">
        <v>917</v>
      </c>
      <c r="G7" s="212" t="s">
        <v>917</v>
      </c>
      <c r="H7" s="212">
        <v>10</v>
      </c>
      <c r="I7" s="212" t="s">
        <v>127</v>
      </c>
    </row>
    <row r="8" spans="1:9" ht="17.25">
      <c r="A8" s="221" t="s">
        <v>22</v>
      </c>
      <c r="B8" s="221" t="s">
        <v>23</v>
      </c>
      <c r="D8" s="212">
        <v>100004</v>
      </c>
      <c r="E8" s="212" t="s">
        <v>132</v>
      </c>
      <c r="F8" s="212" t="s">
        <v>133</v>
      </c>
      <c r="G8" s="212" t="s">
        <v>133</v>
      </c>
      <c r="H8" s="212">
        <v>10</v>
      </c>
      <c r="I8" s="212" t="s">
        <v>127</v>
      </c>
    </row>
    <row r="9" spans="1:9" ht="17.25">
      <c r="A9" s="221" t="s">
        <v>24</v>
      </c>
      <c r="B9" s="221" t="s">
        <v>25</v>
      </c>
      <c r="D9" s="212">
        <v>100005</v>
      </c>
      <c r="E9" s="212" t="s">
        <v>134</v>
      </c>
      <c r="F9" s="212" t="s">
        <v>135</v>
      </c>
      <c r="G9" s="212" t="s">
        <v>135</v>
      </c>
      <c r="H9" s="212">
        <v>10</v>
      </c>
      <c r="I9" s="212" t="s">
        <v>127</v>
      </c>
    </row>
    <row r="10" spans="1:9" ht="17.25">
      <c r="A10" s="222" t="s">
        <v>26</v>
      </c>
      <c r="B10" s="221" t="s">
        <v>27</v>
      </c>
      <c r="D10" s="212">
        <v>100006</v>
      </c>
      <c r="E10" s="212" t="s">
        <v>136</v>
      </c>
      <c r="F10" s="212" t="s">
        <v>137</v>
      </c>
      <c r="G10" s="212" t="s">
        <v>137</v>
      </c>
      <c r="H10" s="212">
        <v>10</v>
      </c>
      <c r="I10" s="212" t="s">
        <v>127</v>
      </c>
    </row>
    <row r="11" spans="1:9" ht="17.25">
      <c r="A11" s="223" t="s">
        <v>1113</v>
      </c>
      <c r="B11" s="221" t="s">
        <v>1254</v>
      </c>
      <c r="D11" s="212">
        <v>100007</v>
      </c>
      <c r="E11" s="212" t="s">
        <v>138</v>
      </c>
      <c r="F11" s="212" t="s">
        <v>139</v>
      </c>
      <c r="G11" s="212" t="s">
        <v>139</v>
      </c>
      <c r="H11" s="212">
        <v>10</v>
      </c>
      <c r="I11" s="212" t="s">
        <v>127</v>
      </c>
    </row>
    <row r="12" spans="1:9" ht="17.25">
      <c r="A12" s="221" t="s">
        <v>1114</v>
      </c>
      <c r="B12" s="221" t="s">
        <v>1253</v>
      </c>
      <c r="D12" s="212">
        <v>100008</v>
      </c>
      <c r="E12" s="212" t="s">
        <v>140</v>
      </c>
      <c r="F12" s="212" t="s">
        <v>141</v>
      </c>
      <c r="G12" s="212" t="s">
        <v>141</v>
      </c>
      <c r="H12" s="212">
        <v>10</v>
      </c>
      <c r="I12" s="212" t="s">
        <v>127</v>
      </c>
    </row>
    <row r="13" spans="1:11" ht="17.25">
      <c r="A13" s="221" t="s">
        <v>28</v>
      </c>
      <c r="B13" s="221" t="s">
        <v>29</v>
      </c>
      <c r="D13" s="212">
        <v>100009</v>
      </c>
      <c r="E13" s="212" t="s">
        <v>142</v>
      </c>
      <c r="F13" s="212" t="s">
        <v>143</v>
      </c>
      <c r="G13" s="212" t="s">
        <v>143</v>
      </c>
      <c r="H13" s="212">
        <v>10</v>
      </c>
      <c r="I13" s="212" t="s">
        <v>127</v>
      </c>
      <c r="K13" s="270"/>
    </row>
    <row r="14" spans="1:9" ht="17.25">
      <c r="A14" s="222" t="s">
        <v>1183</v>
      </c>
      <c r="B14" s="221" t="s">
        <v>1182</v>
      </c>
      <c r="D14" s="212">
        <v>100010</v>
      </c>
      <c r="E14" s="212" t="s">
        <v>144</v>
      </c>
      <c r="F14" s="212" t="s">
        <v>145</v>
      </c>
      <c r="G14" s="212" t="s">
        <v>145</v>
      </c>
      <c r="H14" s="212">
        <v>10</v>
      </c>
      <c r="I14" s="212" t="s">
        <v>127</v>
      </c>
    </row>
    <row r="15" spans="1:9" ht="17.25">
      <c r="A15" s="221" t="s">
        <v>30</v>
      </c>
      <c r="B15" s="221" t="s">
        <v>31</v>
      </c>
      <c r="D15" s="212">
        <v>100012</v>
      </c>
      <c r="E15" s="212" t="s">
        <v>146</v>
      </c>
      <c r="F15" s="212" t="s">
        <v>147</v>
      </c>
      <c r="G15" s="212" t="s">
        <v>147</v>
      </c>
      <c r="H15" s="212">
        <v>10</v>
      </c>
      <c r="I15" s="212" t="s">
        <v>127</v>
      </c>
    </row>
    <row r="16" spans="1:11" ht="17.25">
      <c r="A16" s="221" t="s">
        <v>1125</v>
      </c>
      <c r="B16" s="221" t="s">
        <v>1178</v>
      </c>
      <c r="D16" s="212">
        <v>100013</v>
      </c>
      <c r="E16" s="212" t="s">
        <v>918</v>
      </c>
      <c r="F16" s="212" t="s">
        <v>148</v>
      </c>
      <c r="G16" s="212" t="s">
        <v>148</v>
      </c>
      <c r="H16" s="212">
        <v>10</v>
      </c>
      <c r="I16" s="212" t="s">
        <v>127</v>
      </c>
      <c r="K16" s="270"/>
    </row>
    <row r="17" spans="1:9" ht="17.25">
      <c r="A17" s="223" t="s">
        <v>1181</v>
      </c>
      <c r="B17" s="223" t="s">
        <v>1177</v>
      </c>
      <c r="D17" s="212">
        <v>100014</v>
      </c>
      <c r="E17" s="212" t="s">
        <v>149</v>
      </c>
      <c r="F17" s="212" t="s">
        <v>150</v>
      </c>
      <c r="G17" s="212" t="s">
        <v>150</v>
      </c>
      <c r="H17" s="212">
        <v>10</v>
      </c>
      <c r="I17" s="212" t="s">
        <v>127</v>
      </c>
    </row>
    <row r="18" spans="1:11" ht="17.25">
      <c r="A18" s="221" t="s">
        <v>32</v>
      </c>
      <c r="B18" s="221" t="s">
        <v>969</v>
      </c>
      <c r="D18" s="212">
        <v>100015</v>
      </c>
      <c r="E18" s="212" t="s">
        <v>151</v>
      </c>
      <c r="F18" s="212" t="s">
        <v>152</v>
      </c>
      <c r="G18" s="212" t="s">
        <v>152</v>
      </c>
      <c r="H18" s="212">
        <v>10</v>
      </c>
      <c r="I18" s="212" t="s">
        <v>127</v>
      </c>
      <c r="K18" s="270"/>
    </row>
    <row r="19" spans="1:9" ht="17.25">
      <c r="A19" s="221" t="s">
        <v>1180</v>
      </c>
      <c r="B19" s="221" t="s">
        <v>1179</v>
      </c>
      <c r="D19" s="212">
        <v>100016</v>
      </c>
      <c r="E19" s="212" t="s">
        <v>153</v>
      </c>
      <c r="F19" s="212" t="s">
        <v>154</v>
      </c>
      <c r="G19" s="212" t="s">
        <v>154</v>
      </c>
      <c r="H19" s="212">
        <v>10</v>
      </c>
      <c r="I19" s="212" t="s">
        <v>127</v>
      </c>
    </row>
    <row r="20" spans="1:9" ht="17.25">
      <c r="A20" s="221" t="s">
        <v>33</v>
      </c>
      <c r="B20" s="221" t="s">
        <v>34</v>
      </c>
      <c r="D20" s="212">
        <v>100017</v>
      </c>
      <c r="E20" s="212" t="s">
        <v>155</v>
      </c>
      <c r="F20" s="212" t="s">
        <v>156</v>
      </c>
      <c r="G20" s="212" t="s">
        <v>156</v>
      </c>
      <c r="H20" s="212">
        <v>10</v>
      </c>
      <c r="I20" s="212" t="s">
        <v>127</v>
      </c>
    </row>
    <row r="21" spans="1:9" ht="17.25">
      <c r="A21" s="223" t="s">
        <v>1176</v>
      </c>
      <c r="B21" s="221" t="s">
        <v>69</v>
      </c>
      <c r="D21" s="212">
        <v>100018</v>
      </c>
      <c r="E21" s="212" t="s">
        <v>157</v>
      </c>
      <c r="F21" s="212" t="s">
        <v>158</v>
      </c>
      <c r="G21" s="212" t="s">
        <v>158</v>
      </c>
      <c r="H21" s="212">
        <v>10</v>
      </c>
      <c r="I21" s="212" t="s">
        <v>127</v>
      </c>
    </row>
    <row r="22" spans="1:9" ht="17.25">
      <c r="A22" s="221" t="s">
        <v>35</v>
      </c>
      <c r="B22" s="221" t="s">
        <v>36</v>
      </c>
      <c r="D22" s="212">
        <v>100019</v>
      </c>
      <c r="E22" s="212" t="s">
        <v>159</v>
      </c>
      <c r="F22" s="212" t="s">
        <v>160</v>
      </c>
      <c r="G22" s="212" t="s">
        <v>160</v>
      </c>
      <c r="H22" s="212">
        <v>10</v>
      </c>
      <c r="I22" s="212" t="s">
        <v>127</v>
      </c>
    </row>
    <row r="23" spans="1:9" ht="17.25">
      <c r="A23" s="221" t="s">
        <v>37</v>
      </c>
      <c r="B23" s="221" t="s">
        <v>1106</v>
      </c>
      <c r="D23" s="212">
        <v>100020</v>
      </c>
      <c r="E23" s="212" t="s">
        <v>161</v>
      </c>
      <c r="F23" s="212" t="s">
        <v>162</v>
      </c>
      <c r="G23" s="212" t="s">
        <v>162</v>
      </c>
      <c r="H23" s="212">
        <v>10</v>
      </c>
      <c r="I23" s="212" t="s">
        <v>127</v>
      </c>
    </row>
    <row r="24" spans="1:9" ht="17.25">
      <c r="A24" s="221" t="s">
        <v>38</v>
      </c>
      <c r="B24" s="221" t="s">
        <v>1107</v>
      </c>
      <c r="D24" s="212">
        <v>100021</v>
      </c>
      <c r="E24" s="212" t="s">
        <v>163</v>
      </c>
      <c r="F24" s="212" t="s">
        <v>164</v>
      </c>
      <c r="G24" s="212" t="s">
        <v>164</v>
      </c>
      <c r="H24" s="212">
        <v>10</v>
      </c>
      <c r="I24" s="212" t="s">
        <v>127</v>
      </c>
    </row>
    <row r="25" spans="1:9" ht="17.25">
      <c r="A25" s="221" t="s">
        <v>1115</v>
      </c>
      <c r="B25" s="221" t="s">
        <v>970</v>
      </c>
      <c r="D25" s="212">
        <v>100022</v>
      </c>
      <c r="E25" s="212" t="s">
        <v>165</v>
      </c>
      <c r="F25" s="212" t="s">
        <v>166</v>
      </c>
      <c r="G25" s="212" t="s">
        <v>166</v>
      </c>
      <c r="H25" s="212">
        <v>10</v>
      </c>
      <c r="I25" s="212" t="s">
        <v>127</v>
      </c>
    </row>
    <row r="26" spans="1:9" ht="17.25">
      <c r="A26" s="223" t="s">
        <v>39</v>
      </c>
      <c r="B26" s="221" t="s">
        <v>40</v>
      </c>
      <c r="D26" s="212">
        <v>100024</v>
      </c>
      <c r="E26" s="212" t="s">
        <v>167</v>
      </c>
      <c r="F26" s="212" t="s">
        <v>168</v>
      </c>
      <c r="G26" s="212" t="s">
        <v>168</v>
      </c>
      <c r="H26" s="212">
        <v>10</v>
      </c>
      <c r="I26" s="212" t="s">
        <v>127</v>
      </c>
    </row>
    <row r="27" spans="1:9" ht="17.25">
      <c r="A27" s="223" t="s">
        <v>41</v>
      </c>
      <c r="B27" s="221" t="s">
        <v>42</v>
      </c>
      <c r="D27" s="212">
        <v>100026</v>
      </c>
      <c r="E27" s="212" t="s">
        <v>169</v>
      </c>
      <c r="F27" s="212" t="s">
        <v>170</v>
      </c>
      <c r="G27" s="212" t="s">
        <v>170</v>
      </c>
      <c r="H27" s="212">
        <v>10</v>
      </c>
      <c r="I27" s="212" t="s">
        <v>127</v>
      </c>
    </row>
    <row r="28" spans="1:9" ht="17.25">
      <c r="A28" s="221" t="s">
        <v>43</v>
      </c>
      <c r="B28" s="221" t="s">
        <v>44</v>
      </c>
      <c r="D28" s="212">
        <v>100028</v>
      </c>
      <c r="E28" s="212" t="s">
        <v>171</v>
      </c>
      <c r="F28" s="212" t="s">
        <v>172</v>
      </c>
      <c r="G28" s="212" t="s">
        <v>172</v>
      </c>
      <c r="H28" s="212">
        <v>10</v>
      </c>
      <c r="I28" s="212" t="s">
        <v>127</v>
      </c>
    </row>
    <row r="29" spans="1:9" ht="17.25">
      <c r="A29" s="221" t="s">
        <v>45</v>
      </c>
      <c r="B29" s="221" t="s">
        <v>46</v>
      </c>
      <c r="D29" s="212">
        <v>100030</v>
      </c>
      <c r="E29" s="212" t="s">
        <v>173</v>
      </c>
      <c r="F29" s="212" t="s">
        <v>174</v>
      </c>
      <c r="G29" s="212" t="s">
        <v>174</v>
      </c>
      <c r="H29" s="212">
        <v>10</v>
      </c>
      <c r="I29" s="212" t="s">
        <v>127</v>
      </c>
    </row>
    <row r="30" spans="1:9" ht="17.25">
      <c r="A30" s="223" t="s">
        <v>1116</v>
      </c>
      <c r="B30" s="221" t="s">
        <v>971</v>
      </c>
      <c r="D30" s="212">
        <v>100032</v>
      </c>
      <c r="E30" s="212" t="s">
        <v>175</v>
      </c>
      <c r="F30" s="212" t="s">
        <v>176</v>
      </c>
      <c r="G30" s="212" t="s">
        <v>176</v>
      </c>
      <c r="H30" s="212">
        <v>10</v>
      </c>
      <c r="I30" s="212" t="s">
        <v>127</v>
      </c>
    </row>
    <row r="31" spans="1:9" ht="17.25">
      <c r="A31" s="223" t="s">
        <v>1117</v>
      </c>
      <c r="B31" s="221" t="s">
        <v>972</v>
      </c>
      <c r="D31" s="212">
        <v>100033</v>
      </c>
      <c r="E31" s="212" t="s">
        <v>177</v>
      </c>
      <c r="F31" s="212" t="s">
        <v>178</v>
      </c>
      <c r="G31" s="212" t="s">
        <v>178</v>
      </c>
      <c r="H31" s="212">
        <v>10</v>
      </c>
      <c r="I31" s="212" t="s">
        <v>127</v>
      </c>
    </row>
    <row r="32" spans="1:9" ht="17.25">
      <c r="A32" s="221" t="s">
        <v>47</v>
      </c>
      <c r="B32" s="221" t="s">
        <v>973</v>
      </c>
      <c r="D32" s="212">
        <v>100034</v>
      </c>
      <c r="E32" s="212" t="s">
        <v>179</v>
      </c>
      <c r="F32" s="212" t="s">
        <v>180</v>
      </c>
      <c r="G32" s="212" t="s">
        <v>180</v>
      </c>
      <c r="H32" s="212">
        <v>10</v>
      </c>
      <c r="I32" s="212" t="s">
        <v>127</v>
      </c>
    </row>
    <row r="33" spans="1:9" ht="17.25">
      <c r="A33" s="221" t="s">
        <v>48</v>
      </c>
      <c r="B33" s="221" t="s">
        <v>62</v>
      </c>
      <c r="D33" s="212">
        <v>100035</v>
      </c>
      <c r="E33" s="212" t="s">
        <v>181</v>
      </c>
      <c r="F33" s="212" t="s">
        <v>182</v>
      </c>
      <c r="G33" s="212" t="s">
        <v>182</v>
      </c>
      <c r="H33" s="212">
        <v>10</v>
      </c>
      <c r="I33" s="212" t="s">
        <v>127</v>
      </c>
    </row>
    <row r="34" spans="1:9" ht="17.25">
      <c r="A34" s="223" t="s">
        <v>1126</v>
      </c>
      <c r="B34" s="221" t="s">
        <v>974</v>
      </c>
      <c r="D34" s="212">
        <v>100036</v>
      </c>
      <c r="E34" s="212" t="s">
        <v>183</v>
      </c>
      <c r="F34" s="212" t="s">
        <v>184</v>
      </c>
      <c r="G34" s="212" t="s">
        <v>184</v>
      </c>
      <c r="H34" s="212">
        <v>10</v>
      </c>
      <c r="I34" s="212" t="s">
        <v>127</v>
      </c>
    </row>
    <row r="35" spans="1:9" ht="17.25">
      <c r="A35" s="221" t="s">
        <v>1118</v>
      </c>
      <c r="B35" s="221" t="s">
        <v>1108</v>
      </c>
      <c r="D35" s="212">
        <v>100037</v>
      </c>
      <c r="E35" s="212" t="s">
        <v>185</v>
      </c>
      <c r="F35" s="212" t="s">
        <v>186</v>
      </c>
      <c r="G35" s="212" t="s">
        <v>186</v>
      </c>
      <c r="H35" s="212">
        <v>10</v>
      </c>
      <c r="I35" s="212" t="s">
        <v>127</v>
      </c>
    </row>
    <row r="36" spans="1:9" ht="17.25">
      <c r="A36" s="223" t="s">
        <v>49</v>
      </c>
      <c r="B36" s="221" t="s">
        <v>975</v>
      </c>
      <c r="D36" s="212">
        <v>100038</v>
      </c>
      <c r="E36" s="212" t="s">
        <v>187</v>
      </c>
      <c r="F36" s="212" t="s">
        <v>188</v>
      </c>
      <c r="G36" s="212" t="s">
        <v>188</v>
      </c>
      <c r="H36" s="212">
        <v>10</v>
      </c>
      <c r="I36" s="212" t="s">
        <v>127</v>
      </c>
    </row>
    <row r="37" spans="1:9" ht="17.25">
      <c r="A37" s="221" t="s">
        <v>50</v>
      </c>
      <c r="B37" s="221" t="s">
        <v>1127</v>
      </c>
      <c r="D37" s="212">
        <v>100039</v>
      </c>
      <c r="E37" s="212" t="s">
        <v>189</v>
      </c>
      <c r="F37" s="212" t="s">
        <v>190</v>
      </c>
      <c r="G37" s="212" t="s">
        <v>190</v>
      </c>
      <c r="H37" s="212">
        <v>10</v>
      </c>
      <c r="I37" s="212" t="s">
        <v>127</v>
      </c>
    </row>
    <row r="38" spans="1:9" ht="17.25">
      <c r="A38" s="221" t="s">
        <v>1119</v>
      </c>
      <c r="B38" s="221" t="s">
        <v>1109</v>
      </c>
      <c r="D38" s="212">
        <v>100040</v>
      </c>
      <c r="E38" s="212" t="s">
        <v>191</v>
      </c>
      <c r="F38" s="212" t="s">
        <v>192</v>
      </c>
      <c r="G38" s="212" t="s">
        <v>192</v>
      </c>
      <c r="H38" s="212">
        <v>10</v>
      </c>
      <c r="I38" s="212" t="s">
        <v>127</v>
      </c>
    </row>
    <row r="39" spans="1:9" ht="17.25">
      <c r="A39" s="224" t="s">
        <v>51</v>
      </c>
      <c r="B39" s="221" t="s">
        <v>978</v>
      </c>
      <c r="D39" s="212">
        <v>100041</v>
      </c>
      <c r="E39" s="212" t="s">
        <v>193</v>
      </c>
      <c r="F39" s="212" t="s">
        <v>194</v>
      </c>
      <c r="G39" s="212" t="s">
        <v>194</v>
      </c>
      <c r="H39" s="212">
        <v>10</v>
      </c>
      <c r="I39" s="212" t="s">
        <v>127</v>
      </c>
    </row>
    <row r="40" spans="1:9" ht="17.25">
      <c r="A40" s="224" t="s">
        <v>1120</v>
      </c>
      <c r="B40" s="221" t="s">
        <v>1110</v>
      </c>
      <c r="D40" s="212">
        <v>100042</v>
      </c>
      <c r="E40" s="212" t="s">
        <v>195</v>
      </c>
      <c r="F40" s="212" t="s">
        <v>196</v>
      </c>
      <c r="G40" s="212" t="s">
        <v>196</v>
      </c>
      <c r="H40" s="212">
        <v>10</v>
      </c>
      <c r="I40" s="212" t="s">
        <v>127</v>
      </c>
    </row>
    <row r="41" spans="1:9" ht="17.25">
      <c r="A41" s="223" t="s">
        <v>52</v>
      </c>
      <c r="B41" s="221" t="s">
        <v>1111</v>
      </c>
      <c r="D41" s="212">
        <v>100043</v>
      </c>
      <c r="E41" s="212" t="s">
        <v>197</v>
      </c>
      <c r="F41" s="212" t="s">
        <v>198</v>
      </c>
      <c r="G41" s="212" t="s">
        <v>198</v>
      </c>
      <c r="H41" s="212">
        <v>10</v>
      </c>
      <c r="I41" s="212" t="s">
        <v>127</v>
      </c>
    </row>
    <row r="42" spans="1:9" ht="17.25">
      <c r="A42" s="222" t="s">
        <v>53</v>
      </c>
      <c r="B42" s="221" t="s">
        <v>1128</v>
      </c>
      <c r="D42" s="212">
        <v>100044</v>
      </c>
      <c r="E42" s="212" t="s">
        <v>199</v>
      </c>
      <c r="F42" s="212" t="s">
        <v>200</v>
      </c>
      <c r="G42" s="212" t="s">
        <v>200</v>
      </c>
      <c r="H42" s="212">
        <v>10</v>
      </c>
      <c r="I42" s="212" t="s">
        <v>127</v>
      </c>
    </row>
    <row r="43" spans="1:9" ht="17.25">
      <c r="A43" s="222" t="s">
        <v>1129</v>
      </c>
      <c r="B43" s="221" t="s">
        <v>977</v>
      </c>
      <c r="D43" s="212">
        <v>100045</v>
      </c>
      <c r="E43" s="212" t="s">
        <v>991</v>
      </c>
      <c r="F43" s="212" t="s">
        <v>992</v>
      </c>
      <c r="G43" s="212" t="s">
        <v>992</v>
      </c>
      <c r="H43" s="212">
        <v>10</v>
      </c>
      <c r="I43" s="212" t="s">
        <v>127</v>
      </c>
    </row>
    <row r="44" spans="1:9" ht="17.25">
      <c r="A44" s="224" t="s">
        <v>1121</v>
      </c>
      <c r="B44" s="221" t="s">
        <v>976</v>
      </c>
      <c r="D44" s="212">
        <v>100046</v>
      </c>
      <c r="E44" s="212" t="s">
        <v>201</v>
      </c>
      <c r="F44" s="212" t="s">
        <v>202</v>
      </c>
      <c r="G44" s="212" t="s">
        <v>202</v>
      </c>
      <c r="H44" s="212">
        <v>10</v>
      </c>
      <c r="I44" s="212" t="s">
        <v>127</v>
      </c>
    </row>
    <row r="45" spans="1:9" ht="17.25">
      <c r="A45" s="224" t="s">
        <v>1122</v>
      </c>
      <c r="B45" s="221" t="s">
        <v>1112</v>
      </c>
      <c r="D45" s="212">
        <v>100047</v>
      </c>
      <c r="E45" s="212" t="s">
        <v>919</v>
      </c>
      <c r="F45" s="212" t="s">
        <v>901</v>
      </c>
      <c r="G45" s="212" t="s">
        <v>901</v>
      </c>
      <c r="H45" s="212">
        <v>10</v>
      </c>
      <c r="I45" s="212" t="s">
        <v>127</v>
      </c>
    </row>
    <row r="46" spans="1:9" ht="17.25">
      <c r="A46" s="225" t="s">
        <v>54</v>
      </c>
      <c r="B46" s="225" t="s">
        <v>55</v>
      </c>
      <c r="D46" s="212">
        <v>100048</v>
      </c>
      <c r="E46" s="212" t="s">
        <v>203</v>
      </c>
      <c r="F46" s="212" t="s">
        <v>204</v>
      </c>
      <c r="G46" s="212" t="s">
        <v>204</v>
      </c>
      <c r="H46" s="212">
        <v>10</v>
      </c>
      <c r="I46" s="212" t="s">
        <v>127</v>
      </c>
    </row>
    <row r="47" spans="1:9" ht="17.25">
      <c r="A47" s="225" t="s">
        <v>56</v>
      </c>
      <c r="B47" s="225" t="s">
        <v>57</v>
      </c>
      <c r="D47" s="212">
        <v>100049</v>
      </c>
      <c r="E47" s="212" t="s">
        <v>205</v>
      </c>
      <c r="F47" s="212" t="s">
        <v>206</v>
      </c>
      <c r="G47" s="212" t="s">
        <v>206</v>
      </c>
      <c r="H47" s="212">
        <v>10</v>
      </c>
      <c r="I47" s="212" t="s">
        <v>127</v>
      </c>
    </row>
    <row r="48" spans="1:9" ht="17.25">
      <c r="A48" s="225" t="s">
        <v>1123</v>
      </c>
      <c r="B48" s="225" t="s">
        <v>979</v>
      </c>
      <c r="D48" s="212">
        <v>100050</v>
      </c>
      <c r="E48" s="212" t="s">
        <v>207</v>
      </c>
      <c r="F48" s="212" t="s">
        <v>208</v>
      </c>
      <c r="G48" s="212" t="s">
        <v>209</v>
      </c>
      <c r="H48" s="212">
        <v>10</v>
      </c>
      <c r="I48" s="212" t="s">
        <v>127</v>
      </c>
    </row>
    <row r="49" spans="1:9" ht="17.25">
      <c r="A49" s="271" t="s">
        <v>1130</v>
      </c>
      <c r="B49" s="271" t="s">
        <v>980</v>
      </c>
      <c r="D49" s="212">
        <v>100051</v>
      </c>
      <c r="E49" s="212" t="s">
        <v>210</v>
      </c>
      <c r="F49" s="212" t="s">
        <v>211</v>
      </c>
      <c r="G49" s="212" t="s">
        <v>211</v>
      </c>
      <c r="H49" s="212">
        <v>10</v>
      </c>
      <c r="I49" s="212" t="s">
        <v>127</v>
      </c>
    </row>
    <row r="50" spans="1:11" ht="17.25">
      <c r="A50" s="271" t="s">
        <v>1124</v>
      </c>
      <c r="B50" s="271" t="s">
        <v>1096</v>
      </c>
      <c r="D50" s="226">
        <v>100052</v>
      </c>
      <c r="E50" s="212" t="s">
        <v>212</v>
      </c>
      <c r="F50" s="212" t="s">
        <v>213</v>
      </c>
      <c r="G50" s="212" t="s">
        <v>214</v>
      </c>
      <c r="H50" s="227">
        <v>10</v>
      </c>
      <c r="I50" s="212" t="s">
        <v>127</v>
      </c>
      <c r="J50" s="227"/>
      <c r="K50" s="227"/>
    </row>
    <row r="51" spans="1:11" ht="17.25">
      <c r="A51" s="271" t="s">
        <v>1131</v>
      </c>
      <c r="B51" s="271" t="s">
        <v>1097</v>
      </c>
      <c r="D51" s="226">
        <v>100053</v>
      </c>
      <c r="E51" s="212" t="s">
        <v>215</v>
      </c>
      <c r="F51" s="212" t="s">
        <v>920</v>
      </c>
      <c r="G51" s="212" t="s">
        <v>920</v>
      </c>
      <c r="H51" s="227">
        <v>10</v>
      </c>
      <c r="I51" s="212" t="s">
        <v>127</v>
      </c>
      <c r="J51" s="227"/>
      <c r="K51" s="227"/>
    </row>
    <row r="52" spans="1:11" ht="17.25">
      <c r="A52" s="275" t="s">
        <v>1255</v>
      </c>
      <c r="B52" s="272" t="s">
        <v>1256</v>
      </c>
      <c r="D52" s="226">
        <v>100054</v>
      </c>
      <c r="E52" s="212" t="s">
        <v>921</v>
      </c>
      <c r="F52" s="212" t="s">
        <v>922</v>
      </c>
      <c r="G52" s="212" t="s">
        <v>922</v>
      </c>
      <c r="H52" s="227">
        <v>10</v>
      </c>
      <c r="I52" s="212" t="s">
        <v>127</v>
      </c>
      <c r="J52" s="227"/>
      <c r="K52" s="227"/>
    </row>
    <row r="53" spans="1:9" ht="17.25">
      <c r="A53" s="272" t="s">
        <v>58</v>
      </c>
      <c r="B53" s="272" t="s">
        <v>59</v>
      </c>
      <c r="D53" s="212">
        <v>100055</v>
      </c>
      <c r="E53" s="212" t="s">
        <v>923</v>
      </c>
      <c r="F53" s="212" t="s">
        <v>924</v>
      </c>
      <c r="G53" s="212" t="s">
        <v>924</v>
      </c>
      <c r="H53" s="212">
        <v>10</v>
      </c>
      <c r="I53" s="212" t="s">
        <v>127</v>
      </c>
    </row>
    <row r="54" spans="4:9" ht="17.25">
      <c r="D54" s="212">
        <v>100056</v>
      </c>
      <c r="E54" s="212" t="s">
        <v>993</v>
      </c>
      <c r="F54" s="212" t="s">
        <v>1266</v>
      </c>
      <c r="G54" s="212" t="s">
        <v>1266</v>
      </c>
      <c r="H54" s="212">
        <v>10</v>
      </c>
      <c r="I54" s="212" t="s">
        <v>127</v>
      </c>
    </row>
    <row r="55" spans="4:9" ht="17.25">
      <c r="D55" s="212">
        <v>100085</v>
      </c>
      <c r="E55" s="212" t="s">
        <v>1265</v>
      </c>
      <c r="F55" s="212" t="s">
        <v>1264</v>
      </c>
      <c r="G55" s="212" t="s">
        <v>1264</v>
      </c>
      <c r="H55" s="212">
        <v>10</v>
      </c>
      <c r="I55" s="212" t="s">
        <v>997</v>
      </c>
    </row>
    <row r="56" spans="4:9" ht="17.25">
      <c r="D56" s="212">
        <v>100086</v>
      </c>
      <c r="E56" s="212" t="s">
        <v>994</v>
      </c>
      <c r="F56" s="212" t="s">
        <v>995</v>
      </c>
      <c r="G56" s="212" t="s">
        <v>996</v>
      </c>
      <c r="H56" s="212">
        <v>10</v>
      </c>
      <c r="I56" s="212" t="s">
        <v>127</v>
      </c>
    </row>
    <row r="57" spans="4:9" ht="17.25">
      <c r="D57" s="212">
        <v>100087</v>
      </c>
      <c r="E57" s="212" t="s">
        <v>998</v>
      </c>
      <c r="F57" s="212" t="s">
        <v>999</v>
      </c>
      <c r="G57" s="212" t="s">
        <v>999</v>
      </c>
      <c r="H57" s="212">
        <v>10</v>
      </c>
      <c r="I57" s="212" t="s">
        <v>127</v>
      </c>
    </row>
    <row r="58" spans="4:9" ht="17.25">
      <c r="D58" s="212">
        <v>100088</v>
      </c>
      <c r="E58" s="212" t="s">
        <v>1000</v>
      </c>
      <c r="F58" s="212" t="s">
        <v>1186</v>
      </c>
      <c r="G58" s="212" t="s">
        <v>1186</v>
      </c>
      <c r="H58" s="212">
        <v>10</v>
      </c>
      <c r="I58" s="212" t="s">
        <v>127</v>
      </c>
    </row>
    <row r="59" spans="4:9" ht="17.25">
      <c r="D59" s="212">
        <v>100089</v>
      </c>
      <c r="E59" s="212" t="s">
        <v>1001</v>
      </c>
      <c r="F59" s="212" t="s">
        <v>1002</v>
      </c>
      <c r="G59" s="212" t="s">
        <v>1002</v>
      </c>
      <c r="H59" s="212">
        <v>10</v>
      </c>
      <c r="I59" s="212" t="s">
        <v>127</v>
      </c>
    </row>
    <row r="60" spans="4:9" ht="17.25">
      <c r="D60" s="212">
        <v>100090</v>
      </c>
      <c r="E60" s="212" t="s">
        <v>1003</v>
      </c>
      <c r="F60" s="212" t="s">
        <v>1003</v>
      </c>
      <c r="G60" s="212" t="s">
        <v>1003</v>
      </c>
      <c r="H60" s="212">
        <v>10</v>
      </c>
      <c r="I60" s="212" t="s">
        <v>127</v>
      </c>
    </row>
    <row r="61" spans="4:9" ht="17.25">
      <c r="D61" s="212">
        <v>100091</v>
      </c>
      <c r="E61" s="212" t="s">
        <v>1004</v>
      </c>
      <c r="F61" s="212" t="s">
        <v>1187</v>
      </c>
      <c r="G61" s="212" t="s">
        <v>1188</v>
      </c>
      <c r="H61" s="212">
        <v>10</v>
      </c>
      <c r="I61" s="212" t="s">
        <v>127</v>
      </c>
    </row>
    <row r="62" spans="4:9" ht="17.25">
      <c r="D62" s="212">
        <v>100092</v>
      </c>
      <c r="E62" s="212" t="s">
        <v>1005</v>
      </c>
      <c r="F62" s="212" t="s">
        <v>1005</v>
      </c>
      <c r="G62" s="212" t="s">
        <v>1005</v>
      </c>
      <c r="H62" s="212">
        <v>10</v>
      </c>
      <c r="I62" s="212" t="s">
        <v>127</v>
      </c>
    </row>
    <row r="63" spans="4:9" ht="17.25">
      <c r="D63" s="212">
        <v>100093</v>
      </c>
      <c r="E63" s="212" t="s">
        <v>1006</v>
      </c>
      <c r="F63" s="212" t="s">
        <v>1007</v>
      </c>
      <c r="G63" s="212" t="s">
        <v>1008</v>
      </c>
      <c r="H63" s="212">
        <v>10</v>
      </c>
      <c r="I63" s="212" t="s">
        <v>997</v>
      </c>
    </row>
    <row r="64" spans="4:9" ht="17.25">
      <c r="D64" s="212">
        <v>100094</v>
      </c>
      <c r="E64" s="212" t="s">
        <v>1189</v>
      </c>
      <c r="F64" s="212" t="s">
        <v>1190</v>
      </c>
      <c r="G64" s="212" t="s">
        <v>1190</v>
      </c>
      <c r="H64" s="212">
        <v>10</v>
      </c>
      <c r="I64" s="212" t="s">
        <v>997</v>
      </c>
    </row>
    <row r="65" spans="4:9" ht="17.25">
      <c r="D65" s="212">
        <v>100095</v>
      </c>
      <c r="E65" s="212" t="s">
        <v>1191</v>
      </c>
      <c r="F65" s="212" t="s">
        <v>1192</v>
      </c>
      <c r="G65" s="212" t="s">
        <v>1192</v>
      </c>
      <c r="H65" s="212">
        <v>10</v>
      </c>
      <c r="I65" s="212" t="s">
        <v>997</v>
      </c>
    </row>
    <row r="66" spans="4:9" ht="17.25">
      <c r="D66" s="212">
        <v>100096</v>
      </c>
      <c r="E66" s="212" t="s">
        <v>1193</v>
      </c>
      <c r="F66" s="212" t="s">
        <v>1194</v>
      </c>
      <c r="G66" s="212" t="s">
        <v>1194</v>
      </c>
      <c r="H66" s="212">
        <v>10</v>
      </c>
      <c r="I66" s="212" t="s">
        <v>997</v>
      </c>
    </row>
    <row r="67" spans="4:9" ht="17.25">
      <c r="D67" s="212">
        <v>100097</v>
      </c>
      <c r="E67" s="212" t="s">
        <v>1195</v>
      </c>
      <c r="F67" s="212" t="s">
        <v>1196</v>
      </c>
      <c r="G67" s="212" t="s">
        <v>1196</v>
      </c>
      <c r="H67" s="212">
        <v>10</v>
      </c>
      <c r="I67" s="212" t="s">
        <v>997</v>
      </c>
    </row>
    <row r="68" spans="4:9" ht="17.25">
      <c r="D68" s="212">
        <v>100098</v>
      </c>
      <c r="E68" s="212" t="s">
        <v>1197</v>
      </c>
      <c r="F68" s="212" t="s">
        <v>1198</v>
      </c>
      <c r="G68" s="212" t="s">
        <v>1198</v>
      </c>
      <c r="H68" s="212">
        <v>10</v>
      </c>
      <c r="I68" s="212" t="s">
        <v>997</v>
      </c>
    </row>
    <row r="69" spans="4:9" ht="17.25">
      <c r="D69" s="212">
        <v>103050</v>
      </c>
      <c r="E69" s="212" t="s">
        <v>216</v>
      </c>
      <c r="F69" s="212" t="s">
        <v>217</v>
      </c>
      <c r="G69" s="212" t="s">
        <v>217</v>
      </c>
      <c r="H69" s="212">
        <v>10</v>
      </c>
      <c r="I69" s="212" t="s">
        <v>127</v>
      </c>
    </row>
    <row r="70" spans="4:9" ht="17.25">
      <c r="D70" s="212">
        <v>103091</v>
      </c>
      <c r="E70" s="212" t="s">
        <v>218</v>
      </c>
      <c r="F70" s="212" t="s">
        <v>1263</v>
      </c>
      <c r="G70" s="212" t="s">
        <v>1263</v>
      </c>
      <c r="H70" s="212">
        <v>10</v>
      </c>
      <c r="I70" s="212" t="s">
        <v>127</v>
      </c>
    </row>
    <row r="71" spans="4:9" ht="17.25">
      <c r="D71" s="212">
        <v>103101</v>
      </c>
      <c r="E71" s="212" t="s">
        <v>219</v>
      </c>
      <c r="F71" s="212" t="s">
        <v>220</v>
      </c>
      <c r="G71" s="212" t="s">
        <v>220</v>
      </c>
      <c r="H71" s="212">
        <v>10</v>
      </c>
      <c r="I71" s="212" t="s">
        <v>127</v>
      </c>
    </row>
    <row r="72" spans="4:9" ht="17.25">
      <c r="D72" s="212">
        <v>103102</v>
      </c>
      <c r="E72" s="212" t="s">
        <v>221</v>
      </c>
      <c r="F72" s="212" t="s">
        <v>222</v>
      </c>
      <c r="G72" s="212" t="s">
        <v>222</v>
      </c>
      <c r="H72" s="212">
        <v>10</v>
      </c>
      <c r="I72" s="212" t="s">
        <v>127</v>
      </c>
    </row>
    <row r="73" spans="4:9" ht="17.25">
      <c r="D73" s="212">
        <v>103103</v>
      </c>
      <c r="E73" s="212" t="s">
        <v>223</v>
      </c>
      <c r="F73" s="212" t="s">
        <v>224</v>
      </c>
      <c r="G73" s="212" t="s">
        <v>224</v>
      </c>
      <c r="H73" s="212">
        <v>10</v>
      </c>
      <c r="I73" s="212" t="s">
        <v>127</v>
      </c>
    </row>
    <row r="74" spans="4:9" ht="17.25">
      <c r="D74" s="212">
        <v>103104</v>
      </c>
      <c r="E74" s="212" t="s">
        <v>225</v>
      </c>
      <c r="F74" s="212" t="s">
        <v>226</v>
      </c>
      <c r="G74" s="212" t="s">
        <v>226</v>
      </c>
      <c r="H74" s="212">
        <v>10</v>
      </c>
      <c r="I74" s="212" t="s">
        <v>127</v>
      </c>
    </row>
    <row r="75" spans="4:9" ht="17.25">
      <c r="D75" s="212">
        <v>103105</v>
      </c>
      <c r="E75" s="212" t="s">
        <v>227</v>
      </c>
      <c r="F75" s="212" t="s">
        <v>228</v>
      </c>
      <c r="G75" s="212" t="s">
        <v>228</v>
      </c>
      <c r="H75" s="212">
        <v>10</v>
      </c>
      <c r="I75" s="212" t="s">
        <v>127</v>
      </c>
    </row>
    <row r="76" spans="4:9" ht="17.25">
      <c r="D76" s="212">
        <v>103106</v>
      </c>
      <c r="E76" s="212" t="s">
        <v>1009</v>
      </c>
      <c r="F76" s="212" t="s">
        <v>229</v>
      </c>
      <c r="G76" s="212" t="s">
        <v>229</v>
      </c>
      <c r="H76" s="212">
        <v>10</v>
      </c>
      <c r="I76" s="212" t="s">
        <v>127</v>
      </c>
    </row>
    <row r="77" spans="4:9" ht="17.25">
      <c r="D77" s="212">
        <v>103107</v>
      </c>
      <c r="E77" s="212" t="s">
        <v>230</v>
      </c>
      <c r="F77" s="212" t="s">
        <v>231</v>
      </c>
      <c r="G77" s="212" t="s">
        <v>231</v>
      </c>
      <c r="H77" s="212">
        <v>10</v>
      </c>
      <c r="I77" s="212" t="s">
        <v>127</v>
      </c>
    </row>
    <row r="78" spans="4:9" ht="17.25">
      <c r="D78" s="212">
        <v>103108</v>
      </c>
      <c r="E78" s="212" t="s">
        <v>232</v>
      </c>
      <c r="F78" s="212" t="s">
        <v>233</v>
      </c>
      <c r="G78" s="212" t="s">
        <v>233</v>
      </c>
      <c r="H78" s="212">
        <v>10</v>
      </c>
      <c r="I78" s="212" t="s">
        <v>127</v>
      </c>
    </row>
    <row r="79" spans="4:9" ht="17.25">
      <c r="D79" s="212">
        <v>103109</v>
      </c>
      <c r="E79" s="212" t="s">
        <v>234</v>
      </c>
      <c r="F79" s="212" t="s">
        <v>235</v>
      </c>
      <c r="G79" s="212" t="s">
        <v>235</v>
      </c>
      <c r="H79" s="212">
        <v>10</v>
      </c>
      <c r="I79" s="212" t="s">
        <v>127</v>
      </c>
    </row>
    <row r="80" spans="4:9" ht="17.25">
      <c r="D80" s="212">
        <v>103110</v>
      </c>
      <c r="E80" s="212" t="s">
        <v>236</v>
      </c>
      <c r="F80" s="212" t="s">
        <v>237</v>
      </c>
      <c r="G80" s="212" t="s">
        <v>237</v>
      </c>
      <c r="H80" s="212">
        <v>10</v>
      </c>
      <c r="I80" s="212" t="s">
        <v>127</v>
      </c>
    </row>
    <row r="81" spans="4:9" ht="17.25">
      <c r="D81" s="212">
        <v>103111</v>
      </c>
      <c r="E81" s="212" t="s">
        <v>238</v>
      </c>
      <c r="F81" s="212" t="s">
        <v>239</v>
      </c>
      <c r="G81" s="212" t="s">
        <v>239</v>
      </c>
      <c r="H81" s="212">
        <v>10</v>
      </c>
      <c r="I81" s="212" t="s">
        <v>127</v>
      </c>
    </row>
    <row r="82" spans="4:9" ht="17.25">
      <c r="D82" s="212">
        <v>103112</v>
      </c>
      <c r="E82" s="212" t="s">
        <v>240</v>
      </c>
      <c r="F82" s="212" t="s">
        <v>241</v>
      </c>
      <c r="G82" s="212" t="s">
        <v>241</v>
      </c>
      <c r="H82" s="212">
        <v>10</v>
      </c>
      <c r="I82" s="212" t="s">
        <v>127</v>
      </c>
    </row>
    <row r="83" spans="4:9" ht="17.25">
      <c r="D83" s="212">
        <v>103113</v>
      </c>
      <c r="E83" s="212" t="s">
        <v>242</v>
      </c>
      <c r="F83" s="212" t="s">
        <v>243</v>
      </c>
      <c r="G83" s="212" t="s">
        <v>243</v>
      </c>
      <c r="H83" s="212">
        <v>10</v>
      </c>
      <c r="I83" s="212" t="s">
        <v>127</v>
      </c>
    </row>
    <row r="84" spans="4:9" ht="17.25">
      <c r="D84" s="212">
        <v>103114</v>
      </c>
      <c r="E84" s="212" t="s">
        <v>1257</v>
      </c>
      <c r="F84" s="212" t="s">
        <v>1258</v>
      </c>
      <c r="G84" s="212" t="s">
        <v>1259</v>
      </c>
      <c r="H84" s="212">
        <v>10</v>
      </c>
      <c r="I84" s="212" t="s">
        <v>127</v>
      </c>
    </row>
    <row r="85" ht="17.25">
      <c r="D85" s="212">
        <v>103115</v>
      </c>
    </row>
    <row r="86" spans="4:9" ht="17.25">
      <c r="D86" s="212">
        <v>103116</v>
      </c>
      <c r="E86" s="212" t="s">
        <v>244</v>
      </c>
      <c r="F86" s="212" t="s">
        <v>245</v>
      </c>
      <c r="G86" s="212" t="s">
        <v>245</v>
      </c>
      <c r="H86" s="212">
        <v>10</v>
      </c>
      <c r="I86" s="212" t="s">
        <v>127</v>
      </c>
    </row>
    <row r="87" spans="4:9" ht="17.25">
      <c r="D87" s="212">
        <v>103117</v>
      </c>
      <c r="E87" s="212" t="s">
        <v>246</v>
      </c>
      <c r="F87" s="212" t="s">
        <v>247</v>
      </c>
      <c r="G87" s="212" t="s">
        <v>247</v>
      </c>
      <c r="H87" s="212">
        <v>10</v>
      </c>
      <c r="I87" s="212" t="s">
        <v>127</v>
      </c>
    </row>
    <row r="88" spans="4:9" ht="17.25">
      <c r="D88" s="212">
        <v>103118</v>
      </c>
      <c r="E88" s="212" t="s">
        <v>248</v>
      </c>
      <c r="F88" s="212" t="s">
        <v>249</v>
      </c>
      <c r="G88" s="212" t="s">
        <v>250</v>
      </c>
      <c r="H88" s="212">
        <v>10</v>
      </c>
      <c r="I88" s="212" t="s">
        <v>127</v>
      </c>
    </row>
    <row r="89" spans="4:9" ht="17.25">
      <c r="D89" s="212">
        <v>103119</v>
      </c>
      <c r="E89" s="212" t="s">
        <v>251</v>
      </c>
      <c r="F89" s="212" t="s">
        <v>252</v>
      </c>
      <c r="G89" s="212" t="s">
        <v>252</v>
      </c>
      <c r="H89" s="212">
        <v>10</v>
      </c>
      <c r="I89" s="212" t="s">
        <v>127</v>
      </c>
    </row>
    <row r="90" spans="4:9" ht="17.25">
      <c r="D90" s="212">
        <v>103120</v>
      </c>
      <c r="E90" s="212" t="s">
        <v>253</v>
      </c>
      <c r="F90" s="212" t="s">
        <v>254</v>
      </c>
      <c r="G90" s="212" t="s">
        <v>254</v>
      </c>
      <c r="H90" s="212">
        <v>10</v>
      </c>
      <c r="I90" s="212" t="s">
        <v>127</v>
      </c>
    </row>
    <row r="91" spans="4:9" ht="17.25">
      <c r="D91" s="212">
        <v>103121</v>
      </c>
      <c r="E91" s="212" t="s">
        <v>255</v>
      </c>
      <c r="F91" s="212" t="s">
        <v>256</v>
      </c>
      <c r="G91" s="212" t="s">
        <v>256</v>
      </c>
      <c r="H91" s="212">
        <v>10</v>
      </c>
      <c r="I91" s="212" t="s">
        <v>127</v>
      </c>
    </row>
    <row r="92" spans="4:9" ht="17.25">
      <c r="D92" s="212">
        <v>103122</v>
      </c>
      <c r="E92" s="212" t="s">
        <v>257</v>
      </c>
      <c r="F92" s="212" t="s">
        <v>258</v>
      </c>
      <c r="G92" s="212" t="s">
        <v>258</v>
      </c>
      <c r="H92" s="212">
        <v>10</v>
      </c>
      <c r="I92" s="212" t="s">
        <v>127</v>
      </c>
    </row>
    <row r="93" spans="4:9" ht="17.25">
      <c r="D93" s="212">
        <v>103123</v>
      </c>
      <c r="E93" s="212" t="s">
        <v>259</v>
      </c>
      <c r="F93" s="212" t="s">
        <v>260</v>
      </c>
      <c r="G93" s="212" t="s">
        <v>260</v>
      </c>
      <c r="H93" s="212">
        <v>10</v>
      </c>
      <c r="I93" s="212" t="s">
        <v>127</v>
      </c>
    </row>
    <row r="94" spans="4:9" ht="17.25">
      <c r="D94" s="212">
        <v>103124</v>
      </c>
      <c r="E94" s="212" t="s">
        <v>261</v>
      </c>
      <c r="F94" s="212" t="s">
        <v>262</v>
      </c>
      <c r="G94" s="212" t="s">
        <v>262</v>
      </c>
      <c r="H94" s="212">
        <v>10</v>
      </c>
      <c r="I94" s="212" t="s">
        <v>127</v>
      </c>
    </row>
    <row r="95" spans="4:9" ht="17.25">
      <c r="D95" s="212">
        <v>103125</v>
      </c>
      <c r="E95" s="212" t="s">
        <v>263</v>
      </c>
      <c r="F95" s="212" t="s">
        <v>264</v>
      </c>
      <c r="G95" s="212" t="s">
        <v>264</v>
      </c>
      <c r="H95" s="212">
        <v>10</v>
      </c>
      <c r="I95" s="212" t="s">
        <v>127</v>
      </c>
    </row>
    <row r="96" spans="4:9" ht="17.25">
      <c r="D96" s="212">
        <v>103126</v>
      </c>
      <c r="E96" s="212" t="s">
        <v>265</v>
      </c>
      <c r="F96" s="212" t="s">
        <v>266</v>
      </c>
      <c r="G96" s="212" t="s">
        <v>266</v>
      </c>
      <c r="H96" s="212">
        <v>10</v>
      </c>
      <c r="I96" s="212" t="s">
        <v>127</v>
      </c>
    </row>
    <row r="97" spans="4:9" ht="17.25">
      <c r="D97" s="212">
        <v>103127</v>
      </c>
      <c r="E97" s="212" t="s">
        <v>267</v>
      </c>
      <c r="F97" s="212" t="s">
        <v>268</v>
      </c>
      <c r="G97" s="212" t="s">
        <v>268</v>
      </c>
      <c r="H97" s="212">
        <v>10</v>
      </c>
      <c r="I97" s="212" t="s">
        <v>127</v>
      </c>
    </row>
    <row r="98" spans="4:9" ht="17.25">
      <c r="D98" s="212">
        <v>103128</v>
      </c>
      <c r="E98" s="212" t="s">
        <v>269</v>
      </c>
      <c r="F98" s="212" t="s">
        <v>270</v>
      </c>
      <c r="G98" s="212" t="s">
        <v>270</v>
      </c>
      <c r="H98" s="212">
        <v>10</v>
      </c>
      <c r="I98" s="212" t="s">
        <v>127</v>
      </c>
    </row>
    <row r="99" spans="4:9" ht="17.25">
      <c r="D99" s="212">
        <v>103129</v>
      </c>
      <c r="E99" s="212" t="s">
        <v>271</v>
      </c>
      <c r="F99" s="212" t="s">
        <v>272</v>
      </c>
      <c r="G99" s="212" t="s">
        <v>272</v>
      </c>
      <c r="H99" s="212">
        <v>10</v>
      </c>
      <c r="I99" s="212" t="s">
        <v>127</v>
      </c>
    </row>
    <row r="100" spans="4:9" ht="17.25">
      <c r="D100" s="212">
        <v>103130</v>
      </c>
      <c r="E100" s="212" t="s">
        <v>273</v>
      </c>
      <c r="F100" s="212" t="s">
        <v>274</v>
      </c>
      <c r="G100" s="212" t="s">
        <v>274</v>
      </c>
      <c r="H100" s="212">
        <v>10</v>
      </c>
      <c r="I100" s="212" t="s">
        <v>127</v>
      </c>
    </row>
    <row r="101" spans="4:9" ht="17.25">
      <c r="D101" s="212">
        <v>103131</v>
      </c>
      <c r="E101" s="212" t="s">
        <v>275</v>
      </c>
      <c r="F101" s="212" t="s">
        <v>276</v>
      </c>
      <c r="G101" s="212" t="s">
        <v>276</v>
      </c>
      <c r="H101" s="212">
        <v>10</v>
      </c>
      <c r="I101" s="212" t="s">
        <v>127</v>
      </c>
    </row>
    <row r="102" spans="4:9" ht="17.25">
      <c r="D102" s="212">
        <v>103132</v>
      </c>
      <c r="E102" s="212" t="s">
        <v>277</v>
      </c>
      <c r="F102" s="212" t="s">
        <v>278</v>
      </c>
      <c r="G102" s="212" t="s">
        <v>278</v>
      </c>
      <c r="H102" s="212">
        <v>10</v>
      </c>
      <c r="I102" s="212" t="s">
        <v>127</v>
      </c>
    </row>
    <row r="103" spans="4:9" ht="17.25">
      <c r="D103" s="212">
        <v>103133</v>
      </c>
      <c r="E103" s="212" t="s">
        <v>279</v>
      </c>
      <c r="F103" s="212" t="s">
        <v>280</v>
      </c>
      <c r="G103" s="212" t="s">
        <v>280</v>
      </c>
      <c r="H103" s="212">
        <v>10</v>
      </c>
      <c r="I103" s="212" t="s">
        <v>127</v>
      </c>
    </row>
    <row r="104" spans="4:9" ht="17.25">
      <c r="D104" s="212">
        <v>103134</v>
      </c>
      <c r="E104" s="212" t="s">
        <v>281</v>
      </c>
      <c r="F104" s="212" t="s">
        <v>282</v>
      </c>
      <c r="G104" s="212" t="s">
        <v>282</v>
      </c>
      <c r="H104" s="212">
        <v>10</v>
      </c>
      <c r="I104" s="212" t="s">
        <v>127</v>
      </c>
    </row>
    <row r="105" spans="4:9" ht="17.25">
      <c r="D105" s="212">
        <v>103135</v>
      </c>
      <c r="E105" s="212" t="s">
        <v>283</v>
      </c>
      <c r="F105" s="212" t="s">
        <v>284</v>
      </c>
      <c r="G105" s="212" t="s">
        <v>284</v>
      </c>
      <c r="H105" s="212">
        <v>10</v>
      </c>
      <c r="I105" s="212" t="s">
        <v>127</v>
      </c>
    </row>
    <row r="106" spans="4:9" ht="17.25">
      <c r="D106" s="212">
        <v>103136</v>
      </c>
      <c r="E106" s="212" t="s">
        <v>285</v>
      </c>
      <c r="F106" s="212" t="s">
        <v>286</v>
      </c>
      <c r="G106" s="212" t="s">
        <v>286</v>
      </c>
      <c r="H106" s="212">
        <v>10</v>
      </c>
      <c r="I106" s="212" t="s">
        <v>127</v>
      </c>
    </row>
    <row r="107" spans="4:9" ht="17.25">
      <c r="D107" s="212">
        <v>103137</v>
      </c>
      <c r="E107" s="212" t="s">
        <v>69</v>
      </c>
      <c r="F107" s="212" t="s">
        <v>69</v>
      </c>
      <c r="G107" s="212" t="s">
        <v>69</v>
      </c>
      <c r="H107" s="212">
        <v>10</v>
      </c>
      <c r="I107" s="212" t="s">
        <v>127</v>
      </c>
    </row>
    <row r="108" spans="4:9" ht="17.25">
      <c r="D108" s="212">
        <v>103138</v>
      </c>
      <c r="E108" s="212" t="s">
        <v>287</v>
      </c>
      <c r="F108" s="212" t="s">
        <v>288</v>
      </c>
      <c r="G108" s="212" t="s">
        <v>288</v>
      </c>
      <c r="H108" s="212">
        <v>10</v>
      </c>
      <c r="I108" s="212" t="s">
        <v>127</v>
      </c>
    </row>
    <row r="109" spans="4:9" ht="17.25">
      <c r="D109" s="212">
        <v>103139</v>
      </c>
      <c r="E109" s="212" t="s">
        <v>289</v>
      </c>
      <c r="F109" s="212" t="s">
        <v>290</v>
      </c>
      <c r="G109" s="212" t="s">
        <v>290</v>
      </c>
      <c r="H109" s="212">
        <v>10</v>
      </c>
      <c r="I109" s="212" t="s">
        <v>127</v>
      </c>
    </row>
    <row r="110" spans="4:9" ht="17.25">
      <c r="D110" s="212">
        <v>103140</v>
      </c>
      <c r="E110" s="212" t="s">
        <v>291</v>
      </c>
      <c r="F110" s="212" t="s">
        <v>292</v>
      </c>
      <c r="G110" s="212" t="s">
        <v>292</v>
      </c>
      <c r="H110" s="212">
        <v>10</v>
      </c>
      <c r="I110" s="212" t="s">
        <v>127</v>
      </c>
    </row>
    <row r="111" spans="4:9" ht="17.25">
      <c r="D111" s="212">
        <v>103141</v>
      </c>
      <c r="E111" s="212" t="s">
        <v>293</v>
      </c>
      <c r="F111" s="212" t="s">
        <v>294</v>
      </c>
      <c r="G111" s="212" t="s">
        <v>294</v>
      </c>
      <c r="H111" s="212">
        <v>10</v>
      </c>
      <c r="I111" s="212" t="s">
        <v>127</v>
      </c>
    </row>
    <row r="112" spans="4:9" ht="17.25">
      <c r="D112" s="212">
        <v>103142</v>
      </c>
      <c r="E112" s="212" t="s">
        <v>295</v>
      </c>
      <c r="F112" s="212" t="s">
        <v>296</v>
      </c>
      <c r="G112" s="212" t="s">
        <v>296</v>
      </c>
      <c r="H112" s="212">
        <v>10</v>
      </c>
      <c r="I112" s="212" t="s">
        <v>127</v>
      </c>
    </row>
    <row r="113" spans="4:9" ht="17.25">
      <c r="D113" s="212">
        <v>103143</v>
      </c>
      <c r="E113" s="212" t="s">
        <v>297</v>
      </c>
      <c r="F113" s="212" t="s">
        <v>298</v>
      </c>
      <c r="G113" s="212" t="s">
        <v>298</v>
      </c>
      <c r="H113" s="212">
        <v>10</v>
      </c>
      <c r="I113" s="212" t="s">
        <v>127</v>
      </c>
    </row>
    <row r="114" spans="4:9" ht="17.25">
      <c r="D114" s="212">
        <v>103144</v>
      </c>
      <c r="E114" s="212" t="s">
        <v>299</v>
      </c>
      <c r="F114" s="212" t="s">
        <v>300</v>
      </c>
      <c r="G114" s="212" t="s">
        <v>300</v>
      </c>
      <c r="H114" s="212">
        <v>10</v>
      </c>
      <c r="I114" s="212" t="s">
        <v>127</v>
      </c>
    </row>
    <row r="115" spans="4:9" ht="17.25">
      <c r="D115" s="212">
        <v>103145</v>
      </c>
      <c r="E115" s="212" t="s">
        <v>301</v>
      </c>
      <c r="F115" s="212" t="s">
        <v>302</v>
      </c>
      <c r="G115" s="212" t="s">
        <v>302</v>
      </c>
      <c r="H115" s="212">
        <v>10</v>
      </c>
      <c r="I115" s="212" t="s">
        <v>127</v>
      </c>
    </row>
    <row r="116" spans="4:9" ht="17.25">
      <c r="D116" s="212">
        <v>103146</v>
      </c>
      <c r="E116" s="212" t="s">
        <v>303</v>
      </c>
      <c r="F116" s="212" t="s">
        <v>304</v>
      </c>
      <c r="G116" s="212" t="s">
        <v>304</v>
      </c>
      <c r="H116" s="212">
        <v>10</v>
      </c>
      <c r="I116" s="212" t="s">
        <v>127</v>
      </c>
    </row>
    <row r="117" spans="4:9" ht="17.25">
      <c r="D117" s="212">
        <v>103147</v>
      </c>
      <c r="E117" s="212" t="s">
        <v>1199</v>
      </c>
      <c r="F117" s="212" t="s">
        <v>1200</v>
      </c>
      <c r="G117" s="212" t="s">
        <v>1200</v>
      </c>
      <c r="H117" s="212">
        <v>10</v>
      </c>
      <c r="I117" s="212" t="s">
        <v>127</v>
      </c>
    </row>
    <row r="118" spans="4:9" ht="17.25">
      <c r="D118" s="212">
        <v>103148</v>
      </c>
      <c r="E118" s="212" t="s">
        <v>69</v>
      </c>
      <c r="F118" s="212" t="s">
        <v>69</v>
      </c>
      <c r="G118" s="212" t="s">
        <v>69</v>
      </c>
      <c r="H118" s="212">
        <v>10</v>
      </c>
      <c r="I118" s="212" t="s">
        <v>127</v>
      </c>
    </row>
    <row r="119" spans="4:9" ht="17.25">
      <c r="D119" s="212">
        <v>103149</v>
      </c>
      <c r="E119" s="212" t="s">
        <v>305</v>
      </c>
      <c r="F119" s="212" t="s">
        <v>306</v>
      </c>
      <c r="G119" s="212" t="s">
        <v>306</v>
      </c>
      <c r="H119" s="212">
        <v>10</v>
      </c>
      <c r="I119" s="212" t="s">
        <v>127</v>
      </c>
    </row>
    <row r="120" spans="4:9" ht="17.25">
      <c r="D120" s="212">
        <v>103150</v>
      </c>
      <c r="E120" s="212" t="s">
        <v>307</v>
      </c>
      <c r="F120" s="212" t="s">
        <v>308</v>
      </c>
      <c r="G120" s="212" t="s">
        <v>308</v>
      </c>
      <c r="H120" s="212">
        <v>10</v>
      </c>
      <c r="I120" s="212" t="s">
        <v>127</v>
      </c>
    </row>
    <row r="121" spans="4:9" ht="17.25">
      <c r="D121" s="212">
        <v>103151</v>
      </c>
      <c r="E121" s="212" t="s">
        <v>309</v>
      </c>
      <c r="F121" s="212" t="s">
        <v>310</v>
      </c>
      <c r="G121" s="212" t="s">
        <v>310</v>
      </c>
      <c r="H121" s="212">
        <v>10</v>
      </c>
      <c r="I121" s="212" t="s">
        <v>127</v>
      </c>
    </row>
    <row r="122" spans="4:9" ht="17.25">
      <c r="D122" s="212">
        <v>103152</v>
      </c>
      <c r="E122" s="212" t="s">
        <v>311</v>
      </c>
      <c r="F122" s="212" t="s">
        <v>312</v>
      </c>
      <c r="G122" s="212" t="s">
        <v>312</v>
      </c>
      <c r="H122" s="212">
        <v>10</v>
      </c>
      <c r="I122" s="212" t="s">
        <v>127</v>
      </c>
    </row>
    <row r="123" spans="4:9" ht="17.25">
      <c r="D123" s="212">
        <v>103153</v>
      </c>
      <c r="E123" s="212" t="s">
        <v>313</v>
      </c>
      <c r="F123" s="212" t="s">
        <v>314</v>
      </c>
      <c r="G123" s="212" t="s">
        <v>314</v>
      </c>
      <c r="H123" s="212">
        <v>10</v>
      </c>
      <c r="I123" s="212" t="s">
        <v>127</v>
      </c>
    </row>
    <row r="124" spans="4:9" ht="17.25">
      <c r="D124" s="212">
        <v>103154</v>
      </c>
      <c r="E124" s="212" t="s">
        <v>315</v>
      </c>
      <c r="F124" s="212" t="s">
        <v>316</v>
      </c>
      <c r="G124" s="212" t="s">
        <v>316</v>
      </c>
      <c r="H124" s="212">
        <v>10</v>
      </c>
      <c r="I124" s="212" t="s">
        <v>127</v>
      </c>
    </row>
    <row r="125" spans="4:9" ht="17.25">
      <c r="D125" s="212">
        <v>103155</v>
      </c>
      <c r="E125" s="212" t="s">
        <v>317</v>
      </c>
      <c r="F125" s="212" t="s">
        <v>318</v>
      </c>
      <c r="G125" s="212" t="s">
        <v>318</v>
      </c>
      <c r="H125" s="212">
        <v>10</v>
      </c>
      <c r="I125" s="212" t="s">
        <v>127</v>
      </c>
    </row>
    <row r="126" spans="4:9" ht="17.25">
      <c r="D126" s="212">
        <v>103156</v>
      </c>
      <c r="E126" s="212" t="s">
        <v>319</v>
      </c>
      <c r="F126" s="212" t="s">
        <v>320</v>
      </c>
      <c r="G126" s="212" t="s">
        <v>320</v>
      </c>
      <c r="H126" s="212">
        <v>10</v>
      </c>
      <c r="I126" s="212" t="s">
        <v>127</v>
      </c>
    </row>
    <row r="127" spans="4:9" ht="17.25">
      <c r="D127" s="212">
        <v>103157</v>
      </c>
      <c r="E127" s="212" t="s">
        <v>321</v>
      </c>
      <c r="F127" s="212" t="s">
        <v>322</v>
      </c>
      <c r="G127" s="212" t="s">
        <v>322</v>
      </c>
      <c r="H127" s="212">
        <v>10</v>
      </c>
      <c r="I127" s="212" t="s">
        <v>127</v>
      </c>
    </row>
    <row r="128" spans="4:9" ht="17.25">
      <c r="D128" s="212">
        <v>103158</v>
      </c>
      <c r="E128" s="212" t="s">
        <v>323</v>
      </c>
      <c r="F128" s="212" t="s">
        <v>324</v>
      </c>
      <c r="G128" s="212" t="s">
        <v>324</v>
      </c>
      <c r="H128" s="212">
        <v>10</v>
      </c>
      <c r="I128" s="212" t="s">
        <v>127</v>
      </c>
    </row>
    <row r="129" spans="4:9" ht="17.25">
      <c r="D129" s="212">
        <v>103159</v>
      </c>
      <c r="E129" s="212" t="s">
        <v>325</v>
      </c>
      <c r="F129" s="212" t="s">
        <v>326</v>
      </c>
      <c r="G129" s="212" t="s">
        <v>326</v>
      </c>
      <c r="H129" s="212">
        <v>10</v>
      </c>
      <c r="I129" s="212" t="s">
        <v>127</v>
      </c>
    </row>
    <row r="130" spans="4:9" ht="17.25">
      <c r="D130" s="212">
        <v>103160</v>
      </c>
      <c r="E130" s="212" t="s">
        <v>327</v>
      </c>
      <c r="F130" s="212" t="s">
        <v>328</v>
      </c>
      <c r="G130" s="212" t="s">
        <v>328</v>
      </c>
      <c r="H130" s="212">
        <v>10</v>
      </c>
      <c r="I130" s="212" t="s">
        <v>127</v>
      </c>
    </row>
    <row r="131" spans="4:9" ht="17.25">
      <c r="D131" s="212">
        <v>103162</v>
      </c>
      <c r="E131" s="212" t="s">
        <v>329</v>
      </c>
      <c r="F131" s="212" t="s">
        <v>330</v>
      </c>
      <c r="G131" s="212" t="s">
        <v>330</v>
      </c>
      <c r="H131" s="212">
        <v>10</v>
      </c>
      <c r="I131" s="212" t="s">
        <v>127</v>
      </c>
    </row>
    <row r="132" spans="4:9" ht="17.25">
      <c r="D132" s="212">
        <v>103163</v>
      </c>
      <c r="E132" s="212" t="s">
        <v>1010</v>
      </c>
      <c r="F132" s="212" t="s">
        <v>1024</v>
      </c>
      <c r="G132" s="212" t="s">
        <v>1024</v>
      </c>
      <c r="H132" s="212">
        <v>10</v>
      </c>
      <c r="I132" s="212" t="s">
        <v>127</v>
      </c>
    </row>
    <row r="133" spans="4:9" ht="17.25">
      <c r="D133" s="212">
        <v>103164</v>
      </c>
      <c r="E133" s="212" t="s">
        <v>331</v>
      </c>
      <c r="F133" s="212" t="s">
        <v>332</v>
      </c>
      <c r="G133" s="212" t="s">
        <v>332</v>
      </c>
      <c r="H133" s="212">
        <v>10</v>
      </c>
      <c r="I133" s="212" t="s">
        <v>127</v>
      </c>
    </row>
    <row r="134" spans="4:9" ht="17.25">
      <c r="D134" s="212">
        <v>103165</v>
      </c>
      <c r="E134" s="212" t="s">
        <v>1011</v>
      </c>
      <c r="F134" s="212" t="s">
        <v>1201</v>
      </c>
      <c r="G134" s="212" t="s">
        <v>1201</v>
      </c>
      <c r="H134" s="212">
        <v>10</v>
      </c>
      <c r="I134" s="212" t="s">
        <v>127</v>
      </c>
    </row>
    <row r="135" spans="4:9" ht="17.25">
      <c r="D135" s="212">
        <v>103166</v>
      </c>
      <c r="E135" s="212" t="s">
        <v>333</v>
      </c>
      <c r="F135" s="212" t="s">
        <v>334</v>
      </c>
      <c r="G135" s="212" t="s">
        <v>334</v>
      </c>
      <c r="H135" s="212">
        <v>10</v>
      </c>
      <c r="I135" s="212" t="s">
        <v>127</v>
      </c>
    </row>
    <row r="136" spans="4:9" ht="17.25">
      <c r="D136" s="212">
        <v>103167</v>
      </c>
      <c r="E136" s="212" t="s">
        <v>335</v>
      </c>
      <c r="F136" s="212" t="s">
        <v>336</v>
      </c>
      <c r="G136" s="212" t="s">
        <v>336</v>
      </c>
      <c r="H136" s="212">
        <v>10</v>
      </c>
      <c r="I136" s="212" t="s">
        <v>127</v>
      </c>
    </row>
    <row r="137" ht="17.25">
      <c r="D137" s="212">
        <v>103168</v>
      </c>
    </row>
    <row r="138" spans="4:9" ht="17.25">
      <c r="D138" s="212">
        <v>103169</v>
      </c>
      <c r="E138" s="212" t="s">
        <v>337</v>
      </c>
      <c r="F138" s="212" t="s">
        <v>338</v>
      </c>
      <c r="G138" s="212" t="s">
        <v>338</v>
      </c>
      <c r="H138" s="212">
        <v>10</v>
      </c>
      <c r="I138" s="212" t="s">
        <v>127</v>
      </c>
    </row>
    <row r="139" spans="4:9" ht="17.25">
      <c r="D139" s="212">
        <v>103170</v>
      </c>
      <c r="E139" s="212" t="s">
        <v>339</v>
      </c>
      <c r="F139" s="212" t="s">
        <v>340</v>
      </c>
      <c r="G139" s="212" t="s">
        <v>340</v>
      </c>
      <c r="H139" s="212">
        <v>10</v>
      </c>
      <c r="I139" s="212" t="s">
        <v>127</v>
      </c>
    </row>
    <row r="140" spans="4:9" ht="17.25">
      <c r="D140" s="212">
        <v>103171</v>
      </c>
      <c r="E140" s="212" t="s">
        <v>341</v>
      </c>
      <c r="F140" s="212" t="s">
        <v>342</v>
      </c>
      <c r="G140" s="212" t="s">
        <v>342</v>
      </c>
      <c r="H140" s="212">
        <v>10</v>
      </c>
      <c r="I140" s="212" t="s">
        <v>127</v>
      </c>
    </row>
    <row r="141" spans="4:9" ht="17.25">
      <c r="D141" s="212">
        <v>103172</v>
      </c>
      <c r="E141" s="212" t="s">
        <v>343</v>
      </c>
      <c r="F141" s="212" t="s">
        <v>344</v>
      </c>
      <c r="G141" s="212" t="s">
        <v>344</v>
      </c>
      <c r="H141" s="212">
        <v>10</v>
      </c>
      <c r="I141" s="212" t="s">
        <v>127</v>
      </c>
    </row>
    <row r="142" spans="4:9" ht="17.25">
      <c r="D142" s="212">
        <v>103173</v>
      </c>
      <c r="E142" s="212" t="s">
        <v>345</v>
      </c>
      <c r="F142" s="212" t="s">
        <v>346</v>
      </c>
      <c r="G142" s="212" t="s">
        <v>346</v>
      </c>
      <c r="H142" s="212">
        <v>10</v>
      </c>
      <c r="I142" s="212" t="s">
        <v>127</v>
      </c>
    </row>
    <row r="143" spans="4:9" ht="17.25">
      <c r="D143" s="212">
        <v>103174</v>
      </c>
      <c r="E143" s="212" t="s">
        <v>347</v>
      </c>
      <c r="F143" s="212" t="s">
        <v>348</v>
      </c>
      <c r="G143" s="212" t="s">
        <v>348</v>
      </c>
      <c r="H143" s="212">
        <v>10</v>
      </c>
      <c r="I143" s="212" t="s">
        <v>127</v>
      </c>
    </row>
    <row r="144" spans="4:9" ht="17.25">
      <c r="D144" s="212">
        <v>103175</v>
      </c>
      <c r="E144" s="212" t="s">
        <v>349</v>
      </c>
      <c r="F144" s="212" t="s">
        <v>350</v>
      </c>
      <c r="G144" s="212" t="s">
        <v>350</v>
      </c>
      <c r="H144" s="212">
        <v>10</v>
      </c>
      <c r="I144" s="212" t="s">
        <v>127</v>
      </c>
    </row>
    <row r="145" spans="4:9" ht="17.25">
      <c r="D145" s="212">
        <v>103176</v>
      </c>
      <c r="E145" s="212" t="s">
        <v>886</v>
      </c>
      <c r="F145" s="212" t="s">
        <v>354</v>
      </c>
      <c r="G145" s="212" t="s">
        <v>354</v>
      </c>
      <c r="H145" s="212">
        <v>10</v>
      </c>
      <c r="I145" s="212" t="s">
        <v>127</v>
      </c>
    </row>
    <row r="146" spans="4:9" ht="17.25">
      <c r="D146" s="212">
        <v>103177</v>
      </c>
      <c r="E146" s="212" t="s">
        <v>351</v>
      </c>
      <c r="F146" s="212" t="s">
        <v>352</v>
      </c>
      <c r="G146" s="212" t="s">
        <v>352</v>
      </c>
      <c r="H146" s="212">
        <v>10</v>
      </c>
      <c r="I146" s="212" t="s">
        <v>127</v>
      </c>
    </row>
    <row r="147" spans="4:9" ht="17.25">
      <c r="D147" s="212">
        <v>103178</v>
      </c>
      <c r="E147" s="212" t="s">
        <v>1012</v>
      </c>
      <c r="F147" s="212" t="s">
        <v>1013</v>
      </c>
      <c r="G147" s="212" t="s">
        <v>1013</v>
      </c>
      <c r="H147" s="212">
        <v>10</v>
      </c>
      <c r="I147" s="212" t="s">
        <v>127</v>
      </c>
    </row>
    <row r="148" spans="4:9" ht="17.25">
      <c r="D148" s="212">
        <v>103179</v>
      </c>
      <c r="E148" s="212" t="s">
        <v>902</v>
      </c>
      <c r="F148" s="212" t="s">
        <v>903</v>
      </c>
      <c r="G148" s="212" t="s">
        <v>904</v>
      </c>
      <c r="H148" s="212">
        <v>10</v>
      </c>
      <c r="I148" s="212" t="s">
        <v>127</v>
      </c>
    </row>
    <row r="149" spans="4:9" ht="17.25">
      <c r="D149" s="212">
        <v>103181</v>
      </c>
      <c r="E149" s="212" t="s">
        <v>1010</v>
      </c>
      <c r="F149" s="212" t="s">
        <v>1024</v>
      </c>
      <c r="G149" s="212" t="s">
        <v>1024</v>
      </c>
      <c r="H149" s="212">
        <v>10</v>
      </c>
      <c r="I149" s="212" t="s">
        <v>127</v>
      </c>
    </row>
    <row r="150" spans="4:9" ht="17.25">
      <c r="D150" s="212">
        <v>103452</v>
      </c>
      <c r="E150" s="212" t="s">
        <v>353</v>
      </c>
      <c r="F150" s="212" t="s">
        <v>1202</v>
      </c>
      <c r="G150" s="212" t="s">
        <v>1202</v>
      </c>
      <c r="H150" s="212">
        <v>10</v>
      </c>
      <c r="I150" s="212" t="s">
        <v>127</v>
      </c>
    </row>
    <row r="151" spans="4:9" ht="17.25">
      <c r="D151" s="212">
        <v>103454</v>
      </c>
      <c r="F151" s="212" t="s">
        <v>355</v>
      </c>
      <c r="G151" s="212" t="s">
        <v>355</v>
      </c>
      <c r="H151" s="212">
        <v>10</v>
      </c>
      <c r="I151" s="212" t="s">
        <v>127</v>
      </c>
    </row>
    <row r="152" spans="4:9" ht="17.25">
      <c r="D152" s="212">
        <v>103455</v>
      </c>
      <c r="F152" s="212" t="s">
        <v>356</v>
      </c>
      <c r="G152" s="212" t="s">
        <v>356</v>
      </c>
      <c r="H152" s="212">
        <v>10</v>
      </c>
      <c r="I152" s="212" t="s">
        <v>127</v>
      </c>
    </row>
    <row r="153" spans="4:9" ht="17.25">
      <c r="D153" s="212">
        <v>103456</v>
      </c>
      <c r="F153" s="212" t="s">
        <v>357</v>
      </c>
      <c r="G153" s="212" t="s">
        <v>357</v>
      </c>
      <c r="H153" s="212">
        <v>10</v>
      </c>
      <c r="I153" s="212" t="s">
        <v>127</v>
      </c>
    </row>
    <row r="154" spans="4:9" ht="17.25">
      <c r="D154" s="212">
        <v>103457</v>
      </c>
      <c r="F154" s="212" t="s">
        <v>358</v>
      </c>
      <c r="G154" s="212" t="s">
        <v>358</v>
      </c>
      <c r="H154" s="212">
        <v>10</v>
      </c>
      <c r="I154" s="212" t="s">
        <v>127</v>
      </c>
    </row>
    <row r="155" spans="4:9" ht="17.25">
      <c r="D155" s="212">
        <v>103501</v>
      </c>
      <c r="E155" s="212" t="s">
        <v>359</v>
      </c>
      <c r="F155" s="212" t="s">
        <v>360</v>
      </c>
      <c r="G155" s="212" t="s">
        <v>360</v>
      </c>
      <c r="H155" s="212">
        <v>10</v>
      </c>
      <c r="I155" s="212" t="s">
        <v>127</v>
      </c>
    </row>
    <row r="156" spans="4:9" ht="17.25">
      <c r="D156" s="212">
        <v>103502</v>
      </c>
      <c r="E156" s="212" t="s">
        <v>361</v>
      </c>
      <c r="F156" s="212" t="s">
        <v>362</v>
      </c>
      <c r="G156" s="212" t="s">
        <v>362</v>
      </c>
      <c r="H156" s="212">
        <v>10</v>
      </c>
      <c r="I156" s="212" t="s">
        <v>127</v>
      </c>
    </row>
    <row r="157" spans="4:9" ht="17.25">
      <c r="D157" s="212">
        <v>103503</v>
      </c>
      <c r="E157" s="212" t="s">
        <v>363</v>
      </c>
      <c r="F157" s="212" t="s">
        <v>364</v>
      </c>
      <c r="G157" s="212" t="s">
        <v>364</v>
      </c>
      <c r="H157" s="212">
        <v>10</v>
      </c>
      <c r="I157" s="212" t="s">
        <v>127</v>
      </c>
    </row>
    <row r="158" spans="4:9" ht="17.25">
      <c r="D158" s="212">
        <v>103504</v>
      </c>
      <c r="E158" s="212" t="s">
        <v>365</v>
      </c>
      <c r="F158" s="212" t="s">
        <v>366</v>
      </c>
      <c r="G158" s="212" t="s">
        <v>366</v>
      </c>
      <c r="H158" s="212">
        <v>10</v>
      </c>
      <c r="I158" s="212" t="s">
        <v>127</v>
      </c>
    </row>
    <row r="159" spans="4:9" ht="17.25">
      <c r="D159" s="212">
        <v>103505</v>
      </c>
      <c r="E159" s="212" t="s">
        <v>367</v>
      </c>
      <c r="F159" s="212" t="s">
        <v>368</v>
      </c>
      <c r="G159" s="212" t="s">
        <v>368</v>
      </c>
      <c r="H159" s="212">
        <v>10</v>
      </c>
      <c r="I159" s="212" t="s">
        <v>127</v>
      </c>
    </row>
    <row r="160" spans="4:9" ht="17.25">
      <c r="D160" s="212">
        <v>103506</v>
      </c>
      <c r="E160" s="212" t="s">
        <v>369</v>
      </c>
      <c r="F160" s="212" t="s">
        <v>370</v>
      </c>
      <c r="G160" s="212" t="s">
        <v>370</v>
      </c>
      <c r="H160" s="212">
        <v>10</v>
      </c>
      <c r="I160" s="212" t="s">
        <v>127</v>
      </c>
    </row>
    <row r="161" spans="4:9" ht="17.25">
      <c r="D161" s="212">
        <v>103507</v>
      </c>
      <c r="E161" s="212" t="s">
        <v>371</v>
      </c>
      <c r="F161" s="212" t="s">
        <v>372</v>
      </c>
      <c r="G161" s="212" t="s">
        <v>372</v>
      </c>
      <c r="H161" s="212">
        <v>10</v>
      </c>
      <c r="I161" s="212" t="s">
        <v>127</v>
      </c>
    </row>
    <row r="162" spans="4:9" ht="17.25">
      <c r="D162" s="212">
        <v>103508</v>
      </c>
      <c r="E162" s="212" t="s">
        <v>373</v>
      </c>
      <c r="F162" s="212" t="s">
        <v>374</v>
      </c>
      <c r="G162" s="212" t="s">
        <v>374</v>
      </c>
      <c r="H162" s="212">
        <v>10</v>
      </c>
      <c r="I162" s="212" t="s">
        <v>127</v>
      </c>
    </row>
    <row r="163" spans="4:9" ht="17.25">
      <c r="D163" s="212">
        <v>103509</v>
      </c>
      <c r="E163" s="212" t="s">
        <v>375</v>
      </c>
      <c r="F163" s="212" t="s">
        <v>376</v>
      </c>
      <c r="G163" s="212" t="s">
        <v>376</v>
      </c>
      <c r="H163" s="212">
        <v>10</v>
      </c>
      <c r="I163" s="212" t="s">
        <v>127</v>
      </c>
    </row>
    <row r="164" spans="4:9" ht="17.25">
      <c r="D164" s="212">
        <v>103510</v>
      </c>
      <c r="E164" s="212" t="s">
        <v>377</v>
      </c>
      <c r="F164" s="212" t="s">
        <v>378</v>
      </c>
      <c r="G164" s="212" t="s">
        <v>378</v>
      </c>
      <c r="H164" s="212">
        <v>10</v>
      </c>
      <c r="I164" s="212" t="s">
        <v>127</v>
      </c>
    </row>
    <row r="165" spans="4:9" ht="17.25">
      <c r="D165" s="212">
        <v>103512</v>
      </c>
      <c r="E165" s="212" t="s">
        <v>379</v>
      </c>
      <c r="F165" s="212" t="s">
        <v>380</v>
      </c>
      <c r="G165" s="212" t="s">
        <v>380</v>
      </c>
      <c r="H165" s="212">
        <v>10</v>
      </c>
      <c r="I165" s="212" t="s">
        <v>127</v>
      </c>
    </row>
    <row r="166" spans="4:9" ht="17.25">
      <c r="D166" s="212">
        <v>103513</v>
      </c>
      <c r="E166" s="212" t="s">
        <v>1014</v>
      </c>
      <c r="F166" s="212" t="s">
        <v>381</v>
      </c>
      <c r="G166" s="212" t="s">
        <v>381</v>
      </c>
      <c r="H166" s="212">
        <v>10</v>
      </c>
      <c r="I166" s="212" t="s">
        <v>127</v>
      </c>
    </row>
    <row r="167" spans="4:9" ht="17.25">
      <c r="D167" s="212">
        <v>103514</v>
      </c>
      <c r="E167" s="212" t="s">
        <v>382</v>
      </c>
      <c r="F167" s="212" t="s">
        <v>383</v>
      </c>
      <c r="G167" s="212" t="s">
        <v>383</v>
      </c>
      <c r="H167" s="212">
        <v>10</v>
      </c>
      <c r="I167" s="212" t="s">
        <v>127</v>
      </c>
    </row>
    <row r="168" spans="4:9" ht="17.25">
      <c r="D168" s="212">
        <v>104116</v>
      </c>
      <c r="F168" s="212" t="s">
        <v>384</v>
      </c>
      <c r="G168" s="212" t="s">
        <v>384</v>
      </c>
      <c r="H168" s="212">
        <v>10</v>
      </c>
      <c r="I168" s="212" t="s">
        <v>127</v>
      </c>
    </row>
    <row r="169" spans="4:9" ht="17.25">
      <c r="D169" s="212">
        <v>104147</v>
      </c>
      <c r="F169" s="212" t="s">
        <v>385</v>
      </c>
      <c r="G169" s="212" t="s">
        <v>385</v>
      </c>
      <c r="H169" s="212">
        <v>10</v>
      </c>
      <c r="I169" s="212" t="s">
        <v>127</v>
      </c>
    </row>
    <row r="170" spans="4:9" ht="17.25">
      <c r="D170" s="212">
        <v>104162</v>
      </c>
      <c r="F170" s="212" t="s">
        <v>386</v>
      </c>
      <c r="G170" s="212" t="s">
        <v>386</v>
      </c>
      <c r="H170" s="212">
        <v>10</v>
      </c>
      <c r="I170" s="212" t="s">
        <v>127</v>
      </c>
    </row>
    <row r="171" spans="4:9" ht="17.25">
      <c r="D171" s="212">
        <v>104163</v>
      </c>
      <c r="E171" s="212" t="s">
        <v>1015</v>
      </c>
      <c r="F171" s="212" t="s">
        <v>1203</v>
      </c>
      <c r="G171" s="212" t="s">
        <v>1203</v>
      </c>
      <c r="H171" s="212">
        <v>10</v>
      </c>
      <c r="I171" s="212" t="s">
        <v>127</v>
      </c>
    </row>
    <row r="172" spans="4:9" ht="17.25">
      <c r="D172" s="212">
        <v>105001</v>
      </c>
      <c r="E172" s="212" t="s">
        <v>387</v>
      </c>
      <c r="F172" s="212" t="s">
        <v>388</v>
      </c>
      <c r="G172" s="212" t="s">
        <v>388</v>
      </c>
      <c r="H172" s="212">
        <v>10</v>
      </c>
      <c r="I172" s="212" t="s">
        <v>127</v>
      </c>
    </row>
    <row r="173" spans="4:9" ht="17.25">
      <c r="D173" s="212">
        <v>105002</v>
      </c>
      <c r="E173" s="212" t="s">
        <v>389</v>
      </c>
      <c r="F173" s="212" t="s">
        <v>390</v>
      </c>
      <c r="G173" s="212" t="s">
        <v>390</v>
      </c>
      <c r="H173" s="212">
        <v>10</v>
      </c>
      <c r="I173" s="212" t="s">
        <v>127</v>
      </c>
    </row>
    <row r="174" spans="4:9" ht="17.25">
      <c r="D174" s="212">
        <v>105003</v>
      </c>
      <c r="E174" s="212" t="s">
        <v>391</v>
      </c>
      <c r="F174" s="212" t="s">
        <v>392</v>
      </c>
      <c r="G174" s="212" t="s">
        <v>392</v>
      </c>
      <c r="H174" s="212">
        <v>10</v>
      </c>
      <c r="I174" s="212" t="s">
        <v>127</v>
      </c>
    </row>
    <row r="175" spans="4:9" ht="17.25">
      <c r="D175" s="212">
        <v>105004</v>
      </c>
      <c r="E175" s="212" t="s">
        <v>393</v>
      </c>
      <c r="F175" s="212" t="s">
        <v>394</v>
      </c>
      <c r="G175" s="212" t="s">
        <v>394</v>
      </c>
      <c r="H175" s="212">
        <v>10</v>
      </c>
      <c r="I175" s="212" t="s">
        <v>127</v>
      </c>
    </row>
    <row r="176" spans="4:9" ht="17.25">
      <c r="D176" s="212">
        <v>105005</v>
      </c>
      <c r="E176" s="212" t="s">
        <v>395</v>
      </c>
      <c r="F176" s="212" t="s">
        <v>396</v>
      </c>
      <c r="G176" s="212" t="s">
        <v>396</v>
      </c>
      <c r="H176" s="212">
        <v>10</v>
      </c>
      <c r="I176" s="212" t="s">
        <v>127</v>
      </c>
    </row>
    <row r="177" spans="4:9" ht="17.25">
      <c r="D177" s="212">
        <v>105006</v>
      </c>
      <c r="E177" s="212" t="s">
        <v>397</v>
      </c>
      <c r="F177" s="212" t="s">
        <v>398</v>
      </c>
      <c r="G177" s="212" t="s">
        <v>398</v>
      </c>
      <c r="H177" s="212">
        <v>10</v>
      </c>
      <c r="I177" s="212" t="s">
        <v>127</v>
      </c>
    </row>
    <row r="178" spans="4:9" ht="17.25">
      <c r="D178" s="212">
        <v>105007</v>
      </c>
      <c r="E178" s="212" t="s">
        <v>399</v>
      </c>
      <c r="F178" s="212" t="s">
        <v>400</v>
      </c>
      <c r="G178" s="212" t="s">
        <v>400</v>
      </c>
      <c r="H178" s="212">
        <v>10</v>
      </c>
      <c r="I178" s="212" t="s">
        <v>127</v>
      </c>
    </row>
    <row r="179" spans="4:9" ht="17.25">
      <c r="D179" s="212">
        <v>105008</v>
      </c>
      <c r="E179" s="212" t="s">
        <v>401</v>
      </c>
      <c r="F179" s="212" t="s">
        <v>402</v>
      </c>
      <c r="G179" s="212" t="s">
        <v>402</v>
      </c>
      <c r="H179" s="212">
        <v>10</v>
      </c>
      <c r="I179" s="212" t="s">
        <v>127</v>
      </c>
    </row>
    <row r="180" spans="4:9" ht="17.25">
      <c r="D180" s="212">
        <v>105009</v>
      </c>
      <c r="E180" s="212" t="s">
        <v>403</v>
      </c>
      <c r="F180" s="212" t="s">
        <v>404</v>
      </c>
      <c r="G180" s="212" t="s">
        <v>404</v>
      </c>
      <c r="H180" s="212">
        <v>10</v>
      </c>
      <c r="I180" s="212" t="s">
        <v>127</v>
      </c>
    </row>
    <row r="181" spans="4:9" ht="17.25">
      <c r="D181" s="212">
        <v>105010</v>
      </c>
      <c r="E181" s="212" t="s">
        <v>405</v>
      </c>
      <c r="F181" s="212" t="s">
        <v>406</v>
      </c>
      <c r="G181" s="212" t="s">
        <v>406</v>
      </c>
      <c r="H181" s="212">
        <v>10</v>
      </c>
      <c r="I181" s="212" t="s">
        <v>127</v>
      </c>
    </row>
    <row r="182" spans="4:9" ht="17.25">
      <c r="D182" s="212">
        <v>105011</v>
      </c>
      <c r="E182" s="212" t="s">
        <v>407</v>
      </c>
      <c r="F182" s="212" t="s">
        <v>408</v>
      </c>
      <c r="G182" s="212" t="s">
        <v>408</v>
      </c>
      <c r="H182" s="212">
        <v>10</v>
      </c>
      <c r="I182" s="212" t="s">
        <v>127</v>
      </c>
    </row>
    <row r="183" spans="4:9" ht="17.25">
      <c r="D183" s="212">
        <v>105012</v>
      </c>
      <c r="E183" s="212" t="s">
        <v>409</v>
      </c>
      <c r="F183" s="212" t="s">
        <v>410</v>
      </c>
      <c r="G183" s="212" t="s">
        <v>410</v>
      </c>
      <c r="H183" s="212">
        <v>10</v>
      </c>
      <c r="I183" s="212" t="s">
        <v>127</v>
      </c>
    </row>
    <row r="184" spans="4:9" ht="17.25">
      <c r="D184" s="212">
        <v>105013</v>
      </c>
      <c r="E184" s="212" t="s">
        <v>411</v>
      </c>
      <c r="F184" s="212" t="s">
        <v>412</v>
      </c>
      <c r="G184" s="212" t="s">
        <v>412</v>
      </c>
      <c r="H184" s="212">
        <v>10</v>
      </c>
      <c r="I184" s="212" t="s">
        <v>127</v>
      </c>
    </row>
    <row r="185" spans="4:9" ht="17.25">
      <c r="D185" s="212">
        <v>105014</v>
      </c>
      <c r="E185" s="212" t="s">
        <v>413</v>
      </c>
      <c r="F185" s="212" t="s">
        <v>414</v>
      </c>
      <c r="G185" s="212" t="s">
        <v>414</v>
      </c>
      <c r="H185" s="212">
        <v>10</v>
      </c>
      <c r="I185" s="212" t="s">
        <v>127</v>
      </c>
    </row>
    <row r="186" spans="4:9" ht="17.25">
      <c r="D186" s="212">
        <v>105015</v>
      </c>
      <c r="E186" s="212" t="s">
        <v>415</v>
      </c>
      <c r="F186" s="212" t="s">
        <v>416</v>
      </c>
      <c r="G186" s="212" t="s">
        <v>416</v>
      </c>
      <c r="H186" s="212">
        <v>10</v>
      </c>
      <c r="I186" s="212" t="s">
        <v>127</v>
      </c>
    </row>
    <row r="187" spans="4:9" ht="17.25">
      <c r="D187" s="212">
        <v>105016</v>
      </c>
      <c r="E187" s="212" t="s">
        <v>417</v>
      </c>
      <c r="F187" s="212" t="s">
        <v>418</v>
      </c>
      <c r="G187" s="212" t="s">
        <v>418</v>
      </c>
      <c r="H187" s="212">
        <v>10</v>
      </c>
      <c r="I187" s="212" t="s">
        <v>127</v>
      </c>
    </row>
    <row r="188" spans="4:9" ht="17.25">
      <c r="D188" s="212">
        <v>105017</v>
      </c>
      <c r="E188" s="212" t="s">
        <v>419</v>
      </c>
      <c r="F188" s="212" t="s">
        <v>420</v>
      </c>
      <c r="G188" s="212" t="s">
        <v>420</v>
      </c>
      <c r="H188" s="212">
        <v>10</v>
      </c>
      <c r="I188" s="212" t="s">
        <v>127</v>
      </c>
    </row>
    <row r="189" spans="4:9" ht="17.25">
      <c r="D189" s="212">
        <v>105018</v>
      </c>
      <c r="E189" s="212" t="s">
        <v>421</v>
      </c>
      <c r="F189" s="212" t="s">
        <v>422</v>
      </c>
      <c r="G189" s="212" t="s">
        <v>422</v>
      </c>
      <c r="H189" s="212">
        <v>10</v>
      </c>
      <c r="I189" s="212" t="s">
        <v>127</v>
      </c>
    </row>
    <row r="190" spans="4:9" ht="17.25">
      <c r="D190" s="212">
        <v>105019</v>
      </c>
      <c r="E190" s="212" t="s">
        <v>423</v>
      </c>
      <c r="F190" s="212" t="s">
        <v>424</v>
      </c>
      <c r="G190" s="212" t="s">
        <v>424</v>
      </c>
      <c r="H190" s="212">
        <v>10</v>
      </c>
      <c r="I190" s="212" t="s">
        <v>127</v>
      </c>
    </row>
    <row r="191" spans="4:9" ht="17.25">
      <c r="D191" s="212">
        <v>105020</v>
      </c>
      <c r="E191" s="212" t="s">
        <v>425</v>
      </c>
      <c r="F191" s="212" t="s">
        <v>426</v>
      </c>
      <c r="G191" s="212" t="s">
        <v>426</v>
      </c>
      <c r="H191" s="212">
        <v>10</v>
      </c>
      <c r="I191" s="212" t="s">
        <v>127</v>
      </c>
    </row>
    <row r="192" spans="4:9" ht="17.25">
      <c r="D192" s="212">
        <v>105025</v>
      </c>
      <c r="E192" s="212" t="s">
        <v>427</v>
      </c>
      <c r="F192" s="212" t="s">
        <v>428</v>
      </c>
      <c r="G192" s="212" t="s">
        <v>428</v>
      </c>
      <c r="H192" s="212">
        <v>10</v>
      </c>
      <c r="I192" s="212" t="s">
        <v>127</v>
      </c>
    </row>
    <row r="193" spans="4:9" ht="17.25">
      <c r="D193" s="212">
        <v>105026</v>
      </c>
      <c r="E193" s="212" t="s">
        <v>429</v>
      </c>
      <c r="F193" s="212" t="s">
        <v>430</v>
      </c>
      <c r="G193" s="212" t="s">
        <v>430</v>
      </c>
      <c r="H193" s="212">
        <v>10</v>
      </c>
      <c r="I193" s="212" t="s">
        <v>127</v>
      </c>
    </row>
    <row r="194" spans="4:9" ht="17.25">
      <c r="D194" s="212">
        <v>105027</v>
      </c>
      <c r="E194" s="212" t="s">
        <v>431</v>
      </c>
      <c r="F194" s="212" t="s">
        <v>432</v>
      </c>
      <c r="G194" s="212" t="s">
        <v>432</v>
      </c>
      <c r="H194" s="212">
        <v>10</v>
      </c>
      <c r="I194" s="212" t="s">
        <v>127</v>
      </c>
    </row>
    <row r="195" spans="4:9" ht="17.25">
      <c r="D195" s="212">
        <v>105028</v>
      </c>
      <c r="E195" s="212" t="s">
        <v>433</v>
      </c>
      <c r="F195" s="212" t="s">
        <v>434</v>
      </c>
      <c r="G195" s="212" t="s">
        <v>434</v>
      </c>
      <c r="H195" s="212">
        <v>10</v>
      </c>
      <c r="I195" s="212" t="s">
        <v>127</v>
      </c>
    </row>
    <row r="196" spans="4:9" ht="17.25">
      <c r="D196" s="212">
        <v>105029</v>
      </c>
      <c r="E196" s="212" t="s">
        <v>435</v>
      </c>
      <c r="F196" s="212" t="s">
        <v>436</v>
      </c>
      <c r="G196" s="212" t="s">
        <v>436</v>
      </c>
      <c r="H196" s="212">
        <v>10</v>
      </c>
      <c r="I196" s="212" t="s">
        <v>127</v>
      </c>
    </row>
    <row r="197" spans="4:9" ht="17.25">
      <c r="D197" s="212">
        <v>105030</v>
      </c>
      <c r="E197" s="212" t="s">
        <v>437</v>
      </c>
      <c r="F197" s="212" t="s">
        <v>438</v>
      </c>
      <c r="G197" s="212" t="s">
        <v>438</v>
      </c>
      <c r="H197" s="212">
        <v>10</v>
      </c>
      <c r="I197" s="212" t="s">
        <v>127</v>
      </c>
    </row>
    <row r="198" spans="4:9" ht="17.25">
      <c r="D198" s="212">
        <v>105031</v>
      </c>
      <c r="E198" s="212" t="s">
        <v>439</v>
      </c>
      <c r="F198" s="212" t="s">
        <v>440</v>
      </c>
      <c r="G198" s="212" t="s">
        <v>440</v>
      </c>
      <c r="H198" s="212">
        <v>10</v>
      </c>
      <c r="I198" s="212" t="s">
        <v>127</v>
      </c>
    </row>
    <row r="199" spans="4:9" ht="17.25">
      <c r="D199" s="212">
        <v>105032</v>
      </c>
      <c r="E199" s="212" t="s">
        <v>441</v>
      </c>
      <c r="F199" s="212" t="s">
        <v>442</v>
      </c>
      <c r="G199" s="212" t="s">
        <v>442</v>
      </c>
      <c r="H199" s="212">
        <v>10</v>
      </c>
      <c r="I199" s="212" t="s">
        <v>127</v>
      </c>
    </row>
    <row r="200" spans="4:9" ht="17.25">
      <c r="D200" s="212">
        <v>105033</v>
      </c>
      <c r="E200" s="212" t="s">
        <v>443</v>
      </c>
      <c r="F200" s="212" t="s">
        <v>444</v>
      </c>
      <c r="G200" s="212" t="s">
        <v>444</v>
      </c>
      <c r="H200" s="212">
        <v>10</v>
      </c>
      <c r="I200" s="212" t="s">
        <v>127</v>
      </c>
    </row>
    <row r="201" spans="4:9" ht="17.25">
      <c r="D201" s="212">
        <v>105034</v>
      </c>
      <c r="E201" s="212" t="s">
        <v>445</v>
      </c>
      <c r="F201" s="212" t="s">
        <v>446</v>
      </c>
      <c r="G201" s="212" t="s">
        <v>446</v>
      </c>
      <c r="H201" s="212">
        <v>10</v>
      </c>
      <c r="I201" s="212" t="s">
        <v>127</v>
      </c>
    </row>
    <row r="202" spans="4:9" ht="17.25">
      <c r="D202" s="212">
        <v>105035</v>
      </c>
      <c r="E202" s="212" t="s">
        <v>447</v>
      </c>
      <c r="F202" s="212" t="s">
        <v>448</v>
      </c>
      <c r="G202" s="212" t="s">
        <v>448</v>
      </c>
      <c r="H202" s="212">
        <v>10</v>
      </c>
      <c r="I202" s="212" t="s">
        <v>127</v>
      </c>
    </row>
    <row r="203" spans="4:9" ht="17.25">
      <c r="D203" s="212">
        <v>105036</v>
      </c>
      <c r="E203" s="212" t="s">
        <v>449</v>
      </c>
      <c r="F203" s="212" t="s">
        <v>450</v>
      </c>
      <c r="G203" s="212" t="s">
        <v>450</v>
      </c>
      <c r="H203" s="212">
        <v>10</v>
      </c>
      <c r="I203" s="212" t="s">
        <v>127</v>
      </c>
    </row>
    <row r="204" spans="4:9" ht="17.25">
      <c r="D204" s="212">
        <v>105037</v>
      </c>
      <c r="E204" s="212" t="s">
        <v>451</v>
      </c>
      <c r="F204" s="212" t="s">
        <v>452</v>
      </c>
      <c r="G204" s="212" t="s">
        <v>452</v>
      </c>
      <c r="H204" s="212">
        <v>10</v>
      </c>
      <c r="I204" s="212" t="s">
        <v>127</v>
      </c>
    </row>
    <row r="205" spans="4:9" ht="17.25">
      <c r="D205" s="212">
        <v>105038</v>
      </c>
      <c r="E205" s="212" t="s">
        <v>453</v>
      </c>
      <c r="F205" s="212" t="s">
        <v>454</v>
      </c>
      <c r="G205" s="212" t="s">
        <v>454</v>
      </c>
      <c r="H205" s="212">
        <v>10</v>
      </c>
      <c r="I205" s="212" t="s">
        <v>127</v>
      </c>
    </row>
    <row r="206" spans="4:9" ht="17.25">
      <c r="D206" s="212">
        <v>105039</v>
      </c>
      <c r="E206" s="212" t="s">
        <v>455</v>
      </c>
      <c r="F206" s="212" t="s">
        <v>456</v>
      </c>
      <c r="G206" s="212" t="s">
        <v>456</v>
      </c>
      <c r="H206" s="212">
        <v>10</v>
      </c>
      <c r="I206" s="212" t="s">
        <v>127</v>
      </c>
    </row>
    <row r="207" spans="4:9" ht="17.25">
      <c r="D207" s="212">
        <v>105040</v>
      </c>
      <c r="E207" s="212" t="s">
        <v>457</v>
      </c>
      <c r="F207" s="212" t="s">
        <v>458</v>
      </c>
      <c r="G207" s="212" t="s">
        <v>458</v>
      </c>
      <c r="H207" s="212">
        <v>10</v>
      </c>
      <c r="I207" s="212" t="s">
        <v>127</v>
      </c>
    </row>
    <row r="208" spans="4:9" ht="17.25">
      <c r="D208" s="212">
        <v>105041</v>
      </c>
      <c r="E208" s="212" t="s">
        <v>459</v>
      </c>
      <c r="F208" s="212" t="s">
        <v>460</v>
      </c>
      <c r="G208" s="212" t="s">
        <v>460</v>
      </c>
      <c r="H208" s="212">
        <v>10</v>
      </c>
      <c r="I208" s="212" t="s">
        <v>127</v>
      </c>
    </row>
    <row r="209" spans="4:9" ht="17.25">
      <c r="D209" s="212">
        <v>105046</v>
      </c>
      <c r="E209" s="212" t="s">
        <v>461</v>
      </c>
      <c r="F209" s="212" t="s">
        <v>462</v>
      </c>
      <c r="G209" s="212" t="s">
        <v>462</v>
      </c>
      <c r="H209" s="212">
        <v>10</v>
      </c>
      <c r="I209" s="212" t="s">
        <v>127</v>
      </c>
    </row>
    <row r="210" spans="4:9" ht="17.25">
      <c r="D210" s="212">
        <v>105047</v>
      </c>
      <c r="E210" s="212" t="s">
        <v>463</v>
      </c>
      <c r="F210" s="212" t="s">
        <v>464</v>
      </c>
      <c r="G210" s="212" t="s">
        <v>464</v>
      </c>
      <c r="H210" s="212">
        <v>10</v>
      </c>
      <c r="I210" s="212" t="s">
        <v>127</v>
      </c>
    </row>
    <row r="211" spans="4:9" ht="17.25">
      <c r="D211" s="212">
        <v>105048</v>
      </c>
      <c r="E211" s="212" t="s">
        <v>465</v>
      </c>
      <c r="F211" s="212" t="s">
        <v>466</v>
      </c>
      <c r="G211" s="212" t="s">
        <v>466</v>
      </c>
      <c r="H211" s="212">
        <v>10</v>
      </c>
      <c r="I211" s="212" t="s">
        <v>127</v>
      </c>
    </row>
    <row r="212" spans="4:9" ht="17.25">
      <c r="D212" s="212">
        <v>105049</v>
      </c>
      <c r="E212" s="212" t="s">
        <v>467</v>
      </c>
      <c r="F212" s="212" t="s">
        <v>468</v>
      </c>
      <c r="G212" s="212" t="s">
        <v>468</v>
      </c>
      <c r="H212" s="212">
        <v>10</v>
      </c>
      <c r="I212" s="212" t="s">
        <v>127</v>
      </c>
    </row>
    <row r="213" spans="4:9" ht="17.25">
      <c r="D213" s="212">
        <v>105050</v>
      </c>
      <c r="E213" s="212" t="s">
        <v>469</v>
      </c>
      <c r="F213" s="212" t="s">
        <v>470</v>
      </c>
      <c r="G213" s="212" t="s">
        <v>470</v>
      </c>
      <c r="H213" s="212">
        <v>10</v>
      </c>
      <c r="I213" s="212" t="s">
        <v>127</v>
      </c>
    </row>
    <row r="214" spans="4:9" ht="17.25">
      <c r="D214" s="212">
        <v>105051</v>
      </c>
      <c r="E214" s="212" t="s">
        <v>471</v>
      </c>
      <c r="F214" s="212" t="s">
        <v>472</v>
      </c>
      <c r="G214" s="212" t="s">
        <v>472</v>
      </c>
      <c r="H214" s="212">
        <v>10</v>
      </c>
      <c r="I214" s="212" t="s">
        <v>127</v>
      </c>
    </row>
    <row r="215" spans="4:9" ht="17.25">
      <c r="D215" s="212">
        <v>105052</v>
      </c>
      <c r="E215" s="212" t="s">
        <v>473</v>
      </c>
      <c r="F215" s="212" t="s">
        <v>474</v>
      </c>
      <c r="G215" s="212" t="s">
        <v>474</v>
      </c>
      <c r="H215" s="212">
        <v>10</v>
      </c>
      <c r="I215" s="212" t="s">
        <v>127</v>
      </c>
    </row>
    <row r="216" spans="4:9" ht="17.25">
      <c r="D216" s="212">
        <v>105053</v>
      </c>
      <c r="E216" s="212" t="s">
        <v>475</v>
      </c>
      <c r="F216" s="212" t="s">
        <v>476</v>
      </c>
      <c r="G216" s="212" t="s">
        <v>476</v>
      </c>
      <c r="H216" s="212">
        <v>10</v>
      </c>
      <c r="I216" s="212" t="s">
        <v>127</v>
      </c>
    </row>
    <row r="217" spans="4:9" ht="17.25">
      <c r="D217" s="212">
        <v>105054</v>
      </c>
      <c r="E217" s="212" t="s">
        <v>477</v>
      </c>
      <c r="F217" s="212" t="s">
        <v>478</v>
      </c>
      <c r="G217" s="212" t="s">
        <v>478</v>
      </c>
      <c r="H217" s="212">
        <v>10</v>
      </c>
      <c r="I217" s="212" t="s">
        <v>127</v>
      </c>
    </row>
    <row r="218" spans="4:9" ht="17.25">
      <c r="D218" s="212">
        <v>105055</v>
      </c>
      <c r="E218" s="212" t="s">
        <v>479</v>
      </c>
      <c r="F218" s="212" t="s">
        <v>480</v>
      </c>
      <c r="G218" s="212" t="s">
        <v>480</v>
      </c>
      <c r="H218" s="212">
        <v>10</v>
      </c>
      <c r="I218" s="212" t="s">
        <v>127</v>
      </c>
    </row>
    <row r="219" spans="4:9" ht="17.25">
      <c r="D219" s="212">
        <v>105056</v>
      </c>
      <c r="E219" s="212" t="s">
        <v>481</v>
      </c>
      <c r="F219" s="212" t="s">
        <v>482</v>
      </c>
      <c r="G219" s="212" t="s">
        <v>482</v>
      </c>
      <c r="H219" s="212">
        <v>10</v>
      </c>
      <c r="I219" s="212" t="s">
        <v>127</v>
      </c>
    </row>
    <row r="220" spans="4:9" ht="17.25">
      <c r="D220" s="212">
        <v>105057</v>
      </c>
      <c r="E220" s="212" t="s">
        <v>483</v>
      </c>
      <c r="F220" s="212" t="s">
        <v>484</v>
      </c>
      <c r="G220" s="212" t="s">
        <v>484</v>
      </c>
      <c r="H220" s="212">
        <v>10</v>
      </c>
      <c r="I220" s="212" t="s">
        <v>127</v>
      </c>
    </row>
    <row r="221" spans="4:9" ht="17.25">
      <c r="D221" s="212">
        <v>105058</v>
      </c>
      <c r="E221" s="212" t="s">
        <v>485</v>
      </c>
      <c r="F221" s="212" t="s">
        <v>486</v>
      </c>
      <c r="G221" s="212" t="s">
        <v>486</v>
      </c>
      <c r="H221" s="212">
        <v>10</v>
      </c>
      <c r="I221" s="212" t="s">
        <v>127</v>
      </c>
    </row>
    <row r="222" spans="4:9" ht="17.25">
      <c r="D222" s="212">
        <v>105062</v>
      </c>
      <c r="E222" s="212" t="s">
        <v>487</v>
      </c>
      <c r="F222" s="212" t="s">
        <v>488</v>
      </c>
      <c r="G222" s="212" t="s">
        <v>488</v>
      </c>
      <c r="H222" s="212">
        <v>10</v>
      </c>
      <c r="I222" s="212" t="s">
        <v>127</v>
      </c>
    </row>
    <row r="223" spans="4:9" ht="17.25">
      <c r="D223" s="212">
        <v>105063</v>
      </c>
      <c r="E223" s="212" t="s">
        <v>489</v>
      </c>
      <c r="F223" s="212" t="s">
        <v>490</v>
      </c>
      <c r="G223" s="212" t="s">
        <v>490</v>
      </c>
      <c r="H223" s="212">
        <v>10</v>
      </c>
      <c r="I223" s="212" t="s">
        <v>127</v>
      </c>
    </row>
    <row r="224" spans="4:9" ht="17.25">
      <c r="D224" s="212">
        <v>105064</v>
      </c>
      <c r="E224" s="212" t="s">
        <v>491</v>
      </c>
      <c r="F224" s="212" t="s">
        <v>492</v>
      </c>
      <c r="G224" s="212" t="s">
        <v>492</v>
      </c>
      <c r="H224" s="212">
        <v>10</v>
      </c>
      <c r="I224" s="212" t="s">
        <v>127</v>
      </c>
    </row>
    <row r="225" spans="4:9" ht="17.25">
      <c r="D225" s="212">
        <v>105065</v>
      </c>
      <c r="E225" s="212" t="s">
        <v>493</v>
      </c>
      <c r="F225" s="212" t="s">
        <v>494</v>
      </c>
      <c r="G225" s="212" t="s">
        <v>494</v>
      </c>
      <c r="H225" s="212">
        <v>10</v>
      </c>
      <c r="I225" s="212" t="s">
        <v>127</v>
      </c>
    </row>
    <row r="226" spans="4:9" ht="17.25">
      <c r="D226" s="212">
        <v>105066</v>
      </c>
      <c r="E226" s="212" t="s">
        <v>495</v>
      </c>
      <c r="F226" s="212" t="s">
        <v>496</v>
      </c>
      <c r="G226" s="212" t="s">
        <v>496</v>
      </c>
      <c r="H226" s="212">
        <v>10</v>
      </c>
      <c r="I226" s="212" t="s">
        <v>127</v>
      </c>
    </row>
    <row r="227" spans="4:9" ht="17.25">
      <c r="D227" s="212">
        <v>105067</v>
      </c>
      <c r="E227" s="212" t="s">
        <v>497</v>
      </c>
      <c r="F227" s="212" t="s">
        <v>498</v>
      </c>
      <c r="G227" s="212" t="s">
        <v>498</v>
      </c>
      <c r="H227" s="212">
        <v>10</v>
      </c>
      <c r="I227" s="212" t="s">
        <v>127</v>
      </c>
    </row>
    <row r="228" spans="4:9" ht="17.25">
      <c r="D228" s="212">
        <v>105071</v>
      </c>
      <c r="E228" s="212" t="s">
        <v>499</v>
      </c>
      <c r="F228" s="212" t="s">
        <v>500</v>
      </c>
      <c r="G228" s="212" t="s">
        <v>500</v>
      </c>
      <c r="H228" s="212">
        <v>10</v>
      </c>
      <c r="I228" s="212" t="s">
        <v>127</v>
      </c>
    </row>
    <row r="229" spans="4:9" ht="17.25">
      <c r="D229" s="212">
        <v>105072</v>
      </c>
      <c r="E229" s="212" t="s">
        <v>501</v>
      </c>
      <c r="F229" s="212" t="s">
        <v>502</v>
      </c>
      <c r="G229" s="212" t="s">
        <v>502</v>
      </c>
      <c r="H229" s="212">
        <v>10</v>
      </c>
      <c r="I229" s="212" t="s">
        <v>127</v>
      </c>
    </row>
    <row r="230" spans="4:9" ht="17.25">
      <c r="D230" s="212">
        <v>105073</v>
      </c>
      <c r="E230" s="212" t="s">
        <v>503</v>
      </c>
      <c r="F230" s="212" t="s">
        <v>504</v>
      </c>
      <c r="G230" s="212" t="s">
        <v>504</v>
      </c>
      <c r="H230" s="212">
        <v>10</v>
      </c>
      <c r="I230" s="212" t="s">
        <v>127</v>
      </c>
    </row>
    <row r="231" spans="4:9" ht="17.25">
      <c r="D231" s="212">
        <v>105074</v>
      </c>
      <c r="E231" s="212" t="s">
        <v>505</v>
      </c>
      <c r="F231" s="212" t="s">
        <v>506</v>
      </c>
      <c r="G231" s="212" t="s">
        <v>506</v>
      </c>
      <c r="H231" s="212">
        <v>10</v>
      </c>
      <c r="I231" s="212" t="s">
        <v>127</v>
      </c>
    </row>
    <row r="232" spans="4:9" ht="17.25">
      <c r="D232" s="212">
        <v>105075</v>
      </c>
      <c r="E232" s="212" t="s">
        <v>507</v>
      </c>
      <c r="F232" s="212" t="s">
        <v>508</v>
      </c>
      <c r="G232" s="212" t="s">
        <v>508</v>
      </c>
      <c r="H232" s="212">
        <v>10</v>
      </c>
      <c r="I232" s="212" t="s">
        <v>127</v>
      </c>
    </row>
    <row r="233" spans="4:9" ht="17.25">
      <c r="D233" s="212">
        <v>105076</v>
      </c>
      <c r="E233" s="212" t="s">
        <v>509</v>
      </c>
      <c r="F233" s="212" t="s">
        <v>510</v>
      </c>
      <c r="G233" s="212" t="s">
        <v>510</v>
      </c>
      <c r="H233" s="212">
        <v>10</v>
      </c>
      <c r="I233" s="212" t="s">
        <v>127</v>
      </c>
    </row>
    <row r="234" spans="4:9" ht="17.25">
      <c r="D234" s="212">
        <v>105077</v>
      </c>
      <c r="E234" s="212" t="s">
        <v>511</v>
      </c>
      <c r="F234" s="212" t="s">
        <v>512</v>
      </c>
      <c r="G234" s="212" t="s">
        <v>512</v>
      </c>
      <c r="H234" s="212">
        <v>10</v>
      </c>
      <c r="I234" s="212" t="s">
        <v>127</v>
      </c>
    </row>
    <row r="235" spans="4:9" ht="17.25">
      <c r="D235" s="212">
        <v>105078</v>
      </c>
      <c r="E235" s="212" t="s">
        <v>513</v>
      </c>
      <c r="F235" s="212" t="s">
        <v>514</v>
      </c>
      <c r="G235" s="212" t="s">
        <v>514</v>
      </c>
      <c r="H235" s="212">
        <v>10</v>
      </c>
      <c r="I235" s="212" t="s">
        <v>127</v>
      </c>
    </row>
    <row r="236" spans="4:9" ht="17.25">
      <c r="D236" s="212">
        <v>105079</v>
      </c>
      <c r="E236" s="212" t="s">
        <v>515</v>
      </c>
      <c r="F236" s="212" t="s">
        <v>516</v>
      </c>
      <c r="G236" s="212" t="s">
        <v>516</v>
      </c>
      <c r="H236" s="212">
        <v>10</v>
      </c>
      <c r="I236" s="212" t="s">
        <v>127</v>
      </c>
    </row>
    <row r="237" spans="4:9" ht="17.25">
      <c r="D237" s="212">
        <v>105080</v>
      </c>
      <c r="E237" s="212" t="s">
        <v>517</v>
      </c>
      <c r="F237" s="212" t="s">
        <v>518</v>
      </c>
      <c r="G237" s="212" t="s">
        <v>518</v>
      </c>
      <c r="H237" s="212">
        <v>10</v>
      </c>
      <c r="I237" s="212" t="s">
        <v>127</v>
      </c>
    </row>
    <row r="238" spans="4:9" ht="17.25">
      <c r="D238" s="212">
        <v>105081</v>
      </c>
      <c r="E238" s="212" t="s">
        <v>519</v>
      </c>
      <c r="F238" s="212" t="s">
        <v>520</v>
      </c>
      <c r="G238" s="212" t="s">
        <v>520</v>
      </c>
      <c r="H238" s="212">
        <v>10</v>
      </c>
      <c r="I238" s="212" t="s">
        <v>127</v>
      </c>
    </row>
    <row r="239" spans="4:9" ht="17.25">
      <c r="D239" s="212">
        <v>105082</v>
      </c>
      <c r="E239" s="212" t="s">
        <v>521</v>
      </c>
      <c r="F239" s="212" t="s">
        <v>522</v>
      </c>
      <c r="G239" s="212" t="s">
        <v>522</v>
      </c>
      <c r="H239" s="212">
        <v>10</v>
      </c>
      <c r="I239" s="212" t="s">
        <v>127</v>
      </c>
    </row>
    <row r="240" spans="4:9" ht="17.25">
      <c r="D240" s="212">
        <v>105083</v>
      </c>
      <c r="E240" s="212" t="s">
        <v>523</v>
      </c>
      <c r="F240" s="212" t="s">
        <v>524</v>
      </c>
      <c r="G240" s="212" t="s">
        <v>524</v>
      </c>
      <c r="H240" s="212">
        <v>10</v>
      </c>
      <c r="I240" s="212" t="s">
        <v>127</v>
      </c>
    </row>
    <row r="241" spans="4:9" ht="17.25">
      <c r="D241" s="212">
        <v>105084</v>
      </c>
      <c r="E241" s="212" t="s">
        <v>525</v>
      </c>
      <c r="F241" s="212" t="s">
        <v>526</v>
      </c>
      <c r="G241" s="212" t="s">
        <v>526</v>
      </c>
      <c r="H241" s="212">
        <v>10</v>
      </c>
      <c r="I241" s="212" t="s">
        <v>127</v>
      </c>
    </row>
    <row r="242" spans="4:9" ht="17.25">
      <c r="D242" s="212">
        <v>105085</v>
      </c>
      <c r="E242" s="212" t="s">
        <v>527</v>
      </c>
      <c r="F242" s="212" t="s">
        <v>528</v>
      </c>
      <c r="G242" s="212" t="s">
        <v>528</v>
      </c>
      <c r="H242" s="212">
        <v>10</v>
      </c>
      <c r="I242" s="212" t="s">
        <v>127</v>
      </c>
    </row>
    <row r="243" spans="4:9" ht="17.25">
      <c r="D243" s="212">
        <v>105086</v>
      </c>
      <c r="E243" s="212" t="s">
        <v>529</v>
      </c>
      <c r="F243" s="212" t="s">
        <v>530</v>
      </c>
      <c r="G243" s="212" t="s">
        <v>530</v>
      </c>
      <c r="H243" s="212">
        <v>10</v>
      </c>
      <c r="I243" s="212" t="s">
        <v>127</v>
      </c>
    </row>
    <row r="244" spans="4:9" ht="17.25">
      <c r="D244" s="212">
        <v>105089</v>
      </c>
      <c r="E244" s="212" t="s">
        <v>531</v>
      </c>
      <c r="F244" s="212" t="s">
        <v>532</v>
      </c>
      <c r="G244" s="212" t="s">
        <v>532</v>
      </c>
      <c r="H244" s="212">
        <v>10</v>
      </c>
      <c r="I244" s="212" t="s">
        <v>127</v>
      </c>
    </row>
    <row r="245" spans="4:9" ht="17.25">
      <c r="D245" s="212">
        <v>105090</v>
      </c>
      <c r="E245" s="212" t="s">
        <v>533</v>
      </c>
      <c r="F245" s="212" t="s">
        <v>534</v>
      </c>
      <c r="G245" s="212" t="s">
        <v>534</v>
      </c>
      <c r="H245" s="212">
        <v>10</v>
      </c>
      <c r="I245" s="212" t="s">
        <v>127</v>
      </c>
    </row>
    <row r="246" spans="4:9" ht="17.25">
      <c r="D246" s="212">
        <v>105091</v>
      </c>
      <c r="E246" s="212" t="s">
        <v>535</v>
      </c>
      <c r="F246" s="212" t="s">
        <v>536</v>
      </c>
      <c r="G246" s="212" t="s">
        <v>536</v>
      </c>
      <c r="H246" s="212">
        <v>10</v>
      </c>
      <c r="I246" s="212" t="s">
        <v>127</v>
      </c>
    </row>
    <row r="247" spans="4:9" ht="17.25">
      <c r="D247" s="212">
        <v>105092</v>
      </c>
      <c r="E247" s="212" t="s">
        <v>537</v>
      </c>
      <c r="F247" s="212" t="s">
        <v>538</v>
      </c>
      <c r="G247" s="212" t="s">
        <v>538</v>
      </c>
      <c r="H247" s="212">
        <v>10</v>
      </c>
      <c r="I247" s="212" t="s">
        <v>127</v>
      </c>
    </row>
    <row r="248" spans="4:9" ht="17.25">
      <c r="D248" s="212">
        <v>105093</v>
      </c>
      <c r="E248" s="212" t="s">
        <v>539</v>
      </c>
      <c r="F248" s="212" t="s">
        <v>540</v>
      </c>
      <c r="G248" s="212" t="s">
        <v>540</v>
      </c>
      <c r="H248" s="212">
        <v>10</v>
      </c>
      <c r="I248" s="212" t="s">
        <v>127</v>
      </c>
    </row>
    <row r="249" spans="4:9" ht="17.25">
      <c r="D249" s="212">
        <v>105094</v>
      </c>
      <c r="E249" s="212" t="s">
        <v>541</v>
      </c>
      <c r="F249" s="212" t="s">
        <v>542</v>
      </c>
      <c r="G249" s="212" t="s">
        <v>542</v>
      </c>
      <c r="H249" s="212">
        <v>10</v>
      </c>
      <c r="I249" s="212" t="s">
        <v>127</v>
      </c>
    </row>
    <row r="250" spans="4:9" ht="17.25">
      <c r="D250" s="212">
        <v>105096</v>
      </c>
      <c r="E250" s="212" t="s">
        <v>543</v>
      </c>
      <c r="F250" s="212" t="s">
        <v>544</v>
      </c>
      <c r="G250" s="212" t="s">
        <v>544</v>
      </c>
      <c r="H250" s="212">
        <v>10</v>
      </c>
      <c r="I250" s="212" t="s">
        <v>127</v>
      </c>
    </row>
    <row r="251" spans="4:9" ht="17.25">
      <c r="D251" s="212">
        <v>105097</v>
      </c>
      <c r="E251" s="212" t="s">
        <v>545</v>
      </c>
      <c r="F251" s="212" t="s">
        <v>546</v>
      </c>
      <c r="G251" s="212" t="s">
        <v>546</v>
      </c>
      <c r="H251" s="212">
        <v>10</v>
      </c>
      <c r="I251" s="212" t="s">
        <v>127</v>
      </c>
    </row>
    <row r="252" spans="4:9" ht="17.25">
      <c r="D252" s="212">
        <v>105098</v>
      </c>
      <c r="E252" s="212" t="s">
        <v>547</v>
      </c>
      <c r="F252" s="212" t="s">
        <v>548</v>
      </c>
      <c r="G252" s="212" t="s">
        <v>548</v>
      </c>
      <c r="H252" s="212">
        <v>10</v>
      </c>
      <c r="I252" s="212" t="s">
        <v>127</v>
      </c>
    </row>
    <row r="253" spans="4:9" ht="17.25">
      <c r="D253" s="212">
        <v>105099</v>
      </c>
      <c r="E253" s="212" t="s">
        <v>549</v>
      </c>
      <c r="F253" s="212" t="s">
        <v>550</v>
      </c>
      <c r="G253" s="212" t="s">
        <v>550</v>
      </c>
      <c r="H253" s="212">
        <v>10</v>
      </c>
      <c r="I253" s="212" t="s">
        <v>127</v>
      </c>
    </row>
    <row r="254" spans="4:9" ht="17.25">
      <c r="D254" s="212">
        <v>105102</v>
      </c>
      <c r="E254" s="212" t="s">
        <v>551</v>
      </c>
      <c r="F254" s="212" t="s">
        <v>552</v>
      </c>
      <c r="G254" s="212" t="s">
        <v>552</v>
      </c>
      <c r="H254" s="212">
        <v>10</v>
      </c>
      <c r="I254" s="212" t="s">
        <v>127</v>
      </c>
    </row>
    <row r="255" spans="4:9" ht="17.25">
      <c r="D255" s="212">
        <v>105103</v>
      </c>
      <c r="E255" s="212" t="s">
        <v>553</v>
      </c>
      <c r="F255" s="212" t="s">
        <v>554</v>
      </c>
      <c r="G255" s="212" t="s">
        <v>554</v>
      </c>
      <c r="H255" s="212">
        <v>10</v>
      </c>
      <c r="I255" s="212" t="s">
        <v>127</v>
      </c>
    </row>
    <row r="256" spans="4:9" ht="17.25">
      <c r="D256" s="212">
        <v>105104</v>
      </c>
      <c r="E256" s="212" t="s">
        <v>555</v>
      </c>
      <c r="F256" s="212" t="s">
        <v>556</v>
      </c>
      <c r="G256" s="212" t="s">
        <v>556</v>
      </c>
      <c r="H256" s="212">
        <v>10</v>
      </c>
      <c r="I256" s="212" t="s">
        <v>127</v>
      </c>
    </row>
    <row r="257" spans="4:9" ht="17.25">
      <c r="D257" s="212">
        <v>105105</v>
      </c>
      <c r="E257" s="212" t="s">
        <v>557</v>
      </c>
      <c r="F257" s="212" t="s">
        <v>558</v>
      </c>
      <c r="G257" s="212" t="s">
        <v>558</v>
      </c>
      <c r="H257" s="212">
        <v>10</v>
      </c>
      <c r="I257" s="212" t="s">
        <v>127</v>
      </c>
    </row>
    <row r="258" spans="4:9" ht="17.25">
      <c r="D258" s="212">
        <v>105106</v>
      </c>
      <c r="E258" s="212" t="s">
        <v>559</v>
      </c>
      <c r="F258" s="212" t="s">
        <v>560</v>
      </c>
      <c r="G258" s="212" t="s">
        <v>560</v>
      </c>
      <c r="H258" s="212">
        <v>10</v>
      </c>
      <c r="I258" s="212" t="s">
        <v>127</v>
      </c>
    </row>
    <row r="259" spans="4:9" ht="17.25">
      <c r="D259" s="212">
        <v>105107</v>
      </c>
      <c r="E259" s="212" t="s">
        <v>561</v>
      </c>
      <c r="F259" s="212" t="s">
        <v>562</v>
      </c>
      <c r="G259" s="212" t="s">
        <v>562</v>
      </c>
      <c r="H259" s="212">
        <v>10</v>
      </c>
      <c r="I259" s="212" t="s">
        <v>127</v>
      </c>
    </row>
    <row r="260" spans="4:9" ht="17.25">
      <c r="D260" s="212">
        <v>105110</v>
      </c>
      <c r="E260" s="212" t="s">
        <v>563</v>
      </c>
      <c r="F260" s="212" t="s">
        <v>564</v>
      </c>
      <c r="G260" s="212" t="s">
        <v>564</v>
      </c>
      <c r="H260" s="212">
        <v>10</v>
      </c>
      <c r="I260" s="212" t="s">
        <v>127</v>
      </c>
    </row>
    <row r="261" spans="4:9" ht="17.25">
      <c r="D261" s="212">
        <v>105111</v>
      </c>
      <c r="E261" s="212" t="s">
        <v>565</v>
      </c>
      <c r="F261" s="212" t="s">
        <v>566</v>
      </c>
      <c r="G261" s="212" t="s">
        <v>566</v>
      </c>
      <c r="H261" s="212">
        <v>10</v>
      </c>
      <c r="I261" s="212" t="s">
        <v>127</v>
      </c>
    </row>
    <row r="262" spans="4:9" ht="17.25">
      <c r="D262" s="212">
        <v>105112</v>
      </c>
      <c r="E262" s="212" t="s">
        <v>567</v>
      </c>
      <c r="F262" s="212" t="s">
        <v>568</v>
      </c>
      <c r="G262" s="212" t="s">
        <v>568</v>
      </c>
      <c r="H262" s="212">
        <v>10</v>
      </c>
      <c r="I262" s="212" t="s">
        <v>127</v>
      </c>
    </row>
    <row r="263" spans="4:9" ht="17.25">
      <c r="D263" s="212">
        <v>105113</v>
      </c>
      <c r="E263" s="212" t="s">
        <v>569</v>
      </c>
      <c r="F263" s="212" t="s">
        <v>570</v>
      </c>
      <c r="G263" s="212" t="s">
        <v>570</v>
      </c>
      <c r="H263" s="212">
        <v>10</v>
      </c>
      <c r="I263" s="212" t="s">
        <v>127</v>
      </c>
    </row>
    <row r="264" spans="4:9" ht="17.25">
      <c r="D264" s="212">
        <v>105114</v>
      </c>
      <c r="E264" s="212" t="s">
        <v>571</v>
      </c>
      <c r="F264" s="212" t="s">
        <v>572</v>
      </c>
      <c r="G264" s="212" t="s">
        <v>572</v>
      </c>
      <c r="H264" s="212">
        <v>10</v>
      </c>
      <c r="I264" s="212" t="s">
        <v>127</v>
      </c>
    </row>
    <row r="265" spans="4:9" ht="17.25">
      <c r="D265" s="212">
        <v>105117</v>
      </c>
      <c r="E265" s="212" t="s">
        <v>573</v>
      </c>
      <c r="F265" s="212" t="s">
        <v>574</v>
      </c>
      <c r="G265" s="212" t="s">
        <v>574</v>
      </c>
      <c r="H265" s="212">
        <v>10</v>
      </c>
      <c r="I265" s="212" t="s">
        <v>127</v>
      </c>
    </row>
    <row r="266" spans="4:9" ht="17.25">
      <c r="D266" s="212">
        <v>105118</v>
      </c>
      <c r="E266" s="212" t="s">
        <v>575</v>
      </c>
      <c r="F266" s="212" t="s">
        <v>576</v>
      </c>
      <c r="G266" s="212" t="s">
        <v>576</v>
      </c>
      <c r="H266" s="212">
        <v>10</v>
      </c>
      <c r="I266" s="212" t="s">
        <v>127</v>
      </c>
    </row>
    <row r="267" spans="4:9" ht="17.25">
      <c r="D267" s="212">
        <v>105119</v>
      </c>
      <c r="E267" s="212" t="s">
        <v>577</v>
      </c>
      <c r="F267" s="212" t="s">
        <v>578</v>
      </c>
      <c r="G267" s="212" t="s">
        <v>578</v>
      </c>
      <c r="H267" s="212">
        <v>10</v>
      </c>
      <c r="I267" s="212" t="s">
        <v>127</v>
      </c>
    </row>
    <row r="268" spans="4:9" ht="17.25">
      <c r="D268" s="212">
        <v>105123</v>
      </c>
      <c r="E268" s="212" t="s">
        <v>579</v>
      </c>
      <c r="F268" s="212" t="s">
        <v>580</v>
      </c>
      <c r="G268" s="212" t="s">
        <v>580</v>
      </c>
      <c r="H268" s="212">
        <v>10</v>
      </c>
      <c r="I268" s="212" t="s">
        <v>127</v>
      </c>
    </row>
    <row r="269" spans="4:9" ht="17.25">
      <c r="D269" s="212">
        <v>105124</v>
      </c>
      <c r="E269" s="212" t="s">
        <v>1204</v>
      </c>
      <c r="F269" s="212" t="s">
        <v>581</v>
      </c>
      <c r="G269" s="212" t="s">
        <v>581</v>
      </c>
      <c r="H269" s="212">
        <v>10</v>
      </c>
      <c r="I269" s="212" t="s">
        <v>127</v>
      </c>
    </row>
    <row r="270" spans="4:9" ht="17.25">
      <c r="D270" s="212">
        <v>105125</v>
      </c>
      <c r="E270" s="212" t="s">
        <v>582</v>
      </c>
      <c r="F270" s="212" t="s">
        <v>583</v>
      </c>
      <c r="G270" s="212" t="s">
        <v>583</v>
      </c>
      <c r="H270" s="212">
        <v>10</v>
      </c>
      <c r="I270" s="212" t="s">
        <v>127</v>
      </c>
    </row>
    <row r="271" spans="4:9" ht="17.25">
      <c r="D271" s="212">
        <v>105126</v>
      </c>
      <c r="E271" s="212" t="s">
        <v>584</v>
      </c>
      <c r="F271" s="212" t="s">
        <v>585</v>
      </c>
      <c r="G271" s="212" t="s">
        <v>585</v>
      </c>
      <c r="H271" s="212">
        <v>10</v>
      </c>
      <c r="I271" s="212" t="s">
        <v>127</v>
      </c>
    </row>
    <row r="272" spans="4:9" ht="17.25">
      <c r="D272" s="212">
        <v>105127</v>
      </c>
      <c r="E272" s="212" t="s">
        <v>586</v>
      </c>
      <c r="F272" s="212" t="s">
        <v>587</v>
      </c>
      <c r="G272" s="212" t="s">
        <v>587</v>
      </c>
      <c r="H272" s="212">
        <v>10</v>
      </c>
      <c r="I272" s="212" t="s">
        <v>127</v>
      </c>
    </row>
    <row r="273" spans="4:9" ht="17.25">
      <c r="D273" s="212">
        <v>105128</v>
      </c>
      <c r="E273" s="212" t="s">
        <v>588</v>
      </c>
      <c r="F273" s="212" t="s">
        <v>589</v>
      </c>
      <c r="G273" s="212" t="s">
        <v>589</v>
      </c>
      <c r="H273" s="212">
        <v>10</v>
      </c>
      <c r="I273" s="212" t="s">
        <v>127</v>
      </c>
    </row>
    <row r="274" spans="4:9" ht="17.25">
      <c r="D274" s="212">
        <v>105129</v>
      </c>
      <c r="E274" s="212" t="s">
        <v>590</v>
      </c>
      <c r="F274" s="212" t="s">
        <v>591</v>
      </c>
      <c r="G274" s="212" t="s">
        <v>591</v>
      </c>
      <c r="H274" s="212">
        <v>10</v>
      </c>
      <c r="I274" s="212" t="s">
        <v>127</v>
      </c>
    </row>
    <row r="275" spans="4:9" ht="17.25">
      <c r="D275" s="212">
        <v>105130</v>
      </c>
      <c r="E275" s="212" t="s">
        <v>592</v>
      </c>
      <c r="F275" s="212" t="s">
        <v>593</v>
      </c>
      <c r="G275" s="212" t="s">
        <v>593</v>
      </c>
      <c r="H275" s="212">
        <v>10</v>
      </c>
      <c r="I275" s="212" t="s">
        <v>127</v>
      </c>
    </row>
    <row r="276" spans="4:9" ht="17.25">
      <c r="D276" s="212">
        <v>105131</v>
      </c>
      <c r="E276" s="212" t="s">
        <v>594</v>
      </c>
      <c r="F276" s="212" t="s">
        <v>595</v>
      </c>
      <c r="G276" s="212" t="s">
        <v>595</v>
      </c>
      <c r="H276" s="212">
        <v>10</v>
      </c>
      <c r="I276" s="212" t="s">
        <v>127</v>
      </c>
    </row>
    <row r="277" spans="4:9" ht="17.25">
      <c r="D277" s="212">
        <v>105132</v>
      </c>
      <c r="E277" s="212" t="s">
        <v>596</v>
      </c>
      <c r="F277" s="212" t="s">
        <v>597</v>
      </c>
      <c r="G277" s="212" t="s">
        <v>597</v>
      </c>
      <c r="H277" s="212">
        <v>10</v>
      </c>
      <c r="I277" s="212" t="s">
        <v>127</v>
      </c>
    </row>
    <row r="278" spans="4:9" ht="17.25">
      <c r="D278" s="212">
        <v>105133</v>
      </c>
      <c r="E278" s="212" t="s">
        <v>887</v>
      </c>
      <c r="F278" s="212" t="s">
        <v>888</v>
      </c>
      <c r="G278" s="212" t="s">
        <v>888</v>
      </c>
      <c r="H278" s="212">
        <v>10</v>
      </c>
      <c r="I278" s="212" t="s">
        <v>127</v>
      </c>
    </row>
    <row r="279" spans="4:9" ht="17.25">
      <c r="D279" s="212">
        <v>105137</v>
      </c>
      <c r="E279" s="212" t="s">
        <v>598</v>
      </c>
      <c r="F279" s="212" t="s">
        <v>599</v>
      </c>
      <c r="G279" s="212" t="s">
        <v>599</v>
      </c>
      <c r="H279" s="212">
        <v>10</v>
      </c>
      <c r="I279" s="212" t="s">
        <v>127</v>
      </c>
    </row>
    <row r="280" spans="4:9" ht="17.25">
      <c r="D280" s="212">
        <v>105138</v>
      </c>
      <c r="E280" s="212" t="s">
        <v>600</v>
      </c>
      <c r="F280" s="212" t="s">
        <v>601</v>
      </c>
      <c r="G280" s="212" t="s">
        <v>601</v>
      </c>
      <c r="H280" s="212">
        <v>10</v>
      </c>
      <c r="I280" s="212" t="s">
        <v>127</v>
      </c>
    </row>
    <row r="281" spans="4:9" ht="17.25">
      <c r="D281" s="212">
        <v>105139</v>
      </c>
      <c r="E281" s="212" t="s">
        <v>602</v>
      </c>
      <c r="F281" s="212" t="s">
        <v>603</v>
      </c>
      <c r="G281" s="212" t="s">
        <v>603</v>
      </c>
      <c r="H281" s="212">
        <v>10</v>
      </c>
      <c r="I281" s="212" t="s">
        <v>127</v>
      </c>
    </row>
    <row r="282" spans="4:9" ht="17.25">
      <c r="D282" s="212">
        <v>105140</v>
      </c>
      <c r="E282" s="212" t="s">
        <v>604</v>
      </c>
      <c r="F282" s="212" t="s">
        <v>605</v>
      </c>
      <c r="G282" s="212" t="s">
        <v>605</v>
      </c>
      <c r="H282" s="212">
        <v>10</v>
      </c>
      <c r="I282" s="212" t="s">
        <v>127</v>
      </c>
    </row>
    <row r="283" spans="4:9" ht="17.25">
      <c r="D283" s="212">
        <v>105141</v>
      </c>
      <c r="E283" s="212" t="s">
        <v>606</v>
      </c>
      <c r="F283" s="212" t="s">
        <v>607</v>
      </c>
      <c r="G283" s="212" t="s">
        <v>607</v>
      </c>
      <c r="H283" s="212">
        <v>10</v>
      </c>
      <c r="I283" s="212" t="s">
        <v>127</v>
      </c>
    </row>
    <row r="284" spans="4:9" ht="17.25">
      <c r="D284" s="212">
        <v>105144</v>
      </c>
      <c r="E284" s="212" t="s">
        <v>608</v>
      </c>
      <c r="F284" s="212" t="s">
        <v>609</v>
      </c>
      <c r="G284" s="212" t="s">
        <v>609</v>
      </c>
      <c r="H284" s="212">
        <v>10</v>
      </c>
      <c r="I284" s="212" t="s">
        <v>127</v>
      </c>
    </row>
    <row r="285" spans="4:9" ht="17.25">
      <c r="D285" s="212">
        <v>105145</v>
      </c>
      <c r="E285" s="212" t="s">
        <v>610</v>
      </c>
      <c r="F285" s="212" t="s">
        <v>611</v>
      </c>
      <c r="G285" s="212" t="s">
        <v>611</v>
      </c>
      <c r="H285" s="212">
        <v>10</v>
      </c>
      <c r="I285" s="212" t="s">
        <v>127</v>
      </c>
    </row>
    <row r="286" spans="4:9" ht="17.25">
      <c r="D286" s="212">
        <v>105146</v>
      </c>
      <c r="E286" s="212" t="s">
        <v>612</v>
      </c>
      <c r="F286" s="212" t="s">
        <v>613</v>
      </c>
      <c r="G286" s="212" t="s">
        <v>613</v>
      </c>
      <c r="H286" s="212">
        <v>10</v>
      </c>
      <c r="I286" s="212" t="s">
        <v>127</v>
      </c>
    </row>
    <row r="287" spans="4:9" ht="17.25">
      <c r="D287" s="212">
        <v>105147</v>
      </c>
      <c r="E287" s="212" t="s">
        <v>614</v>
      </c>
      <c r="F287" s="212" t="s">
        <v>615</v>
      </c>
      <c r="G287" s="212" t="s">
        <v>615</v>
      </c>
      <c r="H287" s="212">
        <v>10</v>
      </c>
      <c r="I287" s="212" t="s">
        <v>127</v>
      </c>
    </row>
    <row r="288" spans="4:9" ht="17.25">
      <c r="D288" s="212">
        <v>105148</v>
      </c>
      <c r="E288" s="212" t="s">
        <v>616</v>
      </c>
      <c r="F288" s="212" t="s">
        <v>617</v>
      </c>
      <c r="G288" s="212" t="s">
        <v>617</v>
      </c>
      <c r="H288" s="212">
        <v>10</v>
      </c>
      <c r="I288" s="212" t="s">
        <v>127</v>
      </c>
    </row>
    <row r="289" spans="4:9" ht="17.25">
      <c r="D289" s="212">
        <v>105151</v>
      </c>
      <c r="E289" s="212" t="s">
        <v>618</v>
      </c>
      <c r="F289" s="212" t="s">
        <v>619</v>
      </c>
      <c r="G289" s="212" t="s">
        <v>619</v>
      </c>
      <c r="H289" s="212">
        <v>10</v>
      </c>
      <c r="I289" s="212" t="s">
        <v>127</v>
      </c>
    </row>
    <row r="290" spans="4:9" ht="17.25">
      <c r="D290" s="212">
        <v>105152</v>
      </c>
      <c r="E290" s="212" t="s">
        <v>620</v>
      </c>
      <c r="F290" s="212" t="s">
        <v>621</v>
      </c>
      <c r="G290" s="212" t="s">
        <v>621</v>
      </c>
      <c r="H290" s="212">
        <v>10</v>
      </c>
      <c r="I290" s="212" t="s">
        <v>127</v>
      </c>
    </row>
    <row r="291" spans="4:9" ht="17.25">
      <c r="D291" s="212">
        <v>105153</v>
      </c>
      <c r="E291" s="212" t="s">
        <v>622</v>
      </c>
      <c r="F291" s="212" t="s">
        <v>623</v>
      </c>
      <c r="G291" s="212" t="s">
        <v>623</v>
      </c>
      <c r="H291" s="212">
        <v>10</v>
      </c>
      <c r="I291" s="212" t="s">
        <v>127</v>
      </c>
    </row>
    <row r="292" spans="4:9" ht="17.25">
      <c r="D292" s="212">
        <v>105154</v>
      </c>
      <c r="E292" s="212" t="s">
        <v>624</v>
      </c>
      <c r="F292" s="212" t="s">
        <v>625</v>
      </c>
      <c r="G292" s="212" t="s">
        <v>625</v>
      </c>
      <c r="H292" s="212">
        <v>10</v>
      </c>
      <c r="I292" s="212" t="s">
        <v>127</v>
      </c>
    </row>
    <row r="293" spans="4:9" ht="17.25">
      <c r="D293" s="212">
        <v>105155</v>
      </c>
      <c r="E293" s="212" t="s">
        <v>626</v>
      </c>
      <c r="F293" s="212" t="s">
        <v>627</v>
      </c>
      <c r="G293" s="212" t="s">
        <v>627</v>
      </c>
      <c r="H293" s="212">
        <v>10</v>
      </c>
      <c r="I293" s="212" t="s">
        <v>127</v>
      </c>
    </row>
    <row r="294" spans="4:9" ht="17.25">
      <c r="D294" s="212">
        <v>105156</v>
      </c>
      <c r="E294" s="212" t="s">
        <v>628</v>
      </c>
      <c r="F294" s="212" t="s">
        <v>629</v>
      </c>
      <c r="G294" s="212" t="s">
        <v>629</v>
      </c>
      <c r="H294" s="212">
        <v>10</v>
      </c>
      <c r="I294" s="212" t="s">
        <v>127</v>
      </c>
    </row>
    <row r="295" spans="4:9" ht="17.25">
      <c r="D295" s="212">
        <v>105157</v>
      </c>
      <c r="E295" s="212" t="s">
        <v>630</v>
      </c>
      <c r="F295" s="212" t="s">
        <v>631</v>
      </c>
      <c r="G295" s="212" t="s">
        <v>631</v>
      </c>
      <c r="H295" s="212">
        <v>10</v>
      </c>
      <c r="I295" s="212" t="s">
        <v>127</v>
      </c>
    </row>
    <row r="296" spans="4:9" ht="17.25">
      <c r="D296" s="212">
        <v>105158</v>
      </c>
      <c r="E296" s="212" t="s">
        <v>632</v>
      </c>
      <c r="F296" s="212" t="s">
        <v>633</v>
      </c>
      <c r="G296" s="212" t="s">
        <v>633</v>
      </c>
      <c r="H296" s="212">
        <v>10</v>
      </c>
      <c r="I296" s="212" t="s">
        <v>127</v>
      </c>
    </row>
    <row r="297" spans="4:9" ht="17.25">
      <c r="D297" s="212">
        <v>105159</v>
      </c>
      <c r="E297" s="212" t="s">
        <v>634</v>
      </c>
      <c r="F297" s="212" t="s">
        <v>635</v>
      </c>
      <c r="G297" s="212" t="s">
        <v>635</v>
      </c>
      <c r="H297" s="212">
        <v>10</v>
      </c>
      <c r="I297" s="212" t="s">
        <v>127</v>
      </c>
    </row>
    <row r="298" spans="4:9" ht="17.25">
      <c r="D298" s="212">
        <v>105161</v>
      </c>
      <c r="E298" s="212" t="s">
        <v>636</v>
      </c>
      <c r="F298" s="212" t="s">
        <v>637</v>
      </c>
      <c r="G298" s="212" t="s">
        <v>637</v>
      </c>
      <c r="H298" s="212">
        <v>10</v>
      </c>
      <c r="I298" s="212" t="s">
        <v>127</v>
      </c>
    </row>
    <row r="299" spans="4:9" ht="17.25">
      <c r="D299" s="212">
        <v>105162</v>
      </c>
      <c r="E299" s="212" t="s">
        <v>638</v>
      </c>
      <c r="F299" s="212" t="s">
        <v>639</v>
      </c>
      <c r="G299" s="212" t="s">
        <v>639</v>
      </c>
      <c r="H299" s="212">
        <v>10</v>
      </c>
      <c r="I299" s="212" t="s">
        <v>127</v>
      </c>
    </row>
    <row r="300" spans="4:9" ht="17.25">
      <c r="D300" s="212">
        <v>105163</v>
      </c>
      <c r="E300" s="212" t="s">
        <v>640</v>
      </c>
      <c r="F300" s="212" t="s">
        <v>641</v>
      </c>
      <c r="G300" s="212" t="s">
        <v>641</v>
      </c>
      <c r="H300" s="212">
        <v>10</v>
      </c>
      <c r="I300" s="212" t="s">
        <v>127</v>
      </c>
    </row>
    <row r="301" spans="4:9" ht="17.25">
      <c r="D301" s="212">
        <v>105164</v>
      </c>
      <c r="E301" s="212" t="s">
        <v>642</v>
      </c>
      <c r="F301" s="212" t="s">
        <v>643</v>
      </c>
      <c r="G301" s="212" t="s">
        <v>643</v>
      </c>
      <c r="H301" s="212">
        <v>10</v>
      </c>
      <c r="I301" s="212" t="s">
        <v>127</v>
      </c>
    </row>
    <row r="302" spans="4:9" ht="17.25">
      <c r="D302" s="212">
        <v>105165</v>
      </c>
      <c r="E302" s="212" t="s">
        <v>644</v>
      </c>
      <c r="F302" s="212" t="s">
        <v>645</v>
      </c>
      <c r="G302" s="212" t="s">
        <v>645</v>
      </c>
      <c r="H302" s="212">
        <v>10</v>
      </c>
      <c r="I302" s="212" t="s">
        <v>127</v>
      </c>
    </row>
    <row r="303" spans="4:9" ht="17.25">
      <c r="D303" s="212">
        <v>105166</v>
      </c>
      <c r="E303" s="212" t="s">
        <v>1016</v>
      </c>
      <c r="F303" s="212" t="s">
        <v>1017</v>
      </c>
      <c r="G303" s="212" t="s">
        <v>1017</v>
      </c>
      <c r="H303" s="212">
        <v>10</v>
      </c>
      <c r="I303" s="212" t="s">
        <v>127</v>
      </c>
    </row>
    <row r="304" spans="4:9" ht="17.25">
      <c r="D304" s="212">
        <v>105167</v>
      </c>
      <c r="E304" s="212" t="s">
        <v>646</v>
      </c>
      <c r="F304" s="212" t="s">
        <v>647</v>
      </c>
      <c r="G304" s="212" t="s">
        <v>647</v>
      </c>
      <c r="H304" s="212">
        <v>10</v>
      </c>
      <c r="I304" s="212" t="s">
        <v>127</v>
      </c>
    </row>
    <row r="305" spans="4:9" ht="17.25">
      <c r="D305" s="212">
        <v>105168</v>
      </c>
      <c r="E305" s="212" t="s">
        <v>648</v>
      </c>
      <c r="F305" s="212" t="s">
        <v>649</v>
      </c>
      <c r="G305" s="212" t="s">
        <v>649</v>
      </c>
      <c r="H305" s="212">
        <v>10</v>
      </c>
      <c r="I305" s="212" t="s">
        <v>127</v>
      </c>
    </row>
    <row r="306" spans="4:9" ht="17.25">
      <c r="D306" s="212">
        <v>105169</v>
      </c>
      <c r="E306" s="212" t="s">
        <v>650</v>
      </c>
      <c r="F306" s="212" t="s">
        <v>651</v>
      </c>
      <c r="G306" s="212" t="s">
        <v>651</v>
      </c>
      <c r="H306" s="212">
        <v>10</v>
      </c>
      <c r="I306" s="212" t="s">
        <v>127</v>
      </c>
    </row>
    <row r="307" spans="4:9" ht="17.25">
      <c r="D307" s="212">
        <v>105173</v>
      </c>
      <c r="E307" s="212" t="s">
        <v>652</v>
      </c>
      <c r="F307" s="212" t="s">
        <v>653</v>
      </c>
      <c r="G307" s="212" t="s">
        <v>653</v>
      </c>
      <c r="H307" s="212">
        <v>10</v>
      </c>
      <c r="I307" s="212" t="s">
        <v>127</v>
      </c>
    </row>
    <row r="308" spans="4:9" ht="17.25">
      <c r="D308" s="212">
        <v>105174</v>
      </c>
      <c r="E308" s="212" t="s">
        <v>654</v>
      </c>
      <c r="F308" s="212" t="s">
        <v>655</v>
      </c>
      <c r="G308" s="212" t="s">
        <v>655</v>
      </c>
      <c r="H308" s="212">
        <v>10</v>
      </c>
      <c r="I308" s="212" t="s">
        <v>127</v>
      </c>
    </row>
    <row r="309" spans="4:9" ht="17.25">
      <c r="D309" s="212">
        <v>105175</v>
      </c>
      <c r="E309" s="212" t="s">
        <v>656</v>
      </c>
      <c r="F309" s="212" t="s">
        <v>657</v>
      </c>
      <c r="G309" s="212" t="s">
        <v>657</v>
      </c>
      <c r="H309" s="212">
        <v>10</v>
      </c>
      <c r="I309" s="212" t="s">
        <v>127</v>
      </c>
    </row>
    <row r="310" spans="4:9" ht="17.25">
      <c r="D310" s="212">
        <v>105176</v>
      </c>
      <c r="E310" s="212" t="s">
        <v>658</v>
      </c>
      <c r="F310" s="212" t="s">
        <v>659</v>
      </c>
      <c r="G310" s="212" t="s">
        <v>659</v>
      </c>
      <c r="H310" s="212">
        <v>10</v>
      </c>
      <c r="I310" s="212" t="s">
        <v>127</v>
      </c>
    </row>
    <row r="311" spans="4:9" ht="17.25">
      <c r="D311" s="212">
        <v>105179</v>
      </c>
      <c r="E311" s="212" t="s">
        <v>660</v>
      </c>
      <c r="F311" s="212" t="s">
        <v>661</v>
      </c>
      <c r="G311" s="212" t="s">
        <v>661</v>
      </c>
      <c r="H311" s="212">
        <v>10</v>
      </c>
      <c r="I311" s="212" t="s">
        <v>127</v>
      </c>
    </row>
    <row r="312" spans="4:9" ht="17.25">
      <c r="D312" s="212">
        <v>105180</v>
      </c>
      <c r="E312" s="212" t="s">
        <v>662</v>
      </c>
      <c r="F312" s="212" t="s">
        <v>663</v>
      </c>
      <c r="G312" s="212" t="s">
        <v>663</v>
      </c>
      <c r="H312" s="212">
        <v>10</v>
      </c>
      <c r="I312" s="212" t="s">
        <v>127</v>
      </c>
    </row>
    <row r="313" spans="4:9" ht="17.25">
      <c r="D313" s="212">
        <v>105181</v>
      </c>
      <c r="E313" s="212" t="s">
        <v>664</v>
      </c>
      <c r="F313" s="212" t="s">
        <v>665</v>
      </c>
      <c r="G313" s="212" t="s">
        <v>665</v>
      </c>
      <c r="H313" s="212">
        <v>10</v>
      </c>
      <c r="I313" s="212" t="s">
        <v>127</v>
      </c>
    </row>
    <row r="314" spans="4:9" ht="17.25">
      <c r="D314" s="212">
        <v>105182</v>
      </c>
      <c r="E314" s="212" t="s">
        <v>666</v>
      </c>
      <c r="F314" s="212" t="s">
        <v>667</v>
      </c>
      <c r="G314" s="212" t="s">
        <v>667</v>
      </c>
      <c r="H314" s="212">
        <v>10</v>
      </c>
      <c r="I314" s="212" t="s">
        <v>127</v>
      </c>
    </row>
    <row r="315" spans="4:9" ht="17.25">
      <c r="D315" s="212">
        <v>105183</v>
      </c>
      <c r="E315" s="212" t="s">
        <v>668</v>
      </c>
      <c r="F315" s="212" t="s">
        <v>669</v>
      </c>
      <c r="G315" s="212" t="s">
        <v>669</v>
      </c>
      <c r="H315" s="212">
        <v>10</v>
      </c>
      <c r="I315" s="212" t="s">
        <v>127</v>
      </c>
    </row>
    <row r="316" spans="4:9" ht="17.25">
      <c r="D316" s="212">
        <v>105184</v>
      </c>
      <c r="E316" s="212" t="s">
        <v>670</v>
      </c>
      <c r="F316" s="212" t="s">
        <v>671</v>
      </c>
      <c r="G316" s="212" t="s">
        <v>671</v>
      </c>
      <c r="H316" s="212">
        <v>10</v>
      </c>
      <c r="I316" s="212" t="s">
        <v>127</v>
      </c>
    </row>
    <row r="317" spans="4:9" ht="17.25">
      <c r="D317" s="212">
        <v>105185</v>
      </c>
      <c r="E317" s="212" t="s">
        <v>672</v>
      </c>
      <c r="F317" s="212" t="s">
        <v>673</v>
      </c>
      <c r="G317" s="212" t="s">
        <v>673</v>
      </c>
      <c r="H317" s="212">
        <v>10</v>
      </c>
      <c r="I317" s="212" t="s">
        <v>127</v>
      </c>
    </row>
    <row r="318" spans="4:9" ht="17.25">
      <c r="D318" s="212">
        <v>105186</v>
      </c>
      <c r="E318" s="212" t="s">
        <v>674</v>
      </c>
      <c r="F318" s="212" t="s">
        <v>675</v>
      </c>
      <c r="G318" s="212" t="s">
        <v>675</v>
      </c>
      <c r="H318" s="212">
        <v>10</v>
      </c>
      <c r="I318" s="212" t="s">
        <v>127</v>
      </c>
    </row>
    <row r="319" spans="4:9" ht="17.25">
      <c r="D319" s="212">
        <v>105187</v>
      </c>
      <c r="E319" s="212" t="s">
        <v>676</v>
      </c>
      <c r="F319" s="212" t="s">
        <v>677</v>
      </c>
      <c r="G319" s="212" t="s">
        <v>677</v>
      </c>
      <c r="H319" s="212">
        <v>10</v>
      </c>
      <c r="I319" s="212" t="s">
        <v>127</v>
      </c>
    </row>
    <row r="320" spans="4:9" ht="17.25">
      <c r="D320" s="212">
        <v>105188</v>
      </c>
      <c r="E320" s="212" t="s">
        <v>678</v>
      </c>
      <c r="F320" s="212" t="s">
        <v>679</v>
      </c>
      <c r="G320" s="212" t="s">
        <v>679</v>
      </c>
      <c r="H320" s="212">
        <v>10</v>
      </c>
      <c r="I320" s="212" t="s">
        <v>127</v>
      </c>
    </row>
    <row r="321" spans="4:9" ht="17.25">
      <c r="D321" s="212">
        <v>105189</v>
      </c>
      <c r="E321" s="212" t="s">
        <v>680</v>
      </c>
      <c r="F321" s="212" t="s">
        <v>681</v>
      </c>
      <c r="G321" s="212" t="s">
        <v>681</v>
      </c>
      <c r="H321" s="212">
        <v>10</v>
      </c>
      <c r="I321" s="212" t="s">
        <v>127</v>
      </c>
    </row>
    <row r="322" spans="4:9" ht="17.25">
      <c r="D322" s="212">
        <v>105190</v>
      </c>
      <c r="E322" s="212" t="s">
        <v>682</v>
      </c>
      <c r="F322" s="212" t="s">
        <v>683</v>
      </c>
      <c r="G322" s="212" t="s">
        <v>683</v>
      </c>
      <c r="H322" s="212">
        <v>10</v>
      </c>
      <c r="I322" s="212" t="s">
        <v>127</v>
      </c>
    </row>
    <row r="323" spans="4:9" ht="17.25">
      <c r="D323" s="212">
        <v>105191</v>
      </c>
      <c r="E323" s="212" t="s">
        <v>889</v>
      </c>
      <c r="F323" s="212" t="s">
        <v>890</v>
      </c>
      <c r="G323" s="212" t="s">
        <v>890</v>
      </c>
      <c r="H323" s="212">
        <v>10</v>
      </c>
      <c r="I323" s="212" t="s">
        <v>127</v>
      </c>
    </row>
    <row r="324" spans="4:9" ht="17.25">
      <c r="D324" s="212">
        <v>105192</v>
      </c>
      <c r="E324" s="212" t="s">
        <v>684</v>
      </c>
      <c r="F324" s="212" t="s">
        <v>685</v>
      </c>
      <c r="G324" s="212" t="s">
        <v>685</v>
      </c>
      <c r="H324" s="212">
        <v>10</v>
      </c>
      <c r="I324" s="212" t="s">
        <v>127</v>
      </c>
    </row>
    <row r="325" spans="4:9" ht="17.25">
      <c r="D325" s="212">
        <v>105193</v>
      </c>
      <c r="E325" s="212" t="s">
        <v>686</v>
      </c>
      <c r="F325" s="212" t="s">
        <v>687</v>
      </c>
      <c r="G325" s="212" t="s">
        <v>687</v>
      </c>
      <c r="H325" s="212">
        <v>10</v>
      </c>
      <c r="I325" s="212" t="s">
        <v>127</v>
      </c>
    </row>
    <row r="326" spans="4:9" ht="17.25">
      <c r="D326" s="212">
        <v>105194</v>
      </c>
      <c r="E326" s="212" t="s">
        <v>688</v>
      </c>
      <c r="F326" s="212" t="s">
        <v>689</v>
      </c>
      <c r="G326" s="212" t="s">
        <v>689</v>
      </c>
      <c r="H326" s="212">
        <v>10</v>
      </c>
      <c r="I326" s="212" t="s">
        <v>127</v>
      </c>
    </row>
    <row r="327" spans="4:9" ht="17.25">
      <c r="D327" s="212">
        <v>105195</v>
      </c>
      <c r="E327" s="212" t="s">
        <v>690</v>
      </c>
      <c r="F327" s="212" t="s">
        <v>691</v>
      </c>
      <c r="G327" s="212" t="s">
        <v>691</v>
      </c>
      <c r="H327" s="212">
        <v>10</v>
      </c>
      <c r="I327" s="212" t="s">
        <v>127</v>
      </c>
    </row>
    <row r="328" spans="4:9" ht="17.25">
      <c r="D328" s="212">
        <v>105196</v>
      </c>
      <c r="E328" s="212" t="s">
        <v>692</v>
      </c>
      <c r="F328" s="212" t="s">
        <v>693</v>
      </c>
      <c r="G328" s="212" t="s">
        <v>693</v>
      </c>
      <c r="H328" s="212">
        <v>10</v>
      </c>
      <c r="I328" s="212" t="s">
        <v>127</v>
      </c>
    </row>
    <row r="329" spans="4:9" ht="17.25">
      <c r="D329" s="212">
        <v>105197</v>
      </c>
      <c r="E329" s="212" t="s">
        <v>694</v>
      </c>
      <c r="F329" s="212" t="s">
        <v>695</v>
      </c>
      <c r="G329" s="212" t="s">
        <v>695</v>
      </c>
      <c r="H329" s="212">
        <v>10</v>
      </c>
      <c r="I329" s="212" t="s">
        <v>127</v>
      </c>
    </row>
    <row r="330" spans="4:9" ht="17.25">
      <c r="D330" s="212">
        <v>105202</v>
      </c>
      <c r="E330" s="212" t="s">
        <v>696</v>
      </c>
      <c r="F330" s="212" t="s">
        <v>697</v>
      </c>
      <c r="G330" s="212" t="s">
        <v>697</v>
      </c>
      <c r="H330" s="212">
        <v>10</v>
      </c>
      <c r="I330" s="212" t="s">
        <v>127</v>
      </c>
    </row>
    <row r="331" spans="4:9" ht="17.25">
      <c r="D331" s="212">
        <v>105203</v>
      </c>
      <c r="E331" s="212" t="s">
        <v>698</v>
      </c>
      <c r="F331" s="212" t="s">
        <v>699</v>
      </c>
      <c r="G331" s="212" t="s">
        <v>699</v>
      </c>
      <c r="H331" s="212">
        <v>10</v>
      </c>
      <c r="I331" s="212" t="s">
        <v>127</v>
      </c>
    </row>
    <row r="332" spans="4:9" ht="17.25">
      <c r="D332" s="212">
        <v>105204</v>
      </c>
      <c r="E332" s="212" t="s">
        <v>700</v>
      </c>
      <c r="F332" s="212" t="s">
        <v>701</v>
      </c>
      <c r="G332" s="212" t="s">
        <v>701</v>
      </c>
      <c r="H332" s="212">
        <v>10</v>
      </c>
      <c r="I332" s="212" t="s">
        <v>127</v>
      </c>
    </row>
    <row r="333" spans="4:9" ht="17.25">
      <c r="D333" s="212">
        <v>105205</v>
      </c>
      <c r="E333" s="212" t="s">
        <v>702</v>
      </c>
      <c r="F333" s="212" t="s">
        <v>703</v>
      </c>
      <c r="G333" s="212" t="s">
        <v>703</v>
      </c>
      <c r="H333" s="212">
        <v>10</v>
      </c>
      <c r="I333" s="212" t="s">
        <v>127</v>
      </c>
    </row>
    <row r="334" spans="4:9" ht="17.25">
      <c r="D334" s="212">
        <v>105206</v>
      </c>
      <c r="E334" s="212" t="s">
        <v>704</v>
      </c>
      <c r="F334" s="212" t="s">
        <v>705</v>
      </c>
      <c r="G334" s="212" t="s">
        <v>705</v>
      </c>
      <c r="H334" s="212">
        <v>10</v>
      </c>
      <c r="I334" s="212" t="s">
        <v>127</v>
      </c>
    </row>
    <row r="335" spans="4:9" ht="17.25">
      <c r="D335" s="212">
        <v>105207</v>
      </c>
      <c r="E335" s="212" t="s">
        <v>1018</v>
      </c>
      <c r="F335" s="212" t="s">
        <v>1019</v>
      </c>
      <c r="G335" s="212" t="s">
        <v>1019</v>
      </c>
      <c r="H335" s="212">
        <v>10</v>
      </c>
      <c r="I335" s="212" t="s">
        <v>127</v>
      </c>
    </row>
    <row r="336" spans="4:9" ht="17.25">
      <c r="D336" s="212">
        <v>105208</v>
      </c>
      <c r="E336" s="212" t="s">
        <v>706</v>
      </c>
      <c r="F336" s="212" t="s">
        <v>707</v>
      </c>
      <c r="G336" s="212" t="s">
        <v>707</v>
      </c>
      <c r="H336" s="212">
        <v>10</v>
      </c>
      <c r="I336" s="212" t="s">
        <v>127</v>
      </c>
    </row>
    <row r="337" spans="4:9" ht="17.25">
      <c r="D337" s="212">
        <v>105209</v>
      </c>
      <c r="E337" s="212" t="s">
        <v>708</v>
      </c>
      <c r="F337" s="212" t="s">
        <v>709</v>
      </c>
      <c r="G337" s="212" t="s">
        <v>709</v>
      </c>
      <c r="H337" s="212">
        <v>10</v>
      </c>
      <c r="I337" s="212" t="s">
        <v>127</v>
      </c>
    </row>
    <row r="338" spans="4:9" ht="17.25">
      <c r="D338" s="212">
        <v>105210</v>
      </c>
      <c r="E338" s="212" t="s">
        <v>710</v>
      </c>
      <c r="F338" s="212" t="s">
        <v>711</v>
      </c>
      <c r="G338" s="212" t="s">
        <v>711</v>
      </c>
      <c r="H338" s="212">
        <v>10</v>
      </c>
      <c r="I338" s="212" t="s">
        <v>127</v>
      </c>
    </row>
    <row r="339" spans="4:9" ht="17.25">
      <c r="D339" s="212">
        <v>105211</v>
      </c>
      <c r="E339" s="212" t="s">
        <v>712</v>
      </c>
      <c r="F339" s="212" t="s">
        <v>713</v>
      </c>
      <c r="G339" s="212" t="s">
        <v>713</v>
      </c>
      <c r="H339" s="212">
        <v>10</v>
      </c>
      <c r="I339" s="212" t="s">
        <v>127</v>
      </c>
    </row>
    <row r="340" spans="4:9" ht="17.25">
      <c r="D340" s="212">
        <v>105212</v>
      </c>
      <c r="E340" s="212" t="s">
        <v>714</v>
      </c>
      <c r="F340" s="212" t="s">
        <v>715</v>
      </c>
      <c r="G340" s="212" t="s">
        <v>715</v>
      </c>
      <c r="H340" s="212">
        <v>10</v>
      </c>
      <c r="I340" s="212" t="s">
        <v>127</v>
      </c>
    </row>
    <row r="341" spans="4:9" ht="17.25">
      <c r="D341" s="212">
        <v>105213</v>
      </c>
      <c r="E341" s="212" t="s">
        <v>716</v>
      </c>
      <c r="F341" s="212" t="s">
        <v>717</v>
      </c>
      <c r="G341" s="212" t="s">
        <v>717</v>
      </c>
      <c r="H341" s="212">
        <v>10</v>
      </c>
      <c r="I341" s="212" t="s">
        <v>127</v>
      </c>
    </row>
    <row r="342" spans="4:9" ht="17.25">
      <c r="D342" s="212">
        <v>105214</v>
      </c>
      <c r="E342" s="212" t="s">
        <v>718</v>
      </c>
      <c r="F342" s="212" t="s">
        <v>719</v>
      </c>
      <c r="G342" s="212" t="s">
        <v>719</v>
      </c>
      <c r="H342" s="212">
        <v>10</v>
      </c>
      <c r="I342" s="212" t="s">
        <v>127</v>
      </c>
    </row>
    <row r="343" spans="4:9" ht="17.25">
      <c r="D343" s="212">
        <v>105215</v>
      </c>
      <c r="E343" s="212" t="s">
        <v>720</v>
      </c>
      <c r="F343" s="212" t="s">
        <v>721</v>
      </c>
      <c r="G343" s="212" t="s">
        <v>721</v>
      </c>
      <c r="H343" s="212">
        <v>10</v>
      </c>
      <c r="I343" s="212" t="s">
        <v>127</v>
      </c>
    </row>
    <row r="344" spans="4:9" ht="17.25">
      <c r="D344" s="212">
        <v>105216</v>
      </c>
      <c r="E344" s="212" t="s">
        <v>722</v>
      </c>
      <c r="F344" s="212" t="s">
        <v>723</v>
      </c>
      <c r="G344" s="212" t="s">
        <v>723</v>
      </c>
      <c r="H344" s="212">
        <v>10</v>
      </c>
      <c r="I344" s="212" t="s">
        <v>127</v>
      </c>
    </row>
    <row r="345" spans="4:9" ht="17.25">
      <c r="D345" s="212">
        <v>105220</v>
      </c>
      <c r="E345" s="212" t="s">
        <v>724</v>
      </c>
      <c r="F345" s="212" t="s">
        <v>725</v>
      </c>
      <c r="G345" s="212" t="s">
        <v>725</v>
      </c>
      <c r="H345" s="212">
        <v>10</v>
      </c>
      <c r="I345" s="212" t="s">
        <v>127</v>
      </c>
    </row>
    <row r="346" spans="4:9" ht="17.25">
      <c r="D346" s="212">
        <v>105221</v>
      </c>
      <c r="E346" s="212" t="s">
        <v>726</v>
      </c>
      <c r="F346" s="212" t="s">
        <v>727</v>
      </c>
      <c r="G346" s="212" t="s">
        <v>727</v>
      </c>
      <c r="H346" s="212">
        <v>10</v>
      </c>
      <c r="I346" s="212" t="s">
        <v>127</v>
      </c>
    </row>
    <row r="347" spans="4:9" ht="17.25">
      <c r="D347" s="212">
        <v>105222</v>
      </c>
      <c r="E347" s="212" t="s">
        <v>728</v>
      </c>
      <c r="F347" s="212" t="s">
        <v>729</v>
      </c>
      <c r="G347" s="212" t="s">
        <v>729</v>
      </c>
      <c r="H347" s="212">
        <v>10</v>
      </c>
      <c r="I347" s="212" t="s">
        <v>127</v>
      </c>
    </row>
    <row r="348" spans="4:9" ht="17.25">
      <c r="D348" s="212">
        <v>105223</v>
      </c>
      <c r="E348" s="212" t="s">
        <v>730</v>
      </c>
      <c r="F348" s="212" t="s">
        <v>731</v>
      </c>
      <c r="G348" s="212" t="s">
        <v>731</v>
      </c>
      <c r="H348" s="212">
        <v>10</v>
      </c>
      <c r="I348" s="212" t="s">
        <v>127</v>
      </c>
    </row>
    <row r="349" spans="4:9" ht="17.25">
      <c r="D349" s="212">
        <v>105224</v>
      </c>
      <c r="E349" s="212" t="s">
        <v>732</v>
      </c>
      <c r="F349" s="212" t="s">
        <v>733</v>
      </c>
      <c r="G349" s="212" t="s">
        <v>733</v>
      </c>
      <c r="H349" s="212">
        <v>10</v>
      </c>
      <c r="I349" s="212" t="s">
        <v>127</v>
      </c>
    </row>
    <row r="350" spans="4:9" ht="17.25">
      <c r="D350" s="212">
        <v>105225</v>
      </c>
      <c r="E350" s="212" t="s">
        <v>734</v>
      </c>
      <c r="F350" s="212" t="s">
        <v>1205</v>
      </c>
      <c r="G350" s="212" t="s">
        <v>1206</v>
      </c>
      <c r="H350" s="212">
        <v>10</v>
      </c>
      <c r="I350" s="212" t="s">
        <v>127</v>
      </c>
    </row>
    <row r="351" spans="4:9" ht="17.25">
      <c r="D351" s="212">
        <v>105226</v>
      </c>
      <c r="E351" s="212" t="s">
        <v>735</v>
      </c>
      <c r="F351" s="212" t="s">
        <v>736</v>
      </c>
      <c r="G351" s="212" t="s">
        <v>736</v>
      </c>
      <c r="H351" s="212">
        <v>10</v>
      </c>
      <c r="I351" s="212" t="s">
        <v>127</v>
      </c>
    </row>
    <row r="352" spans="4:9" ht="17.25">
      <c r="D352" s="212">
        <v>105228</v>
      </c>
      <c r="E352" s="212" t="s">
        <v>737</v>
      </c>
      <c r="F352" s="212" t="s">
        <v>738</v>
      </c>
      <c r="G352" s="212" t="s">
        <v>738</v>
      </c>
      <c r="H352" s="212">
        <v>10</v>
      </c>
      <c r="I352" s="212" t="s">
        <v>127</v>
      </c>
    </row>
    <row r="353" spans="4:9" ht="17.25">
      <c r="D353" s="212">
        <v>105229</v>
      </c>
      <c r="E353" s="212" t="s">
        <v>739</v>
      </c>
      <c r="F353" s="212" t="s">
        <v>740</v>
      </c>
      <c r="G353" s="212" t="s">
        <v>740</v>
      </c>
      <c r="H353" s="212">
        <v>10</v>
      </c>
      <c r="I353" s="212" t="s">
        <v>127</v>
      </c>
    </row>
    <row r="354" spans="4:9" ht="17.25">
      <c r="D354" s="212">
        <v>105230</v>
      </c>
      <c r="E354" s="212" t="s">
        <v>741</v>
      </c>
      <c r="F354" s="212" t="s">
        <v>742</v>
      </c>
      <c r="G354" s="212" t="s">
        <v>742</v>
      </c>
      <c r="H354" s="212">
        <v>10</v>
      </c>
      <c r="I354" s="212" t="s">
        <v>127</v>
      </c>
    </row>
    <row r="355" spans="4:9" ht="17.25">
      <c r="D355" s="212">
        <v>105231</v>
      </c>
      <c r="E355" s="212" t="s">
        <v>743</v>
      </c>
      <c r="F355" s="212" t="s">
        <v>744</v>
      </c>
      <c r="G355" s="212" t="s">
        <v>744</v>
      </c>
      <c r="H355" s="212">
        <v>10</v>
      </c>
      <c r="I355" s="212" t="s">
        <v>127</v>
      </c>
    </row>
    <row r="356" spans="4:9" ht="17.25">
      <c r="D356" s="212">
        <v>105232</v>
      </c>
      <c r="E356" s="212" t="s">
        <v>745</v>
      </c>
      <c r="F356" s="212" t="s">
        <v>746</v>
      </c>
      <c r="G356" s="212" t="s">
        <v>746</v>
      </c>
      <c r="H356" s="212">
        <v>10</v>
      </c>
      <c r="I356" s="212" t="s">
        <v>127</v>
      </c>
    </row>
    <row r="357" spans="4:9" ht="17.25">
      <c r="D357" s="212">
        <v>105233</v>
      </c>
      <c r="E357" s="212" t="s">
        <v>747</v>
      </c>
      <c r="F357" s="212" t="s">
        <v>748</v>
      </c>
      <c r="G357" s="212" t="s">
        <v>748</v>
      </c>
      <c r="H357" s="212">
        <v>10</v>
      </c>
      <c r="I357" s="212" t="s">
        <v>127</v>
      </c>
    </row>
    <row r="358" spans="4:9" ht="17.25">
      <c r="D358" s="212">
        <v>105234</v>
      </c>
      <c r="E358" s="212" t="s">
        <v>749</v>
      </c>
      <c r="F358" s="212" t="s">
        <v>750</v>
      </c>
      <c r="G358" s="212" t="s">
        <v>750</v>
      </c>
      <c r="H358" s="212">
        <v>10</v>
      </c>
      <c r="I358" s="212" t="s">
        <v>127</v>
      </c>
    </row>
    <row r="359" spans="4:9" ht="17.25">
      <c r="D359" s="212">
        <v>105237</v>
      </c>
      <c r="E359" s="212" t="s">
        <v>751</v>
      </c>
      <c r="F359" s="212" t="s">
        <v>752</v>
      </c>
      <c r="G359" s="212" t="s">
        <v>752</v>
      </c>
      <c r="H359" s="212">
        <v>10</v>
      </c>
      <c r="I359" s="212" t="s">
        <v>127</v>
      </c>
    </row>
    <row r="360" spans="4:9" ht="17.25">
      <c r="D360" s="212">
        <v>105238</v>
      </c>
      <c r="E360" s="212" t="s">
        <v>753</v>
      </c>
      <c r="F360" s="212" t="s">
        <v>754</v>
      </c>
      <c r="G360" s="212" t="s">
        <v>754</v>
      </c>
      <c r="H360" s="212">
        <v>10</v>
      </c>
      <c r="I360" s="212" t="s">
        <v>127</v>
      </c>
    </row>
    <row r="361" spans="4:9" ht="17.25">
      <c r="D361" s="212">
        <v>105241</v>
      </c>
      <c r="E361" s="212" t="s">
        <v>755</v>
      </c>
      <c r="F361" s="212" t="s">
        <v>756</v>
      </c>
      <c r="G361" s="212" t="s">
        <v>756</v>
      </c>
      <c r="H361" s="212">
        <v>10</v>
      </c>
      <c r="I361" s="212" t="s">
        <v>127</v>
      </c>
    </row>
    <row r="362" spans="4:9" ht="17.25">
      <c r="D362" s="212">
        <v>105242</v>
      </c>
      <c r="E362" s="212" t="s">
        <v>757</v>
      </c>
      <c r="F362" s="212" t="s">
        <v>758</v>
      </c>
      <c r="G362" s="212" t="s">
        <v>758</v>
      </c>
      <c r="H362" s="212">
        <v>10</v>
      </c>
      <c r="I362" s="212" t="s">
        <v>127</v>
      </c>
    </row>
    <row r="363" spans="4:9" ht="17.25">
      <c r="D363" s="212">
        <v>105243</v>
      </c>
      <c r="E363" s="212" t="s">
        <v>759</v>
      </c>
      <c r="F363" s="212" t="s">
        <v>760</v>
      </c>
      <c r="G363" s="212" t="s">
        <v>760</v>
      </c>
      <c r="H363" s="212">
        <v>10</v>
      </c>
      <c r="I363" s="212" t="s">
        <v>127</v>
      </c>
    </row>
    <row r="364" spans="4:9" ht="17.25">
      <c r="D364" s="212">
        <v>105244</v>
      </c>
      <c r="E364" s="212" t="s">
        <v>761</v>
      </c>
      <c r="F364" s="212" t="s">
        <v>762</v>
      </c>
      <c r="G364" s="212" t="s">
        <v>762</v>
      </c>
      <c r="H364" s="212">
        <v>10</v>
      </c>
      <c r="I364" s="212" t="s">
        <v>127</v>
      </c>
    </row>
    <row r="365" spans="4:9" ht="17.25">
      <c r="D365" s="212">
        <v>105245</v>
      </c>
      <c r="E365" s="212" t="s">
        <v>763</v>
      </c>
      <c r="F365" s="212" t="s">
        <v>764</v>
      </c>
      <c r="G365" s="212" t="s">
        <v>764</v>
      </c>
      <c r="H365" s="212">
        <v>10</v>
      </c>
      <c r="I365" s="212" t="s">
        <v>127</v>
      </c>
    </row>
    <row r="366" spans="4:9" ht="17.25">
      <c r="D366" s="212">
        <v>105246</v>
      </c>
      <c r="E366" s="212" t="s">
        <v>765</v>
      </c>
      <c r="F366" s="212" t="s">
        <v>766</v>
      </c>
      <c r="G366" s="212" t="s">
        <v>766</v>
      </c>
      <c r="H366" s="212">
        <v>10</v>
      </c>
      <c r="I366" s="212" t="s">
        <v>127</v>
      </c>
    </row>
    <row r="367" spans="4:9" ht="17.25">
      <c r="D367" s="212">
        <v>105247</v>
      </c>
      <c r="E367" s="212" t="s">
        <v>767</v>
      </c>
      <c r="F367" s="212" t="s">
        <v>768</v>
      </c>
      <c r="G367" s="212" t="s">
        <v>768</v>
      </c>
      <c r="H367" s="212">
        <v>10</v>
      </c>
      <c r="I367" s="212" t="s">
        <v>127</v>
      </c>
    </row>
    <row r="368" spans="4:9" ht="17.25">
      <c r="D368" s="212">
        <v>105248</v>
      </c>
      <c r="E368" s="212" t="s">
        <v>769</v>
      </c>
      <c r="F368" s="212" t="s">
        <v>770</v>
      </c>
      <c r="G368" s="212" t="s">
        <v>770</v>
      </c>
      <c r="H368" s="212">
        <v>10</v>
      </c>
      <c r="I368" s="212" t="s">
        <v>127</v>
      </c>
    </row>
    <row r="369" spans="4:9" ht="17.25">
      <c r="D369" s="212">
        <v>105250</v>
      </c>
      <c r="E369" s="212" t="s">
        <v>905</v>
      </c>
      <c r="F369" s="212" t="s">
        <v>906</v>
      </c>
      <c r="G369" s="212" t="s">
        <v>907</v>
      </c>
      <c r="H369" s="212">
        <v>10</v>
      </c>
      <c r="I369" s="212" t="s">
        <v>127</v>
      </c>
    </row>
    <row r="370" spans="4:9" ht="17.25">
      <c r="D370" s="212">
        <v>105252</v>
      </c>
      <c r="E370" s="212" t="s">
        <v>1012</v>
      </c>
      <c r="F370" s="212" t="s">
        <v>1013</v>
      </c>
      <c r="G370" s="212" t="s">
        <v>1013</v>
      </c>
      <c r="H370" s="212">
        <v>10</v>
      </c>
      <c r="I370" s="212" t="s">
        <v>127</v>
      </c>
    </row>
    <row r="371" spans="4:9" ht="17.25">
      <c r="D371" s="212">
        <v>105254</v>
      </c>
      <c r="E371" s="212" t="s">
        <v>1020</v>
      </c>
      <c r="F371" s="212" t="s">
        <v>1021</v>
      </c>
      <c r="G371" s="212" t="s">
        <v>1021</v>
      </c>
      <c r="H371" s="212">
        <v>10</v>
      </c>
      <c r="I371" s="212" t="s">
        <v>127</v>
      </c>
    </row>
    <row r="372" spans="4:9" ht="17.25">
      <c r="D372" s="212">
        <v>105256</v>
      </c>
      <c r="E372" s="212" t="s">
        <v>1022</v>
      </c>
      <c r="F372" s="212" t="s">
        <v>1023</v>
      </c>
      <c r="G372" s="212" t="s">
        <v>1023</v>
      </c>
      <c r="H372" s="212">
        <v>10</v>
      </c>
      <c r="I372" s="212" t="s">
        <v>127</v>
      </c>
    </row>
    <row r="373" spans="4:9" ht="17.25">
      <c r="D373" s="212">
        <v>105257</v>
      </c>
      <c r="E373" s="212" t="s">
        <v>1010</v>
      </c>
      <c r="F373" s="212" t="s">
        <v>1024</v>
      </c>
      <c r="G373" s="212" t="s">
        <v>1024</v>
      </c>
      <c r="H373" s="212">
        <v>10</v>
      </c>
      <c r="I373" s="212" t="s">
        <v>127</v>
      </c>
    </row>
    <row r="374" spans="4:9" ht="17.25">
      <c r="D374" s="212">
        <v>105258</v>
      </c>
      <c r="E374" s="212" t="s">
        <v>1025</v>
      </c>
      <c r="F374" s="212" t="s">
        <v>1026</v>
      </c>
      <c r="G374" s="212" t="s">
        <v>1026</v>
      </c>
      <c r="H374" s="212">
        <v>10</v>
      </c>
      <c r="I374" s="212" t="s">
        <v>127</v>
      </c>
    </row>
    <row r="375" spans="4:9" ht="17.25">
      <c r="D375" s="212">
        <v>105259</v>
      </c>
      <c r="E375" s="212" t="s">
        <v>1207</v>
      </c>
      <c r="F375" s="212" t="s">
        <v>1208</v>
      </c>
      <c r="G375" s="212" t="s">
        <v>1208</v>
      </c>
      <c r="H375" s="212">
        <v>10</v>
      </c>
      <c r="I375" s="212" t="s">
        <v>127</v>
      </c>
    </row>
    <row r="376" spans="4:9" ht="17.25">
      <c r="D376" s="212">
        <v>105260</v>
      </c>
      <c r="E376" s="212" t="s">
        <v>1027</v>
      </c>
      <c r="F376" s="212" t="s">
        <v>1028</v>
      </c>
      <c r="G376" s="212" t="s">
        <v>1028</v>
      </c>
      <c r="H376" s="212">
        <v>10</v>
      </c>
      <c r="I376" s="212" t="s">
        <v>127</v>
      </c>
    </row>
    <row r="377" spans="4:9" ht="17.25">
      <c r="D377" s="212">
        <v>105261</v>
      </c>
      <c r="E377" s="212" t="s">
        <v>668</v>
      </c>
      <c r="F377" s="212" t="s">
        <v>669</v>
      </c>
      <c r="G377" s="212" t="s">
        <v>669</v>
      </c>
      <c r="H377" s="212">
        <v>10</v>
      </c>
      <c r="I377" s="212" t="s">
        <v>127</v>
      </c>
    </row>
    <row r="378" spans="4:9" ht="17.25">
      <c r="D378" s="212">
        <v>105262</v>
      </c>
      <c r="E378" s="212" t="s">
        <v>1209</v>
      </c>
      <c r="F378" s="212" t="s">
        <v>1210</v>
      </c>
      <c r="G378" s="212" t="s">
        <v>1210</v>
      </c>
      <c r="H378" s="212">
        <v>10</v>
      </c>
      <c r="I378" s="212" t="s">
        <v>127</v>
      </c>
    </row>
    <row r="379" spans="4:9" ht="17.25">
      <c r="D379" s="212">
        <v>105263</v>
      </c>
      <c r="E379" s="212" t="s">
        <v>1211</v>
      </c>
      <c r="F379" s="212" t="s">
        <v>1212</v>
      </c>
      <c r="G379" s="212" t="s">
        <v>1212</v>
      </c>
      <c r="H379" s="212">
        <v>10</v>
      </c>
      <c r="I379" s="212" t="s">
        <v>127</v>
      </c>
    </row>
    <row r="380" spans="4:9" ht="17.25">
      <c r="D380" s="212">
        <v>105452</v>
      </c>
      <c r="E380" s="212" t="s">
        <v>1213</v>
      </c>
      <c r="F380" s="212" t="s">
        <v>1214</v>
      </c>
      <c r="G380" s="212" t="s">
        <v>1214</v>
      </c>
      <c r="H380" s="212">
        <v>10</v>
      </c>
      <c r="I380" s="212" t="s">
        <v>127</v>
      </c>
    </row>
    <row r="381" spans="4:9" ht="17.25">
      <c r="D381" s="212">
        <v>105453</v>
      </c>
      <c r="E381" s="212" t="s">
        <v>1207</v>
      </c>
      <c r="F381" s="212" t="s">
        <v>1215</v>
      </c>
      <c r="G381" s="212" t="s">
        <v>1215</v>
      </c>
      <c r="H381" s="212">
        <v>10</v>
      </c>
      <c r="I381" s="212" t="s">
        <v>127</v>
      </c>
    </row>
    <row r="382" spans="4:9" ht="17.25">
      <c r="D382" s="212">
        <v>105454</v>
      </c>
      <c r="E382" s="212" t="s">
        <v>1216</v>
      </c>
      <c r="F382" s="212" t="s">
        <v>1217</v>
      </c>
      <c r="G382" s="212" t="s">
        <v>1217</v>
      </c>
      <c r="H382" s="212">
        <v>10</v>
      </c>
      <c r="I382" s="212" t="s">
        <v>127</v>
      </c>
    </row>
    <row r="383" spans="4:9" ht="17.25">
      <c r="D383" s="212">
        <v>109001</v>
      </c>
      <c r="E383" s="212" t="s">
        <v>771</v>
      </c>
      <c r="F383" s="212" t="s">
        <v>772</v>
      </c>
      <c r="G383" s="212" t="s">
        <v>772</v>
      </c>
      <c r="H383" s="212">
        <v>10</v>
      </c>
      <c r="I383" s="212" t="s">
        <v>127</v>
      </c>
    </row>
    <row r="384" spans="4:9" ht="17.25">
      <c r="D384" s="212">
        <v>109002</v>
      </c>
      <c r="E384" s="212" t="s">
        <v>773</v>
      </c>
      <c r="F384" s="212" t="s">
        <v>774</v>
      </c>
      <c r="G384" s="212" t="s">
        <v>774</v>
      </c>
      <c r="H384" s="212">
        <v>10</v>
      </c>
      <c r="I384" s="212" t="s">
        <v>127</v>
      </c>
    </row>
    <row r="385" spans="4:9" ht="17.25">
      <c r="D385" s="212">
        <v>109003</v>
      </c>
      <c r="E385" s="212" t="s">
        <v>775</v>
      </c>
      <c r="F385" s="212" t="s">
        <v>776</v>
      </c>
      <c r="G385" s="212" t="s">
        <v>1029</v>
      </c>
      <c r="H385" s="212">
        <v>10</v>
      </c>
      <c r="I385" s="212" t="s">
        <v>127</v>
      </c>
    </row>
    <row r="386" spans="4:9" ht="17.25">
      <c r="D386" s="212">
        <v>109004</v>
      </c>
      <c r="E386" s="212" t="s">
        <v>777</v>
      </c>
      <c r="F386" s="212" t="s">
        <v>778</v>
      </c>
      <c r="G386" s="212" t="s">
        <v>779</v>
      </c>
      <c r="H386" s="212">
        <v>10</v>
      </c>
      <c r="I386" s="212" t="s">
        <v>127</v>
      </c>
    </row>
    <row r="387" spans="4:9" ht="17.25">
      <c r="D387" s="212">
        <v>109005</v>
      </c>
      <c r="E387" s="212" t="s">
        <v>780</v>
      </c>
      <c r="F387" s="212" t="s">
        <v>781</v>
      </c>
      <c r="G387" s="212" t="s">
        <v>781</v>
      </c>
      <c r="H387" s="212">
        <v>10</v>
      </c>
      <c r="I387" s="212" t="s">
        <v>127</v>
      </c>
    </row>
    <row r="388" spans="4:9" ht="17.25">
      <c r="D388" s="212">
        <v>109006</v>
      </c>
      <c r="E388" s="212" t="s">
        <v>782</v>
      </c>
      <c r="F388" s="212" t="s">
        <v>783</v>
      </c>
      <c r="G388" s="212" t="s">
        <v>783</v>
      </c>
      <c r="H388" s="212">
        <v>10</v>
      </c>
      <c r="I388" s="212" t="s">
        <v>127</v>
      </c>
    </row>
    <row r="389" spans="4:9" ht="17.25">
      <c r="D389" s="212">
        <v>109007</v>
      </c>
      <c r="E389" s="212" t="s">
        <v>784</v>
      </c>
      <c r="F389" s="212" t="s">
        <v>785</v>
      </c>
      <c r="G389" s="212" t="s">
        <v>1030</v>
      </c>
      <c r="H389" s="212">
        <v>10</v>
      </c>
      <c r="I389" s="212" t="s">
        <v>127</v>
      </c>
    </row>
    <row r="390" spans="4:9" ht="17.25">
      <c r="D390" s="212">
        <v>109008</v>
      </c>
      <c r="E390" s="212" t="s">
        <v>786</v>
      </c>
      <c r="F390" s="212" t="s">
        <v>787</v>
      </c>
      <c r="G390" s="212" t="s">
        <v>787</v>
      </c>
      <c r="H390" s="212">
        <v>10</v>
      </c>
      <c r="I390" s="212" t="s">
        <v>127</v>
      </c>
    </row>
    <row r="391" spans="4:9" ht="17.25">
      <c r="D391" s="212">
        <v>109009</v>
      </c>
      <c r="E391" s="212" t="s">
        <v>788</v>
      </c>
      <c r="F391" s="212" t="s">
        <v>789</v>
      </c>
      <c r="G391" s="212" t="s">
        <v>789</v>
      </c>
      <c r="H391" s="212">
        <v>10</v>
      </c>
      <c r="I391" s="212" t="s">
        <v>127</v>
      </c>
    </row>
    <row r="392" spans="4:9" ht="17.25">
      <c r="D392" s="212">
        <v>109010</v>
      </c>
      <c r="E392" s="212" t="s">
        <v>790</v>
      </c>
      <c r="F392" s="212" t="s">
        <v>791</v>
      </c>
      <c r="G392" s="212" t="s">
        <v>791</v>
      </c>
      <c r="H392" s="212">
        <v>10</v>
      </c>
      <c r="I392" s="212" t="s">
        <v>127</v>
      </c>
    </row>
    <row r="393" spans="4:9" ht="17.25">
      <c r="D393" s="212">
        <v>109011</v>
      </c>
      <c r="E393" s="212" t="s">
        <v>792</v>
      </c>
      <c r="F393" s="212" t="s">
        <v>793</v>
      </c>
      <c r="G393" s="212" t="s">
        <v>793</v>
      </c>
      <c r="H393" s="212">
        <v>10</v>
      </c>
      <c r="I393" s="212" t="s">
        <v>127</v>
      </c>
    </row>
    <row r="394" spans="4:9" ht="17.25">
      <c r="D394" s="212">
        <v>109012</v>
      </c>
      <c r="E394" s="212" t="s">
        <v>794</v>
      </c>
      <c r="F394" s="212" t="s">
        <v>795</v>
      </c>
      <c r="G394" s="212" t="s">
        <v>1031</v>
      </c>
      <c r="H394" s="212">
        <v>10</v>
      </c>
      <c r="I394" s="212" t="s">
        <v>127</v>
      </c>
    </row>
    <row r="395" spans="4:9" ht="17.25">
      <c r="D395" s="212">
        <v>109013</v>
      </c>
      <c r="E395" s="212" t="s">
        <v>796</v>
      </c>
      <c r="F395" s="212" t="s">
        <v>797</v>
      </c>
      <c r="G395" s="212" t="s">
        <v>797</v>
      </c>
      <c r="H395" s="212">
        <v>10</v>
      </c>
      <c r="I395" s="212" t="s">
        <v>127</v>
      </c>
    </row>
    <row r="396" spans="4:9" ht="17.25">
      <c r="D396" s="212">
        <v>109014</v>
      </c>
      <c r="E396" s="212" t="s">
        <v>798</v>
      </c>
      <c r="F396" s="212" t="s">
        <v>799</v>
      </c>
      <c r="G396" s="212" t="s">
        <v>800</v>
      </c>
      <c r="H396" s="212">
        <v>10</v>
      </c>
      <c r="I396" s="212" t="s">
        <v>127</v>
      </c>
    </row>
    <row r="397" spans="4:9" ht="17.25">
      <c r="D397" s="212">
        <v>109015</v>
      </c>
      <c r="E397" s="212" t="s">
        <v>801</v>
      </c>
      <c r="F397" s="212" t="s">
        <v>802</v>
      </c>
      <c r="G397" s="212" t="s">
        <v>1032</v>
      </c>
      <c r="H397" s="212">
        <v>10</v>
      </c>
      <c r="I397" s="212" t="s">
        <v>127</v>
      </c>
    </row>
    <row r="398" spans="4:9" ht="17.25">
      <c r="D398" s="212">
        <v>109016</v>
      </c>
      <c r="E398" s="212" t="s">
        <v>803</v>
      </c>
      <c r="F398" s="212" t="s">
        <v>804</v>
      </c>
      <c r="G398" s="212" t="s">
        <v>804</v>
      </c>
      <c r="H398" s="212">
        <v>10</v>
      </c>
      <c r="I398" s="212" t="s">
        <v>127</v>
      </c>
    </row>
    <row r="399" spans="4:9" ht="17.25">
      <c r="D399" s="212">
        <v>109017</v>
      </c>
      <c r="E399" s="212" t="s">
        <v>805</v>
      </c>
      <c r="F399" s="212" t="s">
        <v>806</v>
      </c>
      <c r="G399" s="212" t="s">
        <v>806</v>
      </c>
      <c r="H399" s="212">
        <v>10</v>
      </c>
      <c r="I399" s="212" t="s">
        <v>127</v>
      </c>
    </row>
    <row r="400" spans="4:9" ht="17.25">
      <c r="D400" s="212">
        <v>109018</v>
      </c>
      <c r="E400" s="212" t="s">
        <v>807</v>
      </c>
      <c r="F400" s="212" t="s">
        <v>808</v>
      </c>
      <c r="G400" s="212" t="s">
        <v>1033</v>
      </c>
      <c r="H400" s="212">
        <v>10</v>
      </c>
      <c r="I400" s="212" t="s">
        <v>127</v>
      </c>
    </row>
    <row r="401" spans="4:9" ht="17.25">
      <c r="D401" s="212">
        <v>109019</v>
      </c>
      <c r="E401" s="212" t="s">
        <v>809</v>
      </c>
      <c r="F401" s="212" t="s">
        <v>810</v>
      </c>
      <c r="G401" s="212" t="s">
        <v>810</v>
      </c>
      <c r="H401" s="212">
        <v>10</v>
      </c>
      <c r="I401" s="212" t="s">
        <v>127</v>
      </c>
    </row>
    <row r="402" spans="4:9" ht="17.25">
      <c r="D402" s="212">
        <v>109020</v>
      </c>
      <c r="E402" s="212" t="s">
        <v>811</v>
      </c>
      <c r="F402" s="212" t="s">
        <v>812</v>
      </c>
      <c r="G402" s="212" t="s">
        <v>812</v>
      </c>
      <c r="H402" s="212">
        <v>10</v>
      </c>
      <c r="I402" s="212" t="s">
        <v>127</v>
      </c>
    </row>
    <row r="403" spans="4:9" ht="17.25">
      <c r="D403" s="212">
        <v>109021</v>
      </c>
      <c r="E403" s="212" t="s">
        <v>813</v>
      </c>
      <c r="F403" s="212" t="s">
        <v>814</v>
      </c>
      <c r="G403" s="212" t="s">
        <v>814</v>
      </c>
      <c r="H403" s="212">
        <v>10</v>
      </c>
      <c r="I403" s="212" t="s">
        <v>127</v>
      </c>
    </row>
    <row r="404" spans="4:9" ht="17.25">
      <c r="D404" s="212">
        <v>109022</v>
      </c>
      <c r="E404" s="212" t="s">
        <v>815</v>
      </c>
      <c r="F404" s="212" t="s">
        <v>816</v>
      </c>
      <c r="G404" s="212" t="s">
        <v>816</v>
      </c>
      <c r="H404" s="212">
        <v>10</v>
      </c>
      <c r="I404" s="212" t="s">
        <v>127</v>
      </c>
    </row>
    <row r="405" spans="4:9" ht="17.25">
      <c r="D405" s="212">
        <v>109023</v>
      </c>
      <c r="E405" s="212" t="s">
        <v>817</v>
      </c>
      <c r="F405" s="212" t="s">
        <v>818</v>
      </c>
      <c r="G405" s="212" t="s">
        <v>818</v>
      </c>
      <c r="H405" s="212">
        <v>10</v>
      </c>
      <c r="I405" s="212" t="s">
        <v>127</v>
      </c>
    </row>
    <row r="406" spans="4:9" ht="17.25">
      <c r="D406" s="212">
        <v>109024</v>
      </c>
      <c r="E406" s="212" t="s">
        <v>819</v>
      </c>
      <c r="F406" s="212" t="s">
        <v>820</v>
      </c>
      <c r="G406" s="212" t="s">
        <v>820</v>
      </c>
      <c r="H406" s="212">
        <v>10</v>
      </c>
      <c r="I406" s="212" t="s">
        <v>127</v>
      </c>
    </row>
    <row r="407" spans="4:12" ht="17.25">
      <c r="D407" s="212">
        <v>109025</v>
      </c>
      <c r="E407" s="212" t="s">
        <v>821</v>
      </c>
      <c r="F407" s="212" t="s">
        <v>822</v>
      </c>
      <c r="G407" s="212" t="s">
        <v>822</v>
      </c>
      <c r="H407" s="212">
        <v>10</v>
      </c>
      <c r="I407" s="212" t="s">
        <v>127</v>
      </c>
      <c r="L407" s="227"/>
    </row>
    <row r="408" spans="4:12" ht="17.25">
      <c r="D408" s="212">
        <v>109026</v>
      </c>
      <c r="E408" s="212" t="s">
        <v>823</v>
      </c>
      <c r="F408" s="212" t="s">
        <v>824</v>
      </c>
      <c r="G408" s="212" t="s">
        <v>824</v>
      </c>
      <c r="H408" s="212">
        <v>10</v>
      </c>
      <c r="I408" s="212" t="s">
        <v>127</v>
      </c>
      <c r="J408" s="227"/>
      <c r="K408" s="227"/>
      <c r="L408" s="227"/>
    </row>
    <row r="409" spans="4:12" ht="17.25">
      <c r="D409" s="226">
        <v>109027</v>
      </c>
      <c r="E409" s="212" t="s">
        <v>825</v>
      </c>
      <c r="F409" s="212" t="s">
        <v>826</v>
      </c>
      <c r="G409" s="227" t="s">
        <v>826</v>
      </c>
      <c r="H409" s="227">
        <v>10</v>
      </c>
      <c r="I409" s="212" t="s">
        <v>127</v>
      </c>
      <c r="J409" s="227"/>
      <c r="K409" s="227"/>
      <c r="L409" s="227"/>
    </row>
    <row r="410" spans="4:12" ht="17.25">
      <c r="D410" s="226">
        <v>109028</v>
      </c>
      <c r="E410" s="212" t="s">
        <v>827</v>
      </c>
      <c r="F410" s="212" t="s">
        <v>828</v>
      </c>
      <c r="G410" s="212" t="s">
        <v>828</v>
      </c>
      <c r="H410" s="227">
        <v>10</v>
      </c>
      <c r="I410" s="212" t="s">
        <v>127</v>
      </c>
      <c r="J410" s="227"/>
      <c r="K410" s="227"/>
      <c r="L410" s="227"/>
    </row>
    <row r="411" spans="1:9" s="227" customFormat="1" ht="17.25">
      <c r="A411" s="220"/>
      <c r="B411" s="220"/>
      <c r="C411" s="212"/>
      <c r="D411" s="226">
        <v>109029</v>
      </c>
      <c r="E411" s="212" t="s">
        <v>829</v>
      </c>
      <c r="F411" s="212" t="s">
        <v>830</v>
      </c>
      <c r="G411" s="227" t="s">
        <v>830</v>
      </c>
      <c r="H411" s="227">
        <v>10</v>
      </c>
      <c r="I411" s="212" t="s">
        <v>127</v>
      </c>
    </row>
    <row r="412" spans="1:9" s="227" customFormat="1" ht="17.25">
      <c r="A412" s="220"/>
      <c r="B412" s="220"/>
      <c r="C412" s="212"/>
      <c r="D412" s="226">
        <v>109030</v>
      </c>
      <c r="E412" s="212" t="s">
        <v>831</v>
      </c>
      <c r="F412" s="212" t="s">
        <v>832</v>
      </c>
      <c r="G412" s="212" t="s">
        <v>832</v>
      </c>
      <c r="H412" s="227">
        <v>10</v>
      </c>
      <c r="I412" s="212" t="s">
        <v>127</v>
      </c>
    </row>
    <row r="413" spans="1:9" s="227" customFormat="1" ht="17.25">
      <c r="A413" s="220"/>
      <c r="B413" s="220"/>
      <c r="C413" s="212"/>
      <c r="D413" s="226">
        <v>109031</v>
      </c>
      <c r="E413" s="212" t="s">
        <v>833</v>
      </c>
      <c r="F413" s="212" t="s">
        <v>834</v>
      </c>
      <c r="G413" s="212" t="s">
        <v>834</v>
      </c>
      <c r="H413" s="227">
        <v>10</v>
      </c>
      <c r="I413" s="212" t="s">
        <v>127</v>
      </c>
    </row>
    <row r="414" spans="1:9" s="227" customFormat="1" ht="17.25">
      <c r="A414" s="220"/>
      <c r="B414" s="220"/>
      <c r="C414" s="212"/>
      <c r="D414" s="226">
        <v>109032</v>
      </c>
      <c r="E414" s="212" t="s">
        <v>835</v>
      </c>
      <c r="F414" s="212" t="s">
        <v>836</v>
      </c>
      <c r="G414" s="212" t="s">
        <v>836</v>
      </c>
      <c r="H414" s="227">
        <v>10</v>
      </c>
      <c r="I414" s="212" t="s">
        <v>127</v>
      </c>
    </row>
    <row r="415" spans="1:9" s="227" customFormat="1" ht="17.25">
      <c r="A415" s="220"/>
      <c r="B415" s="220"/>
      <c r="C415" s="212"/>
      <c r="D415" s="226">
        <v>109033</v>
      </c>
      <c r="E415" s="212" t="s">
        <v>837</v>
      </c>
      <c r="F415" s="212" t="s">
        <v>838</v>
      </c>
      <c r="G415" s="212" t="s">
        <v>838</v>
      </c>
      <c r="H415" s="227">
        <v>10</v>
      </c>
      <c r="I415" s="212" t="s">
        <v>127</v>
      </c>
    </row>
    <row r="416" spans="4:9" ht="17.25">
      <c r="D416" s="226">
        <v>109034</v>
      </c>
      <c r="E416" s="212" t="s">
        <v>839</v>
      </c>
      <c r="F416" s="212" t="s">
        <v>840</v>
      </c>
      <c r="G416" s="212" t="s">
        <v>840</v>
      </c>
      <c r="H416" s="227">
        <v>10</v>
      </c>
      <c r="I416" s="212" t="s">
        <v>127</v>
      </c>
    </row>
    <row r="417" spans="3:9" ht="17.25">
      <c r="C417" s="227"/>
      <c r="D417" s="212">
        <v>109035</v>
      </c>
      <c r="E417" s="212" t="s">
        <v>841</v>
      </c>
      <c r="F417" s="212" t="s">
        <v>842</v>
      </c>
      <c r="G417" s="212" t="s">
        <v>842</v>
      </c>
      <c r="H417" s="212">
        <v>10</v>
      </c>
      <c r="I417" s="212" t="s">
        <v>127</v>
      </c>
    </row>
    <row r="418" spans="3:9" ht="17.25">
      <c r="C418" s="227"/>
      <c r="D418" s="226">
        <v>109036</v>
      </c>
      <c r="E418" s="212" t="s">
        <v>843</v>
      </c>
      <c r="F418" s="212" t="s">
        <v>844</v>
      </c>
      <c r="G418" s="212" t="s">
        <v>844</v>
      </c>
      <c r="H418" s="212">
        <v>10</v>
      </c>
      <c r="I418" s="212" t="s">
        <v>127</v>
      </c>
    </row>
    <row r="419" spans="3:9" ht="17.25">
      <c r="C419" s="227"/>
      <c r="D419" s="226">
        <v>109037</v>
      </c>
      <c r="E419" s="212" t="s">
        <v>845</v>
      </c>
      <c r="F419" s="212" t="s">
        <v>846</v>
      </c>
      <c r="G419" s="212" t="s">
        <v>846</v>
      </c>
      <c r="H419" s="212">
        <v>10</v>
      </c>
      <c r="I419" s="212" t="s">
        <v>127</v>
      </c>
    </row>
    <row r="420" spans="3:9" ht="17.25">
      <c r="C420" s="227"/>
      <c r="D420" s="226">
        <v>109038</v>
      </c>
      <c r="E420" s="212" t="s">
        <v>847</v>
      </c>
      <c r="F420" s="212" t="s">
        <v>848</v>
      </c>
      <c r="G420" s="212" t="s">
        <v>848</v>
      </c>
      <c r="H420" s="212">
        <v>10</v>
      </c>
      <c r="I420" s="212" t="s">
        <v>127</v>
      </c>
    </row>
    <row r="421" spans="1:9" ht="17.25">
      <c r="A421" s="228"/>
      <c r="B421" s="228"/>
      <c r="C421" s="227"/>
      <c r="D421" s="226">
        <v>109039</v>
      </c>
      <c r="E421" s="212" t="s">
        <v>849</v>
      </c>
      <c r="F421" s="212" t="s">
        <v>850</v>
      </c>
      <c r="G421" s="212" t="s">
        <v>850</v>
      </c>
      <c r="H421" s="212">
        <v>10</v>
      </c>
      <c r="I421" s="212" t="s">
        <v>127</v>
      </c>
    </row>
    <row r="422" spans="1:9" ht="17.25">
      <c r="A422" s="228"/>
      <c r="B422" s="228"/>
      <c r="D422" s="226">
        <v>109040</v>
      </c>
      <c r="E422" s="212" t="s">
        <v>851</v>
      </c>
      <c r="F422" s="212" t="s">
        <v>852</v>
      </c>
      <c r="G422" s="212" t="s">
        <v>852</v>
      </c>
      <c r="H422" s="212">
        <v>10</v>
      </c>
      <c r="I422" s="212" t="s">
        <v>127</v>
      </c>
    </row>
    <row r="423" spans="1:9" ht="17.25">
      <c r="A423" s="228"/>
      <c r="B423" s="228"/>
      <c r="D423" s="226">
        <v>109041</v>
      </c>
      <c r="E423" s="212" t="s">
        <v>853</v>
      </c>
      <c r="F423" s="212" t="s">
        <v>1218</v>
      </c>
      <c r="G423" s="212" t="s">
        <v>1218</v>
      </c>
      <c r="H423" s="212">
        <v>10</v>
      </c>
      <c r="I423" s="212" t="s">
        <v>127</v>
      </c>
    </row>
    <row r="424" spans="1:9" ht="17.25">
      <c r="A424" s="228"/>
      <c r="B424" s="228"/>
      <c r="D424" s="226">
        <v>109042</v>
      </c>
      <c r="E424" s="212" t="s">
        <v>854</v>
      </c>
      <c r="F424" s="212" t="s">
        <v>855</v>
      </c>
      <c r="G424" s="212" t="s">
        <v>855</v>
      </c>
      <c r="H424" s="212">
        <v>10</v>
      </c>
      <c r="I424" s="212" t="s">
        <v>127</v>
      </c>
    </row>
    <row r="425" spans="1:9" ht="17.25">
      <c r="A425" s="228"/>
      <c r="B425" s="228"/>
      <c r="D425" s="226">
        <v>109043</v>
      </c>
      <c r="E425" s="212" t="s">
        <v>856</v>
      </c>
      <c r="F425" s="212" t="s">
        <v>857</v>
      </c>
      <c r="G425" s="212" t="s">
        <v>857</v>
      </c>
      <c r="H425" s="212">
        <v>10</v>
      </c>
      <c r="I425" s="212" t="s">
        <v>127</v>
      </c>
    </row>
    <row r="426" spans="1:9" ht="17.25">
      <c r="A426" s="228"/>
      <c r="B426" s="228"/>
      <c r="D426" s="226">
        <v>109044</v>
      </c>
      <c r="E426" s="212" t="s">
        <v>858</v>
      </c>
      <c r="F426" s="212" t="s">
        <v>859</v>
      </c>
      <c r="G426" s="212" t="s">
        <v>1034</v>
      </c>
      <c r="H426" s="212">
        <v>10</v>
      </c>
      <c r="I426" s="212" t="s">
        <v>127</v>
      </c>
    </row>
    <row r="427" spans="1:9" ht="17.25">
      <c r="A427" s="228"/>
      <c r="B427" s="228"/>
      <c r="D427" s="226">
        <v>109045</v>
      </c>
      <c r="E427" s="212" t="s">
        <v>860</v>
      </c>
      <c r="F427" s="212" t="s">
        <v>861</v>
      </c>
      <c r="G427" s="212" t="s">
        <v>861</v>
      </c>
      <c r="H427" s="212">
        <v>10</v>
      </c>
      <c r="I427" s="212" t="s">
        <v>127</v>
      </c>
    </row>
    <row r="428" spans="1:9" ht="17.25">
      <c r="A428" s="228"/>
      <c r="B428" s="228"/>
      <c r="D428" s="226">
        <v>109046</v>
      </c>
      <c r="E428" s="212" t="s">
        <v>862</v>
      </c>
      <c r="F428" s="212" t="s">
        <v>863</v>
      </c>
      <c r="G428" s="212" t="s">
        <v>863</v>
      </c>
      <c r="H428" s="212">
        <v>10</v>
      </c>
      <c r="I428" s="212" t="s">
        <v>127</v>
      </c>
    </row>
    <row r="429" spans="1:9" ht="17.25">
      <c r="A429" s="228"/>
      <c r="B429" s="228"/>
      <c r="D429" s="226">
        <v>109047</v>
      </c>
      <c r="E429" s="212" t="s">
        <v>856</v>
      </c>
      <c r="F429" s="212" t="s">
        <v>857</v>
      </c>
      <c r="G429" s="212" t="s">
        <v>857</v>
      </c>
      <c r="H429" s="212">
        <v>10</v>
      </c>
      <c r="I429" s="212" t="s">
        <v>127</v>
      </c>
    </row>
    <row r="430" spans="1:9" ht="17.25">
      <c r="A430" s="228"/>
      <c r="B430" s="228"/>
      <c r="D430" s="229">
        <v>109048</v>
      </c>
      <c r="E430" s="212" t="s">
        <v>864</v>
      </c>
      <c r="F430" s="212" t="s">
        <v>865</v>
      </c>
      <c r="G430" s="212" t="s">
        <v>865</v>
      </c>
      <c r="H430" s="229">
        <v>10</v>
      </c>
      <c r="I430" s="212" t="s">
        <v>127</v>
      </c>
    </row>
    <row r="431" spans="1:9" ht="17.25">
      <c r="A431" s="228"/>
      <c r="B431" s="228"/>
      <c r="D431" s="212">
        <v>109049</v>
      </c>
      <c r="E431" s="212" t="s">
        <v>866</v>
      </c>
      <c r="F431" s="212" t="s">
        <v>867</v>
      </c>
      <c r="G431" s="212" t="s">
        <v>867</v>
      </c>
      <c r="H431" s="212">
        <v>10</v>
      </c>
      <c r="I431" s="212" t="s">
        <v>127</v>
      </c>
    </row>
    <row r="432" spans="1:9" ht="17.25">
      <c r="A432" s="228"/>
      <c r="B432" s="228"/>
      <c r="D432" s="226">
        <v>109050</v>
      </c>
      <c r="E432" s="212" t="s">
        <v>868</v>
      </c>
      <c r="F432" s="212" t="s">
        <v>869</v>
      </c>
      <c r="G432" s="212" t="s">
        <v>869</v>
      </c>
      <c r="H432" s="212">
        <v>10</v>
      </c>
      <c r="I432" s="212" t="s">
        <v>127</v>
      </c>
    </row>
    <row r="433" spans="1:9" ht="17.25">
      <c r="A433" s="228"/>
      <c r="B433" s="228"/>
      <c r="D433" s="212">
        <v>109051</v>
      </c>
      <c r="E433" s="212" t="s">
        <v>870</v>
      </c>
      <c r="F433" s="212" t="s">
        <v>871</v>
      </c>
      <c r="G433" s="212" t="s">
        <v>871</v>
      </c>
      <c r="H433" s="212">
        <v>10</v>
      </c>
      <c r="I433" s="212" t="s">
        <v>127</v>
      </c>
    </row>
    <row r="434" spans="1:9" ht="17.25">
      <c r="A434" s="228"/>
      <c r="B434" s="228"/>
      <c r="D434" s="226">
        <v>109052</v>
      </c>
      <c r="E434" s="212" t="s">
        <v>872</v>
      </c>
      <c r="F434" s="212" t="s">
        <v>873</v>
      </c>
      <c r="G434" s="212" t="s">
        <v>873</v>
      </c>
      <c r="H434" s="212">
        <v>10</v>
      </c>
      <c r="I434" s="212" t="s">
        <v>127</v>
      </c>
    </row>
    <row r="435" spans="1:9" ht="17.25">
      <c r="A435" s="228"/>
      <c r="B435" s="228"/>
      <c r="D435" s="226">
        <v>109053</v>
      </c>
      <c r="E435" s="212" t="s">
        <v>874</v>
      </c>
      <c r="F435" s="212" t="s">
        <v>875</v>
      </c>
      <c r="G435" s="212" t="s">
        <v>875</v>
      </c>
      <c r="H435" s="212">
        <v>10</v>
      </c>
      <c r="I435" s="212" t="s">
        <v>127</v>
      </c>
    </row>
    <row r="436" spans="4:9" ht="17.25">
      <c r="D436" s="212">
        <v>109054</v>
      </c>
      <c r="E436" s="212" t="s">
        <v>876</v>
      </c>
      <c r="F436" s="212" t="s">
        <v>877</v>
      </c>
      <c r="G436" s="212" t="s">
        <v>877</v>
      </c>
      <c r="H436" s="212">
        <v>10</v>
      </c>
      <c r="I436" s="212" t="s">
        <v>127</v>
      </c>
    </row>
    <row r="437" spans="4:9" ht="17.25">
      <c r="D437" s="212">
        <v>109055</v>
      </c>
      <c r="E437" s="212" t="s">
        <v>908</v>
      </c>
      <c r="F437" s="212" t="s">
        <v>909</v>
      </c>
      <c r="G437" s="212" t="s">
        <v>910</v>
      </c>
      <c r="H437" s="212">
        <v>10</v>
      </c>
      <c r="I437" s="212" t="s">
        <v>127</v>
      </c>
    </row>
    <row r="438" spans="4:9" ht="17.25">
      <c r="D438" s="212">
        <v>109056</v>
      </c>
      <c r="E438" s="212" t="s">
        <v>911</v>
      </c>
      <c r="F438" s="212" t="s">
        <v>925</v>
      </c>
      <c r="G438" s="212" t="s">
        <v>912</v>
      </c>
      <c r="H438" s="212">
        <v>10</v>
      </c>
      <c r="I438" s="212" t="s">
        <v>127</v>
      </c>
    </row>
    <row r="439" spans="4:9" ht="17.25">
      <c r="D439" s="212">
        <v>109057</v>
      </c>
      <c r="E439" s="212" t="s">
        <v>926</v>
      </c>
      <c r="F439" s="212" t="s">
        <v>927</v>
      </c>
      <c r="G439" s="212" t="s">
        <v>927</v>
      </c>
      <c r="H439" s="212">
        <v>10</v>
      </c>
      <c r="I439" s="212" t="s">
        <v>127</v>
      </c>
    </row>
    <row r="440" spans="4:9" ht="17.25">
      <c r="D440" s="212">
        <v>109058</v>
      </c>
      <c r="E440" s="212" t="s">
        <v>928</v>
      </c>
      <c r="F440" s="212" t="s">
        <v>929</v>
      </c>
      <c r="G440" s="212" t="s">
        <v>929</v>
      </c>
      <c r="H440" s="212">
        <v>10</v>
      </c>
      <c r="I440" s="212" t="s">
        <v>127</v>
      </c>
    </row>
    <row r="441" spans="4:9" ht="17.25">
      <c r="D441" s="212">
        <v>109059</v>
      </c>
      <c r="E441" s="212" t="s">
        <v>930</v>
      </c>
      <c r="F441" s="212" t="s">
        <v>931</v>
      </c>
      <c r="G441" s="212" t="s">
        <v>932</v>
      </c>
      <c r="H441" s="212">
        <v>10</v>
      </c>
      <c r="I441" s="212" t="s">
        <v>127</v>
      </c>
    </row>
    <row r="442" spans="4:9" ht="17.25">
      <c r="D442" s="212">
        <v>109060</v>
      </c>
      <c r="E442" s="212" t="s">
        <v>933</v>
      </c>
      <c r="F442" s="212" t="s">
        <v>934</v>
      </c>
      <c r="G442" s="212" t="s">
        <v>934</v>
      </c>
      <c r="H442" s="212">
        <v>10</v>
      </c>
      <c r="I442" s="212" t="s">
        <v>127</v>
      </c>
    </row>
    <row r="443" spans="4:9" ht="17.25">
      <c r="D443" s="212">
        <v>109061</v>
      </c>
      <c r="E443" s="212" t="s">
        <v>935</v>
      </c>
      <c r="F443" s="212" t="s">
        <v>936</v>
      </c>
      <c r="G443" s="212" t="s">
        <v>936</v>
      </c>
      <c r="H443" s="212">
        <v>10</v>
      </c>
      <c r="I443" s="212" t="s">
        <v>127</v>
      </c>
    </row>
    <row r="444" spans="4:9" ht="17.25">
      <c r="D444" s="212">
        <v>109062</v>
      </c>
      <c r="E444" s="212" t="s">
        <v>937</v>
      </c>
      <c r="F444" s="212" t="s">
        <v>938</v>
      </c>
      <c r="G444" s="212" t="s">
        <v>938</v>
      </c>
      <c r="H444" s="212">
        <v>10</v>
      </c>
      <c r="I444" s="212" t="s">
        <v>127</v>
      </c>
    </row>
    <row r="445" spans="4:9" ht="17.25">
      <c r="D445" s="212">
        <v>109063</v>
      </c>
      <c r="E445" s="212" t="s">
        <v>939</v>
      </c>
      <c r="F445" s="212" t="s">
        <v>940</v>
      </c>
      <c r="G445" s="212" t="s">
        <v>940</v>
      </c>
      <c r="H445" s="212">
        <v>10</v>
      </c>
      <c r="I445" s="212" t="s">
        <v>127</v>
      </c>
    </row>
    <row r="446" spans="4:9" ht="17.25">
      <c r="D446" s="212">
        <v>109064</v>
      </c>
      <c r="E446" s="212" t="s">
        <v>941</v>
      </c>
      <c r="F446" s="212" t="s">
        <v>942</v>
      </c>
      <c r="G446" s="212" t="s">
        <v>942</v>
      </c>
      <c r="H446" s="212">
        <v>10</v>
      </c>
      <c r="I446" s="212" t="s">
        <v>127</v>
      </c>
    </row>
    <row r="447" spans="4:9" ht="17.25">
      <c r="D447" s="212">
        <v>109065</v>
      </c>
      <c r="E447" s="212" t="s">
        <v>943</v>
      </c>
      <c r="F447" s="212" t="s">
        <v>944</v>
      </c>
      <c r="G447" s="212" t="s">
        <v>944</v>
      </c>
      <c r="H447" s="212">
        <v>10</v>
      </c>
      <c r="I447" s="212" t="s">
        <v>127</v>
      </c>
    </row>
    <row r="448" spans="4:9" ht="17.25">
      <c r="D448" s="212">
        <v>109066</v>
      </c>
      <c r="E448" s="212" t="s">
        <v>1035</v>
      </c>
      <c r="F448" s="212" t="s">
        <v>1036</v>
      </c>
      <c r="G448" s="212" t="s">
        <v>1036</v>
      </c>
      <c r="H448" s="212">
        <v>10</v>
      </c>
      <c r="I448" s="212" t="s">
        <v>127</v>
      </c>
    </row>
    <row r="449" spans="4:9" ht="17.25">
      <c r="D449" s="212">
        <v>109067</v>
      </c>
      <c r="E449" s="212" t="s">
        <v>1037</v>
      </c>
      <c r="F449" s="212" t="s">
        <v>1038</v>
      </c>
      <c r="G449" s="212" t="s">
        <v>1038</v>
      </c>
      <c r="H449" s="212">
        <v>10</v>
      </c>
      <c r="I449" s="212" t="s">
        <v>127</v>
      </c>
    </row>
    <row r="450" spans="4:9" ht="17.25">
      <c r="D450" s="212">
        <v>109068</v>
      </c>
      <c r="E450" s="212" t="s">
        <v>1039</v>
      </c>
      <c r="F450" s="212" t="s">
        <v>1040</v>
      </c>
      <c r="G450" s="212" t="s">
        <v>1040</v>
      </c>
      <c r="H450" s="212">
        <v>10</v>
      </c>
      <c r="I450" s="212" t="s">
        <v>127</v>
      </c>
    </row>
    <row r="451" spans="4:9" ht="17.25">
      <c r="D451" s="212">
        <v>109069</v>
      </c>
      <c r="E451" s="212" t="s">
        <v>1041</v>
      </c>
      <c r="F451" s="212" t="s">
        <v>1042</v>
      </c>
      <c r="G451" s="212" t="s">
        <v>1042</v>
      </c>
      <c r="H451" s="212">
        <v>10</v>
      </c>
      <c r="I451" s="212" t="s">
        <v>127</v>
      </c>
    </row>
    <row r="452" spans="4:9" ht="17.25">
      <c r="D452" s="212">
        <v>109070</v>
      </c>
      <c r="E452" s="212" t="s">
        <v>1043</v>
      </c>
      <c r="F452" s="212" t="s">
        <v>1044</v>
      </c>
      <c r="G452" s="212" t="s">
        <v>1044</v>
      </c>
      <c r="H452" s="212">
        <v>10</v>
      </c>
      <c r="I452" s="212" t="s">
        <v>127</v>
      </c>
    </row>
    <row r="453" spans="4:9" ht="17.25">
      <c r="D453" s="212">
        <v>109071</v>
      </c>
      <c r="E453" s="212" t="s">
        <v>1045</v>
      </c>
      <c r="F453" s="212" t="s">
        <v>1046</v>
      </c>
      <c r="G453" s="212" t="s">
        <v>1046</v>
      </c>
      <c r="H453" s="212">
        <v>10</v>
      </c>
      <c r="I453" s="212" t="s">
        <v>127</v>
      </c>
    </row>
    <row r="454" spans="4:9" ht="17.25">
      <c r="D454" s="212">
        <v>109072</v>
      </c>
      <c r="E454" s="212" t="s">
        <v>1047</v>
      </c>
      <c r="F454" s="212" t="s">
        <v>1048</v>
      </c>
      <c r="G454" s="212" t="s">
        <v>1048</v>
      </c>
      <c r="H454" s="212">
        <v>10</v>
      </c>
      <c r="I454" s="212" t="s">
        <v>127</v>
      </c>
    </row>
    <row r="455" spans="4:9" ht="17.25">
      <c r="D455" s="212">
        <v>109073</v>
      </c>
      <c r="E455" s="212" t="s">
        <v>1049</v>
      </c>
      <c r="F455" s="212" t="s">
        <v>1050</v>
      </c>
      <c r="G455" s="212" t="s">
        <v>1050</v>
      </c>
      <c r="H455" s="212">
        <v>10</v>
      </c>
      <c r="I455" s="212" t="s">
        <v>127</v>
      </c>
    </row>
    <row r="456" spans="4:9" ht="17.25">
      <c r="D456" s="212">
        <v>109074</v>
      </c>
      <c r="E456" s="212" t="s">
        <v>1051</v>
      </c>
      <c r="F456" s="212" t="s">
        <v>1219</v>
      </c>
      <c r="G456" s="212" t="s">
        <v>1219</v>
      </c>
      <c r="H456" s="212">
        <v>10</v>
      </c>
      <c r="I456" s="212" t="s">
        <v>127</v>
      </c>
    </row>
    <row r="457" spans="4:9" ht="17.25">
      <c r="D457" s="212">
        <v>109075</v>
      </c>
      <c r="E457" s="212" t="s">
        <v>1052</v>
      </c>
      <c r="F457" s="212" t="s">
        <v>1053</v>
      </c>
      <c r="G457" s="212" t="s">
        <v>1053</v>
      </c>
      <c r="H457" s="212">
        <v>10</v>
      </c>
      <c r="I457" s="212" t="s">
        <v>127</v>
      </c>
    </row>
    <row r="458" spans="4:9" ht="17.25">
      <c r="D458" s="212">
        <v>109076</v>
      </c>
      <c r="E458" s="212" t="s">
        <v>1054</v>
      </c>
      <c r="F458" s="212" t="s">
        <v>1055</v>
      </c>
      <c r="G458" s="212" t="s">
        <v>1055</v>
      </c>
      <c r="H458" s="212">
        <v>10</v>
      </c>
      <c r="I458" s="212" t="s">
        <v>127</v>
      </c>
    </row>
    <row r="459" spans="4:9" ht="17.25">
      <c r="D459" s="212">
        <v>109077</v>
      </c>
      <c r="E459" s="212" t="s">
        <v>1056</v>
      </c>
      <c r="F459" s="212" t="s">
        <v>1057</v>
      </c>
      <c r="G459" s="212" t="s">
        <v>1057</v>
      </c>
      <c r="H459" s="212">
        <v>10</v>
      </c>
      <c r="I459" s="212" t="s">
        <v>127</v>
      </c>
    </row>
    <row r="460" spans="4:9" ht="17.25">
      <c r="D460" s="212">
        <v>109078</v>
      </c>
      <c r="E460" s="212" t="s">
        <v>862</v>
      </c>
      <c r="F460" s="212" t="s">
        <v>863</v>
      </c>
      <c r="G460" s="212" t="s">
        <v>863</v>
      </c>
      <c r="H460" s="212">
        <v>10</v>
      </c>
      <c r="I460" s="212" t="s">
        <v>127</v>
      </c>
    </row>
    <row r="461" spans="4:9" ht="17.25">
      <c r="D461" s="212">
        <v>109079</v>
      </c>
      <c r="E461" s="212" t="s">
        <v>1058</v>
      </c>
      <c r="F461" s="212" t="s">
        <v>1059</v>
      </c>
      <c r="G461" s="212" t="s">
        <v>1059</v>
      </c>
      <c r="H461" s="212">
        <v>10</v>
      </c>
      <c r="I461" s="212" t="s">
        <v>127</v>
      </c>
    </row>
    <row r="462" spans="4:9" ht="17.25">
      <c r="D462" s="212">
        <v>109080</v>
      </c>
      <c r="E462" s="212" t="s">
        <v>1060</v>
      </c>
      <c r="F462" s="212" t="s">
        <v>1061</v>
      </c>
      <c r="G462" s="212" t="s">
        <v>1061</v>
      </c>
      <c r="H462" s="212">
        <v>10</v>
      </c>
      <c r="I462" s="212" t="s">
        <v>127</v>
      </c>
    </row>
    <row r="463" spans="4:9" ht="17.25">
      <c r="D463" s="212">
        <v>109081</v>
      </c>
      <c r="E463" s="212" t="s">
        <v>1062</v>
      </c>
      <c r="F463" s="212" t="s">
        <v>1063</v>
      </c>
      <c r="G463" s="212" t="s">
        <v>1063</v>
      </c>
      <c r="H463" s="212">
        <v>10</v>
      </c>
      <c r="I463" s="212" t="s">
        <v>127</v>
      </c>
    </row>
    <row r="464" spans="4:9" ht="17.25">
      <c r="D464" s="212">
        <v>109082</v>
      </c>
      <c r="E464" s="212" t="s">
        <v>847</v>
      </c>
      <c r="F464" s="212" t="s">
        <v>848</v>
      </c>
      <c r="G464" s="212" t="s">
        <v>848</v>
      </c>
      <c r="H464" s="212">
        <v>10</v>
      </c>
      <c r="I464" s="212" t="s">
        <v>127</v>
      </c>
    </row>
    <row r="465" spans="4:9" ht="17.25">
      <c r="D465" s="212">
        <v>109083</v>
      </c>
      <c r="E465" s="212" t="s">
        <v>1064</v>
      </c>
      <c r="F465" s="212" t="s">
        <v>1220</v>
      </c>
      <c r="G465" s="212" t="s">
        <v>1220</v>
      </c>
      <c r="H465" s="212">
        <v>10</v>
      </c>
      <c r="I465" s="212" t="s">
        <v>127</v>
      </c>
    </row>
    <row r="466" spans="4:9" ht="17.25">
      <c r="D466" s="212">
        <v>109084</v>
      </c>
      <c r="E466" s="212" t="s">
        <v>1065</v>
      </c>
      <c r="F466" s="212" t="s">
        <v>1221</v>
      </c>
      <c r="G466" s="212" t="s">
        <v>1221</v>
      </c>
      <c r="H466" s="212">
        <v>10</v>
      </c>
      <c r="I466" s="212" t="s">
        <v>127</v>
      </c>
    </row>
    <row r="467" spans="4:9" ht="17.25">
      <c r="D467" s="212">
        <v>109085</v>
      </c>
      <c r="E467" s="212" t="s">
        <v>1066</v>
      </c>
      <c r="F467" s="212" t="s">
        <v>1222</v>
      </c>
      <c r="G467" s="212" t="s">
        <v>1222</v>
      </c>
      <c r="H467" s="212">
        <v>10</v>
      </c>
      <c r="I467" s="212" t="s">
        <v>127</v>
      </c>
    </row>
    <row r="468" spans="4:9" ht="17.25">
      <c r="D468" s="212">
        <v>109086</v>
      </c>
      <c r="E468" s="212" t="s">
        <v>1067</v>
      </c>
      <c r="F468" s="212" t="s">
        <v>1223</v>
      </c>
      <c r="G468" s="212" t="s">
        <v>1223</v>
      </c>
      <c r="H468" s="212">
        <v>10</v>
      </c>
      <c r="I468" s="212" t="s">
        <v>127</v>
      </c>
    </row>
    <row r="469" spans="4:9" ht="17.25">
      <c r="D469" s="212">
        <v>109087</v>
      </c>
      <c r="E469" s="212" t="s">
        <v>1224</v>
      </c>
      <c r="F469" s="212" t="s">
        <v>1225</v>
      </c>
      <c r="G469" s="212" t="s">
        <v>1225</v>
      </c>
      <c r="H469" s="212">
        <v>10</v>
      </c>
      <c r="I469" s="212" t="s">
        <v>127</v>
      </c>
    </row>
    <row r="470" spans="4:9" ht="17.25">
      <c r="D470" s="212">
        <v>109088</v>
      </c>
      <c r="E470" s="212" t="s">
        <v>1226</v>
      </c>
      <c r="F470" s="212" t="s">
        <v>1227</v>
      </c>
      <c r="G470" s="212" t="s">
        <v>1227</v>
      </c>
      <c r="H470" s="212">
        <v>10</v>
      </c>
      <c r="I470" s="212" t="s">
        <v>127</v>
      </c>
    </row>
    <row r="471" spans="4:9" ht="17.25">
      <c r="D471" s="212">
        <v>109089</v>
      </c>
      <c r="E471" s="212" t="s">
        <v>1228</v>
      </c>
      <c r="F471" s="212" t="s">
        <v>1229</v>
      </c>
      <c r="G471" s="212" t="s">
        <v>1229</v>
      </c>
      <c r="H471" s="212">
        <v>10</v>
      </c>
      <c r="I471" s="212" t="s">
        <v>997</v>
      </c>
    </row>
    <row r="472" spans="4:9" ht="17.25">
      <c r="D472" s="212">
        <v>109090</v>
      </c>
      <c r="E472" s="212" t="s">
        <v>1230</v>
      </c>
      <c r="F472" s="212" t="s">
        <v>1231</v>
      </c>
      <c r="G472" s="212" t="s">
        <v>1231</v>
      </c>
      <c r="H472" s="212">
        <v>10</v>
      </c>
      <c r="I472" s="212" t="s">
        <v>997</v>
      </c>
    </row>
    <row r="473" spans="4:9" ht="17.25">
      <c r="D473" s="212">
        <v>109091</v>
      </c>
      <c r="E473" s="212" t="s">
        <v>1232</v>
      </c>
      <c r="F473" s="212" t="s">
        <v>1233</v>
      </c>
      <c r="G473" s="212" t="s">
        <v>1233</v>
      </c>
      <c r="H473" s="212">
        <v>10</v>
      </c>
      <c r="I473" s="212" t="s">
        <v>997</v>
      </c>
    </row>
    <row r="474" spans="4:9" ht="17.25">
      <c r="D474" s="212">
        <v>109092</v>
      </c>
      <c r="E474" s="212" t="s">
        <v>1234</v>
      </c>
      <c r="F474" s="212" t="s">
        <v>1235</v>
      </c>
      <c r="G474" s="212" t="s">
        <v>1235</v>
      </c>
      <c r="H474" s="212">
        <v>10</v>
      </c>
      <c r="I474" s="212" t="s">
        <v>997</v>
      </c>
    </row>
    <row r="475" spans="4:9" ht="17.25">
      <c r="D475" s="212">
        <v>109093</v>
      </c>
      <c r="E475" s="212" t="s">
        <v>1236</v>
      </c>
      <c r="F475" s="212" t="s">
        <v>1237</v>
      </c>
      <c r="G475" s="212" t="s">
        <v>1237</v>
      </c>
      <c r="H475" s="212">
        <v>10</v>
      </c>
      <c r="I475" s="212" t="s">
        <v>997</v>
      </c>
    </row>
    <row r="476" spans="4:9" ht="17.25">
      <c r="D476" s="212">
        <v>109094</v>
      </c>
      <c r="E476" s="212" t="s">
        <v>1238</v>
      </c>
      <c r="F476" s="212" t="s">
        <v>1239</v>
      </c>
      <c r="G476" s="212" t="s">
        <v>1240</v>
      </c>
      <c r="H476" s="212">
        <v>10</v>
      </c>
      <c r="I476" s="212" t="s">
        <v>997</v>
      </c>
    </row>
    <row r="477" spans="4:9" ht="17.25">
      <c r="D477" s="212">
        <v>109095</v>
      </c>
      <c r="E477" s="212" t="s">
        <v>1241</v>
      </c>
      <c r="F477" s="212" t="s">
        <v>1242</v>
      </c>
      <c r="G477" s="212" t="s">
        <v>1242</v>
      </c>
      <c r="H477" s="212">
        <v>10</v>
      </c>
      <c r="I477" s="212" t="s">
        <v>997</v>
      </c>
    </row>
    <row r="478" spans="4:9" ht="17.25">
      <c r="D478" s="212">
        <v>109096</v>
      </c>
      <c r="E478" s="212" t="s">
        <v>1243</v>
      </c>
      <c r="F478" s="212" t="s">
        <v>1244</v>
      </c>
      <c r="G478" s="212" t="s">
        <v>1244</v>
      </c>
      <c r="H478" s="212">
        <v>10</v>
      </c>
      <c r="I478" s="212" t="s">
        <v>997</v>
      </c>
    </row>
    <row r="479" spans="4:9" ht="17.25">
      <c r="D479" s="212">
        <v>109097</v>
      </c>
      <c r="E479" s="212" t="s">
        <v>1261</v>
      </c>
      <c r="F479" s="212" t="s">
        <v>1260</v>
      </c>
      <c r="G479" s="212" t="s">
        <v>1260</v>
      </c>
      <c r="H479" s="212">
        <v>11</v>
      </c>
      <c r="I479" s="212" t="s">
        <v>997</v>
      </c>
    </row>
    <row r="480" spans="4:9" ht="17.25">
      <c r="D480" s="212">
        <v>109999</v>
      </c>
      <c r="E480" s="212" t="s">
        <v>878</v>
      </c>
      <c r="F480" s="212" t="s">
        <v>878</v>
      </c>
      <c r="G480" s="212" t="s">
        <v>878</v>
      </c>
      <c r="H480" s="212">
        <v>10</v>
      </c>
      <c r="I480" s="212" t="s">
        <v>127</v>
      </c>
    </row>
    <row r="481" spans="4:9" ht="17.25">
      <c r="D481" s="212">
        <v>110005</v>
      </c>
      <c r="E481" s="212" t="s">
        <v>948</v>
      </c>
      <c r="F481" s="212" t="s">
        <v>948</v>
      </c>
      <c r="G481" s="212" t="s">
        <v>948</v>
      </c>
      <c r="H481" s="212">
        <v>11</v>
      </c>
      <c r="I481" s="212" t="s">
        <v>915</v>
      </c>
    </row>
    <row r="482" spans="4:9" ht="17.25">
      <c r="D482" s="212">
        <v>110006</v>
      </c>
      <c r="E482" s="212" t="s">
        <v>949</v>
      </c>
      <c r="F482" s="212" t="s">
        <v>950</v>
      </c>
      <c r="G482" s="212" t="s">
        <v>950</v>
      </c>
      <c r="H482" s="212">
        <v>11</v>
      </c>
      <c r="I482" s="212" t="s">
        <v>915</v>
      </c>
    </row>
    <row r="483" spans="4:9" ht="17.25">
      <c r="D483" s="212">
        <v>110011</v>
      </c>
      <c r="E483" s="212" t="s">
        <v>1068</v>
      </c>
      <c r="F483" s="212" t="s">
        <v>1069</v>
      </c>
      <c r="G483" s="212" t="s">
        <v>1069</v>
      </c>
      <c r="H483" s="212">
        <v>11</v>
      </c>
      <c r="I483" s="212" t="s">
        <v>915</v>
      </c>
    </row>
    <row r="484" spans="4:9" ht="17.25">
      <c r="D484" s="212">
        <v>113001</v>
      </c>
      <c r="E484" s="212" t="s">
        <v>913</v>
      </c>
      <c r="F484" s="212" t="s">
        <v>914</v>
      </c>
      <c r="G484" s="212" t="s">
        <v>914</v>
      </c>
      <c r="H484" s="212">
        <v>11</v>
      </c>
      <c r="I484" s="212" t="s">
        <v>915</v>
      </c>
    </row>
    <row r="485" spans="4:9" ht="17.25">
      <c r="D485" s="212">
        <v>113002</v>
      </c>
      <c r="E485" s="212" t="s">
        <v>1245</v>
      </c>
      <c r="F485" s="212" t="s">
        <v>1246</v>
      </c>
      <c r="G485" s="212" t="s">
        <v>1246</v>
      </c>
      <c r="H485" s="212">
        <v>11</v>
      </c>
      <c r="I485" s="212" t="s">
        <v>915</v>
      </c>
    </row>
    <row r="486" spans="4:9" ht="17.25">
      <c r="D486" s="212">
        <v>119074</v>
      </c>
      <c r="E486" s="212" t="s">
        <v>1070</v>
      </c>
      <c r="F486" s="212" t="s">
        <v>1071</v>
      </c>
      <c r="G486" s="212" t="s">
        <v>1071</v>
      </c>
      <c r="H486" s="212">
        <v>11</v>
      </c>
      <c r="I486" s="212" t="s">
        <v>915</v>
      </c>
    </row>
    <row r="487" spans="4:9" ht="17.25">
      <c r="D487" s="212">
        <v>120001</v>
      </c>
      <c r="E487" s="212" t="s">
        <v>1072</v>
      </c>
      <c r="F487" s="212" t="s">
        <v>1073</v>
      </c>
      <c r="G487" s="212" t="s">
        <v>1073</v>
      </c>
      <c r="H487" s="212">
        <v>12</v>
      </c>
      <c r="I487" s="212" t="s">
        <v>1074</v>
      </c>
    </row>
    <row r="488" spans="4:9" ht="17.25">
      <c r="D488" s="212">
        <v>123001</v>
      </c>
      <c r="E488" s="212" t="s">
        <v>1075</v>
      </c>
      <c r="F488" s="212" t="s">
        <v>1076</v>
      </c>
      <c r="G488" s="212" t="s">
        <v>1076</v>
      </c>
      <c r="H488" s="212">
        <v>12</v>
      </c>
      <c r="I488" s="212" t="s">
        <v>1074</v>
      </c>
    </row>
    <row r="489" spans="4:9" ht="17.25">
      <c r="D489" s="212">
        <v>130001</v>
      </c>
      <c r="E489" s="212" t="s">
        <v>1077</v>
      </c>
      <c r="F489" s="212" t="s">
        <v>1077</v>
      </c>
      <c r="G489" s="212" t="s">
        <v>1077</v>
      </c>
      <c r="H489" s="212">
        <v>13</v>
      </c>
      <c r="I489" s="212" t="s">
        <v>1078</v>
      </c>
    </row>
    <row r="490" spans="4:9" ht="17.25">
      <c r="D490" s="212">
        <v>150001</v>
      </c>
      <c r="E490" s="212" t="s">
        <v>1079</v>
      </c>
      <c r="F490" s="212" t="s">
        <v>1247</v>
      </c>
      <c r="G490" s="212" t="s">
        <v>1247</v>
      </c>
      <c r="H490" s="212">
        <v>15</v>
      </c>
      <c r="I490" s="212" t="s">
        <v>1248</v>
      </c>
    </row>
    <row r="491" spans="4:9" ht="17.25">
      <c r="D491" s="212">
        <v>159065</v>
      </c>
      <c r="E491" s="212" t="s">
        <v>943</v>
      </c>
      <c r="F491" s="212" t="s">
        <v>944</v>
      </c>
      <c r="G491" s="212" t="s">
        <v>944</v>
      </c>
      <c r="H491" s="212">
        <v>15</v>
      </c>
      <c r="I491" s="212" t="s">
        <v>1248</v>
      </c>
    </row>
    <row r="492" spans="4:9" ht="17.25">
      <c r="D492" s="212">
        <v>190001</v>
      </c>
      <c r="E492" s="212" t="s">
        <v>1080</v>
      </c>
      <c r="F492" s="212" t="s">
        <v>1081</v>
      </c>
      <c r="G492" s="212" t="s">
        <v>1081</v>
      </c>
      <c r="H492" s="212">
        <v>19</v>
      </c>
      <c r="I492" s="212" t="s">
        <v>1082</v>
      </c>
    </row>
    <row r="493" spans="4:9" ht="17.25">
      <c r="D493" s="212">
        <v>209002</v>
      </c>
      <c r="E493" s="212" t="s">
        <v>773</v>
      </c>
      <c r="F493" s="212" t="s">
        <v>774</v>
      </c>
      <c r="G493" s="212" t="s">
        <v>774</v>
      </c>
      <c r="H493" s="212">
        <v>20</v>
      </c>
      <c r="I493" s="212" t="s">
        <v>879</v>
      </c>
    </row>
    <row r="494" spans="4:9" ht="17.25">
      <c r="D494" s="212">
        <v>209003</v>
      </c>
      <c r="E494" s="212" t="s">
        <v>1083</v>
      </c>
      <c r="F494" s="212" t="s">
        <v>1084</v>
      </c>
      <c r="G494" s="212" t="s">
        <v>1084</v>
      </c>
      <c r="H494" s="212">
        <v>20</v>
      </c>
      <c r="I494" s="212" t="s">
        <v>879</v>
      </c>
    </row>
    <row r="495" spans="4:9" ht="17.25">
      <c r="D495" s="212">
        <v>239009</v>
      </c>
      <c r="E495" s="212" t="s">
        <v>788</v>
      </c>
      <c r="F495" s="212" t="s">
        <v>789</v>
      </c>
      <c r="G495" s="212" t="s">
        <v>789</v>
      </c>
      <c r="H495" s="212">
        <v>23</v>
      </c>
      <c r="I495" s="212" t="s">
        <v>1249</v>
      </c>
    </row>
    <row r="496" spans="4:9" ht="17.25">
      <c r="D496" s="212">
        <v>279002</v>
      </c>
      <c r="E496" s="212" t="s">
        <v>773</v>
      </c>
      <c r="F496" s="212" t="s">
        <v>774</v>
      </c>
      <c r="G496" s="212" t="s">
        <v>774</v>
      </c>
      <c r="H496" s="212">
        <v>27</v>
      </c>
      <c r="I496" s="212" t="s">
        <v>880</v>
      </c>
    </row>
    <row r="497" spans="4:9" ht="17.25">
      <c r="D497" s="212">
        <v>279003</v>
      </c>
      <c r="E497" s="212" t="s">
        <v>1062</v>
      </c>
      <c r="F497" s="212" t="s">
        <v>1063</v>
      </c>
      <c r="G497" s="212" t="s">
        <v>1063</v>
      </c>
      <c r="H497" s="212">
        <v>27</v>
      </c>
      <c r="I497" s="212" t="s">
        <v>880</v>
      </c>
    </row>
    <row r="498" spans="4:9" ht="17.25">
      <c r="D498" s="212">
        <v>999999</v>
      </c>
      <c r="E498" s="212" t="s">
        <v>1085</v>
      </c>
      <c r="F498" s="212" t="s">
        <v>1086</v>
      </c>
      <c r="G498" s="212" t="s">
        <v>1086</v>
      </c>
      <c r="H498" s="212">
        <v>10</v>
      </c>
      <c r="I498" s="212" t="s">
        <v>127</v>
      </c>
    </row>
  </sheetData>
  <sheetProtection password="CA1D" sheet="1" objects="1" scenarios="1" selectLockedCells="1" selectUnlockedCells="1"/>
  <printOptions/>
  <pageMargins left="0.75" right="0.75" top="1" bottom="1" header="0.512" footer="0.512"/>
  <pageSetup horizontalDpi="360" verticalDpi="360" orientation="landscape" paperSize="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S92"/>
  <sheetViews>
    <sheetView zoomScalePageLayoutView="0" workbookViewId="0" topLeftCell="A1">
      <selection activeCell="A92" sqref="A92"/>
    </sheetView>
  </sheetViews>
  <sheetFormatPr defaultColWidth="8.66015625" defaultRowHeight="18"/>
  <cols>
    <col min="1" max="1" width="10.66015625" style="24" customWidth="1"/>
    <col min="2" max="2" width="13.91015625" style="24" customWidth="1"/>
    <col min="3" max="3" width="11.5" style="24" bestFit="1" customWidth="1"/>
    <col min="4" max="5" width="3.41015625" style="24" bestFit="1" customWidth="1"/>
    <col min="6" max="6" width="5.83203125" style="24" customWidth="1"/>
    <col min="7" max="7" width="4.41015625" style="24" bestFit="1" customWidth="1"/>
    <col min="8" max="10" width="9.66015625" style="24" customWidth="1"/>
    <col min="11" max="11" width="6.58203125" style="24" customWidth="1"/>
    <col min="12" max="14" width="5.16015625" style="24" customWidth="1"/>
    <col min="15" max="15" width="8.66015625" style="23" customWidth="1"/>
    <col min="16" max="16" width="11.5" style="24" customWidth="1"/>
    <col min="17" max="18" width="3.41015625" style="24" customWidth="1"/>
    <col min="19" max="19" width="6.5" style="24" customWidth="1"/>
    <col min="20" max="16384" width="8.66015625" style="23" customWidth="1"/>
  </cols>
  <sheetData>
    <row r="1" spans="1:19" ht="17.25">
      <c r="A1" s="24" t="s">
        <v>953</v>
      </c>
      <c r="B1" s="24" t="s">
        <v>954</v>
      </c>
      <c r="C1" s="24" t="s">
        <v>955</v>
      </c>
      <c r="D1" s="24" t="s">
        <v>956</v>
      </c>
      <c r="E1" s="24" t="s">
        <v>957</v>
      </c>
      <c r="F1" s="24" t="s">
        <v>958</v>
      </c>
      <c r="G1" s="24" t="s">
        <v>959</v>
      </c>
      <c r="H1" s="24" t="s">
        <v>960</v>
      </c>
      <c r="I1" s="24" t="s">
        <v>961</v>
      </c>
      <c r="J1" s="24" t="s">
        <v>962</v>
      </c>
      <c r="L1" s="24" t="s">
        <v>963</v>
      </c>
      <c r="M1" s="24" t="s">
        <v>964</v>
      </c>
      <c r="N1" s="24" t="s">
        <v>965</v>
      </c>
      <c r="P1" s="24" t="s">
        <v>1089</v>
      </c>
      <c r="Q1" s="24" t="s">
        <v>1090</v>
      </c>
      <c r="R1" s="24" t="s">
        <v>1094</v>
      </c>
      <c r="S1" s="24" t="s">
        <v>1105</v>
      </c>
    </row>
    <row r="2" spans="2:19" ht="17.25">
      <c r="B2" s="24">
        <f>IF('申込一覧表A'!B7="","",IF('申込一覧表A'!C7="",'申込一覧表A'!B7,'申込一覧表A'!B7&amp;"("&amp;'申込一覧表A'!C7&amp;")"))</f>
      </c>
      <c r="C2" s="24">
        <f>IF('申込一覧表A'!D7="","",'申込一覧表A'!D7)</f>
      </c>
      <c r="D2" s="24">
        <f>IF('申込一覧表A'!F7="","",'申込一覧表A'!F7)</f>
      </c>
      <c r="E2" s="24">
        <v>10</v>
      </c>
      <c r="F2" s="24">
        <f>IF('申込一覧表A'!Y7="","",'申込一覧表A'!Y7)</f>
        <v>109097</v>
      </c>
      <c r="G2" s="24">
        <f>IF('申込一覧表A'!I7="","",'申込一覧表A'!I7)</f>
      </c>
      <c r="H2" s="24">
        <f>IF('申込一覧表A'!M7="","",'申込一覧表A'!M7&amp;" "&amp;'申込一覧表A'!O7)</f>
      </c>
      <c r="I2" s="24">
        <f>IF('申込一覧表A'!Q7="","",'申込一覧表A'!Q7&amp;" "&amp;'申込一覧表A'!S7)</f>
      </c>
      <c r="J2" s="24">
        <f>IF('申込一覧表A'!U7="","",'申込一覧表A'!U7&amp;" "&amp;'申込一覧表A'!W7)</f>
      </c>
      <c r="L2" s="24">
        <f>IF('申込一覧表A'!J7="","","0"&amp;'申込一覧表A'!J7)</f>
      </c>
      <c r="M2" s="24">
        <f>IF('申込一覧表A'!K7="","",'申込一覧表A'!K7)</f>
      </c>
      <c r="N2" s="24">
        <f>IF('申込一覧表A'!L7="","",'申込一覧表A'!L7)</f>
      </c>
      <c r="P2" s="24">
        <f>IF('申込一覧表A'!E7="","",'申込一覧表A'!E7)</f>
      </c>
      <c r="Q2" s="24">
        <f aca="true" t="shared" si="0" ref="Q2:Q33">IF(D2="","",IF(D2=1,"m","f"))</f>
      </c>
      <c r="R2" s="24">
        <f>IF('申込一覧表A'!G7="","",'申込一覧表A'!G7)</f>
      </c>
      <c r="S2" s="207">
        <f>IF('申込一覧表A'!H7="","",'申込一覧表A'!H7)</f>
      </c>
    </row>
    <row r="3" spans="2:19" ht="17.25">
      <c r="B3" s="24">
        <f>IF('申込一覧表A'!B8="","",IF('申込一覧表A'!C8="",'申込一覧表A'!B8,'申込一覧表A'!B8&amp;"("&amp;'申込一覧表A'!C8&amp;")"))</f>
      </c>
      <c r="C3" s="24">
        <f>IF('申込一覧表A'!D8="","",'申込一覧表A'!D8)</f>
      </c>
      <c r="D3" s="24">
        <f>IF('申込一覧表A'!F8="","",'申込一覧表A'!F8)</f>
      </c>
      <c r="E3" s="24">
        <v>10</v>
      </c>
      <c r="F3" s="24">
        <f>IF('申込一覧表A'!Y8="","",'申込一覧表A'!Y8)</f>
        <v>109097</v>
      </c>
      <c r="G3" s="24">
        <f>IF('申込一覧表A'!I8="","",'申込一覧表A'!I8)</f>
      </c>
      <c r="H3" s="24">
        <f>IF('申込一覧表A'!M8="","",'申込一覧表A'!M8&amp;" "&amp;'申込一覧表A'!O8)</f>
      </c>
      <c r="I3" s="24">
        <f>IF('申込一覧表A'!Q8="","",'申込一覧表A'!Q8&amp;" "&amp;'申込一覧表A'!S8)</f>
      </c>
      <c r="J3" s="24">
        <f>IF('申込一覧表A'!U8="","",'申込一覧表A'!U8&amp;" "&amp;'申込一覧表A'!W8)</f>
      </c>
      <c r="L3" s="24">
        <f>IF('申込一覧表A'!J8="","","0"&amp;'申込一覧表A'!J8)</f>
      </c>
      <c r="M3" s="24">
        <f>IF('申込一覧表A'!K8="","",'申込一覧表A'!K8)</f>
      </c>
      <c r="N3" s="24">
        <f>IF('申込一覧表A'!L8="","",'申込一覧表A'!L8)</f>
      </c>
      <c r="P3" s="24">
        <f>IF('申込一覧表A'!E8="","",'申込一覧表A'!E8)</f>
      </c>
      <c r="Q3" s="24">
        <f t="shared" si="0"/>
      </c>
      <c r="R3" s="24">
        <f>IF('申込一覧表A'!G8="","",'申込一覧表A'!G8)</f>
      </c>
      <c r="S3" s="194">
        <f>IF('申込一覧表A'!H8="","",'申込一覧表A'!H8)</f>
      </c>
    </row>
    <row r="4" spans="2:19" ht="17.25">
      <c r="B4" s="24">
        <f>IF('申込一覧表A'!B9="","",IF('申込一覧表A'!C9="",'申込一覧表A'!B9,'申込一覧表A'!B9&amp;"("&amp;'申込一覧表A'!C9&amp;")"))</f>
      </c>
      <c r="C4" s="24">
        <f>IF('申込一覧表A'!D9="","",'申込一覧表A'!D9)</f>
      </c>
      <c r="D4" s="24">
        <f>IF('申込一覧表A'!F9="","",'申込一覧表A'!F9)</f>
      </c>
      <c r="E4" s="24">
        <v>10</v>
      </c>
      <c r="F4" s="24">
        <f>IF('申込一覧表A'!Y9="","",'申込一覧表A'!Y9)</f>
        <v>109097</v>
      </c>
      <c r="G4" s="24">
        <f>IF('申込一覧表A'!I9="","",'申込一覧表A'!I9)</f>
      </c>
      <c r="H4" s="24">
        <f>IF('申込一覧表A'!M9="","",'申込一覧表A'!M9&amp;" "&amp;'申込一覧表A'!O9)</f>
      </c>
      <c r="I4" s="24">
        <f>IF('申込一覧表A'!Q9="","",'申込一覧表A'!Q9&amp;" "&amp;'申込一覧表A'!S9)</f>
      </c>
      <c r="J4" s="24">
        <f>IF('申込一覧表A'!U9="","",'申込一覧表A'!U9&amp;" "&amp;'申込一覧表A'!W9)</f>
      </c>
      <c r="L4" s="24">
        <f>IF('申込一覧表A'!J9="","","0"&amp;'申込一覧表A'!J9)</f>
      </c>
      <c r="M4" s="24">
        <f>IF('申込一覧表A'!K9="","",'申込一覧表A'!K9)</f>
      </c>
      <c r="N4" s="24">
        <f>IF('申込一覧表A'!L9="","",'申込一覧表A'!L9)</f>
      </c>
      <c r="P4" s="24">
        <f>IF('申込一覧表A'!E9="","",'申込一覧表A'!E9)</f>
      </c>
      <c r="Q4" s="24">
        <f t="shared" si="0"/>
      </c>
      <c r="R4" s="24">
        <f>IF('申込一覧表A'!G9="","",'申込一覧表A'!G9)</f>
      </c>
      <c r="S4" s="194">
        <f>IF('申込一覧表A'!H9="","",'申込一覧表A'!H9)</f>
      </c>
    </row>
    <row r="5" spans="2:19" ht="17.25">
      <c r="B5" s="24">
        <f>IF('申込一覧表A'!B10="","",IF('申込一覧表A'!C10="",'申込一覧表A'!B10,'申込一覧表A'!B10&amp;"("&amp;'申込一覧表A'!C10&amp;")"))</f>
      </c>
      <c r="C5" s="24">
        <f>IF('申込一覧表A'!D10="","",'申込一覧表A'!D10)</f>
      </c>
      <c r="D5" s="24">
        <f>IF('申込一覧表A'!F10="","",'申込一覧表A'!F10)</f>
      </c>
      <c r="E5" s="24">
        <v>10</v>
      </c>
      <c r="F5" s="24">
        <f>IF('申込一覧表A'!Y10="","",'申込一覧表A'!Y10)</f>
        <v>109097</v>
      </c>
      <c r="G5" s="24">
        <f>IF('申込一覧表A'!I10="","",'申込一覧表A'!I10)</f>
      </c>
      <c r="H5" s="24">
        <f>IF('申込一覧表A'!M10="","",'申込一覧表A'!M10&amp;" "&amp;'申込一覧表A'!O10)</f>
      </c>
      <c r="I5" s="24">
        <f>IF('申込一覧表A'!Q10="","",'申込一覧表A'!Q10&amp;" "&amp;'申込一覧表A'!S10)</f>
      </c>
      <c r="J5" s="24">
        <f>IF('申込一覧表A'!U10="","",'申込一覧表A'!U10&amp;" "&amp;'申込一覧表A'!W10)</f>
      </c>
      <c r="L5" s="24">
        <f>IF('申込一覧表A'!J10="","","0"&amp;'申込一覧表A'!J10)</f>
      </c>
      <c r="M5" s="24">
        <f>IF('申込一覧表A'!K10="","",'申込一覧表A'!K10)</f>
      </c>
      <c r="N5" s="24">
        <f>IF('申込一覧表A'!L10="","",'申込一覧表A'!L10)</f>
      </c>
      <c r="P5" s="24">
        <f>IF('申込一覧表A'!E10="","",'申込一覧表A'!E10)</f>
      </c>
      <c r="Q5" s="24">
        <f t="shared" si="0"/>
      </c>
      <c r="R5" s="24">
        <f>IF('申込一覧表A'!G10="","",'申込一覧表A'!G10)</f>
      </c>
      <c r="S5" s="194">
        <f>IF('申込一覧表A'!H10="","",'申込一覧表A'!H10)</f>
      </c>
    </row>
    <row r="6" spans="2:19" ht="17.25">
      <c r="B6" s="24">
        <f>IF('申込一覧表A'!B11="","",IF('申込一覧表A'!C11="",'申込一覧表A'!B11,'申込一覧表A'!B11&amp;"("&amp;'申込一覧表A'!C11&amp;")"))</f>
      </c>
      <c r="C6" s="24">
        <f>IF('申込一覧表A'!D11="","",'申込一覧表A'!D11)</f>
      </c>
      <c r="D6" s="24">
        <f>IF('申込一覧表A'!F11="","",'申込一覧表A'!F11)</f>
      </c>
      <c r="E6" s="24">
        <v>10</v>
      </c>
      <c r="F6" s="24">
        <f>IF('申込一覧表A'!Y11="","",'申込一覧表A'!Y11)</f>
        <v>109097</v>
      </c>
      <c r="G6" s="24">
        <f>IF('申込一覧表A'!I11="","",'申込一覧表A'!I11)</f>
      </c>
      <c r="H6" s="24">
        <f>IF('申込一覧表A'!M11="","",'申込一覧表A'!M11&amp;" "&amp;'申込一覧表A'!O11)</f>
      </c>
      <c r="I6" s="24">
        <f>IF('申込一覧表A'!Q11="","",'申込一覧表A'!Q11&amp;" "&amp;'申込一覧表A'!S11)</f>
      </c>
      <c r="J6" s="24">
        <f>IF('申込一覧表A'!U11="","",'申込一覧表A'!U11&amp;" "&amp;'申込一覧表A'!W11)</f>
      </c>
      <c r="L6" s="24">
        <f>IF('申込一覧表A'!J11="","","0"&amp;'申込一覧表A'!J11)</f>
      </c>
      <c r="M6" s="24">
        <f>IF('申込一覧表A'!K11="","",'申込一覧表A'!K11)</f>
      </c>
      <c r="N6" s="24">
        <f>IF('申込一覧表A'!L11="","",'申込一覧表A'!L11)</f>
      </c>
      <c r="P6" s="24">
        <f>IF('申込一覧表A'!E11="","",'申込一覧表A'!E11)</f>
      </c>
      <c r="Q6" s="24">
        <f t="shared" si="0"/>
      </c>
      <c r="R6" s="24">
        <f>IF('申込一覧表A'!G11="","",'申込一覧表A'!G11)</f>
      </c>
      <c r="S6" s="194">
        <f>IF('申込一覧表A'!H11="","",'申込一覧表A'!H11)</f>
      </c>
    </row>
    <row r="7" spans="2:19" ht="17.25">
      <c r="B7" s="24">
        <f>IF('申込一覧表A'!B12="","",IF('申込一覧表A'!C12="",'申込一覧表A'!B12,'申込一覧表A'!B12&amp;"("&amp;'申込一覧表A'!C12&amp;")"))</f>
      </c>
      <c r="C7" s="24">
        <f>IF('申込一覧表A'!D12="","",'申込一覧表A'!D12)</f>
      </c>
      <c r="D7" s="24">
        <f>IF('申込一覧表A'!F12="","",'申込一覧表A'!F12)</f>
      </c>
      <c r="E7" s="24">
        <v>10</v>
      </c>
      <c r="F7" s="24">
        <f>IF('申込一覧表A'!Y12="","",'申込一覧表A'!Y12)</f>
        <v>109097</v>
      </c>
      <c r="G7" s="24">
        <f>IF('申込一覧表A'!I12="","",'申込一覧表A'!I12)</f>
      </c>
      <c r="H7" s="24">
        <f>IF('申込一覧表A'!M12="","",'申込一覧表A'!M12&amp;" "&amp;'申込一覧表A'!O12)</f>
      </c>
      <c r="I7" s="24">
        <f>IF('申込一覧表A'!Q12="","",'申込一覧表A'!Q12&amp;" "&amp;'申込一覧表A'!S12)</f>
      </c>
      <c r="J7" s="24">
        <f>IF('申込一覧表A'!U12="","",'申込一覧表A'!U12&amp;" "&amp;'申込一覧表A'!W12)</f>
      </c>
      <c r="L7" s="24">
        <f>IF('申込一覧表A'!J12="","","0"&amp;'申込一覧表A'!J12)</f>
      </c>
      <c r="M7" s="24">
        <f>IF('申込一覧表A'!K12="","",'申込一覧表A'!K12)</f>
      </c>
      <c r="N7" s="24">
        <f>IF('申込一覧表A'!L12="","",'申込一覧表A'!L12)</f>
      </c>
      <c r="P7" s="24">
        <f>IF('申込一覧表A'!E12="","",'申込一覧表A'!E12)</f>
      </c>
      <c r="Q7" s="24">
        <f t="shared" si="0"/>
      </c>
      <c r="R7" s="24">
        <f>IF('申込一覧表A'!G12="","",'申込一覧表A'!G12)</f>
      </c>
      <c r="S7" s="194">
        <f>IF('申込一覧表A'!H12="","",'申込一覧表A'!H12)</f>
      </c>
    </row>
    <row r="8" spans="2:19" ht="17.25">
      <c r="B8" s="24">
        <f>IF('申込一覧表A'!B13="","",IF('申込一覧表A'!C13="",'申込一覧表A'!B13,'申込一覧表A'!B13&amp;"("&amp;'申込一覧表A'!C13&amp;")"))</f>
      </c>
      <c r="C8" s="24">
        <f>IF('申込一覧表A'!D13="","",'申込一覧表A'!D13)</f>
      </c>
      <c r="D8" s="24">
        <f>IF('申込一覧表A'!F13="","",'申込一覧表A'!F13)</f>
      </c>
      <c r="E8" s="24">
        <v>10</v>
      </c>
      <c r="F8" s="24">
        <f>IF('申込一覧表A'!Y13="","",'申込一覧表A'!Y13)</f>
        <v>109097</v>
      </c>
      <c r="G8" s="24">
        <f>IF('申込一覧表A'!I13="","",'申込一覧表A'!I13)</f>
      </c>
      <c r="H8" s="24">
        <f>IF('申込一覧表A'!M13="","",'申込一覧表A'!M13&amp;" "&amp;'申込一覧表A'!O13)</f>
      </c>
      <c r="I8" s="24">
        <f>IF('申込一覧表A'!Q13="","",'申込一覧表A'!Q13&amp;" "&amp;'申込一覧表A'!S13)</f>
      </c>
      <c r="J8" s="24">
        <f>IF('申込一覧表A'!U13="","",'申込一覧表A'!U13&amp;" "&amp;'申込一覧表A'!W13)</f>
      </c>
      <c r="L8" s="24">
        <f>IF('申込一覧表A'!J13="","","0"&amp;'申込一覧表A'!J13)</f>
      </c>
      <c r="M8" s="24">
        <f>IF('申込一覧表A'!K13="","",'申込一覧表A'!K13)</f>
      </c>
      <c r="N8" s="24">
        <f>IF('申込一覧表A'!L13="","",'申込一覧表A'!L13)</f>
      </c>
      <c r="P8" s="24">
        <f>IF('申込一覧表A'!E13="","",'申込一覧表A'!E13)</f>
      </c>
      <c r="Q8" s="24">
        <f t="shared" si="0"/>
      </c>
      <c r="R8" s="24">
        <f>IF('申込一覧表A'!G13="","",'申込一覧表A'!G13)</f>
      </c>
      <c r="S8" s="194">
        <f>IF('申込一覧表A'!H13="","",'申込一覧表A'!H13)</f>
      </c>
    </row>
    <row r="9" spans="2:19" ht="17.25">
      <c r="B9" s="24">
        <f>IF('申込一覧表A'!B14="","",IF('申込一覧表A'!C14="",'申込一覧表A'!B14,'申込一覧表A'!B14&amp;"("&amp;'申込一覧表A'!C14&amp;")"))</f>
      </c>
      <c r="C9" s="24">
        <f>IF('申込一覧表A'!D14="","",'申込一覧表A'!D14)</f>
      </c>
      <c r="D9" s="24">
        <f>IF('申込一覧表A'!F14="","",'申込一覧表A'!F14)</f>
      </c>
      <c r="E9" s="24">
        <v>10</v>
      </c>
      <c r="F9" s="24">
        <f>IF('申込一覧表A'!Y14="","",'申込一覧表A'!Y14)</f>
        <v>109097</v>
      </c>
      <c r="G9" s="24">
        <f>IF('申込一覧表A'!I14="","",'申込一覧表A'!I14)</f>
      </c>
      <c r="H9" s="24">
        <f>IF('申込一覧表A'!M14="","",'申込一覧表A'!M14&amp;" "&amp;'申込一覧表A'!O14)</f>
      </c>
      <c r="I9" s="24">
        <f>IF('申込一覧表A'!Q14="","",'申込一覧表A'!Q14&amp;" "&amp;'申込一覧表A'!S14)</f>
      </c>
      <c r="J9" s="24">
        <f>IF('申込一覧表A'!U14="","",'申込一覧表A'!U14&amp;" "&amp;'申込一覧表A'!W14)</f>
      </c>
      <c r="L9" s="24">
        <f>IF('申込一覧表A'!J14="","","0"&amp;'申込一覧表A'!J14)</f>
      </c>
      <c r="M9" s="24">
        <f>IF('申込一覧表A'!K14="","",'申込一覧表A'!K14)</f>
      </c>
      <c r="N9" s="24">
        <f>IF('申込一覧表A'!L14="","",'申込一覧表A'!L14)</f>
      </c>
      <c r="P9" s="24">
        <f>IF('申込一覧表A'!E14="","",'申込一覧表A'!E14)</f>
      </c>
      <c r="Q9" s="24">
        <f t="shared" si="0"/>
      </c>
      <c r="R9" s="24">
        <f>IF('申込一覧表A'!G14="","",'申込一覧表A'!G14)</f>
      </c>
      <c r="S9" s="194">
        <f>IF('申込一覧表A'!H14="","",'申込一覧表A'!H14)</f>
      </c>
    </row>
    <row r="10" spans="2:19" ht="17.25">
      <c r="B10" s="24">
        <f>IF('申込一覧表A'!B15="","",IF('申込一覧表A'!C15="",'申込一覧表A'!B15,'申込一覧表A'!B15&amp;"("&amp;'申込一覧表A'!C15&amp;")"))</f>
      </c>
      <c r="C10" s="24">
        <f>IF('申込一覧表A'!D15="","",'申込一覧表A'!D15)</f>
      </c>
      <c r="D10" s="24">
        <f>IF('申込一覧表A'!F15="","",'申込一覧表A'!F15)</f>
      </c>
      <c r="E10" s="24">
        <v>10</v>
      </c>
      <c r="F10" s="24">
        <f>IF('申込一覧表A'!Y15="","",'申込一覧表A'!Y15)</f>
        <v>109097</v>
      </c>
      <c r="G10" s="24">
        <f>IF('申込一覧表A'!I15="","",'申込一覧表A'!I15)</f>
      </c>
      <c r="H10" s="24">
        <f>IF('申込一覧表A'!M15="","",'申込一覧表A'!M15&amp;" "&amp;'申込一覧表A'!O15)</f>
      </c>
      <c r="I10" s="24">
        <f>IF('申込一覧表A'!Q15="","",'申込一覧表A'!Q15&amp;" "&amp;'申込一覧表A'!S15)</f>
      </c>
      <c r="J10" s="24">
        <f>IF('申込一覧表A'!U15="","",'申込一覧表A'!U15&amp;" "&amp;'申込一覧表A'!W15)</f>
      </c>
      <c r="L10" s="24">
        <f>IF('申込一覧表A'!J15="","","0"&amp;'申込一覧表A'!J15)</f>
      </c>
      <c r="M10" s="24">
        <f>IF('申込一覧表A'!K15="","",'申込一覧表A'!K15)</f>
      </c>
      <c r="N10" s="24">
        <f>IF('申込一覧表A'!L15="","",'申込一覧表A'!L15)</f>
      </c>
      <c r="P10" s="24">
        <f>IF('申込一覧表A'!E15="","",'申込一覧表A'!E15)</f>
      </c>
      <c r="Q10" s="24">
        <f t="shared" si="0"/>
      </c>
      <c r="R10" s="24">
        <f>IF('申込一覧表A'!G15="","",'申込一覧表A'!G15)</f>
      </c>
      <c r="S10" s="194">
        <f>IF('申込一覧表A'!H15="","",'申込一覧表A'!H15)</f>
      </c>
    </row>
    <row r="11" spans="2:19" ht="17.25">
      <c r="B11" s="24">
        <f>IF('申込一覧表A'!B16="","",IF('申込一覧表A'!C16="",'申込一覧表A'!B16,'申込一覧表A'!B16&amp;"("&amp;'申込一覧表A'!C16&amp;")"))</f>
      </c>
      <c r="C11" s="24">
        <f>IF('申込一覧表A'!D16="","",'申込一覧表A'!D16)</f>
      </c>
      <c r="D11" s="24">
        <f>IF('申込一覧表A'!F16="","",'申込一覧表A'!F16)</f>
      </c>
      <c r="E11" s="24">
        <v>10</v>
      </c>
      <c r="F11" s="24">
        <f>IF('申込一覧表A'!Y16="","",'申込一覧表A'!Y16)</f>
        <v>109097</v>
      </c>
      <c r="G11" s="24">
        <f>IF('申込一覧表A'!I16="","",'申込一覧表A'!I16)</f>
      </c>
      <c r="H11" s="24">
        <f>IF('申込一覧表A'!M16="","",'申込一覧表A'!M16&amp;" "&amp;'申込一覧表A'!O16)</f>
      </c>
      <c r="I11" s="24">
        <f>IF('申込一覧表A'!Q16="","",'申込一覧表A'!Q16&amp;" "&amp;'申込一覧表A'!S16)</f>
      </c>
      <c r="J11" s="24">
        <f>IF('申込一覧表A'!U16="","",'申込一覧表A'!U16&amp;" "&amp;'申込一覧表A'!W16)</f>
      </c>
      <c r="L11" s="24">
        <f>IF('申込一覧表A'!J16="","","0"&amp;'申込一覧表A'!J16)</f>
      </c>
      <c r="M11" s="24">
        <f>IF('申込一覧表A'!K16="","",'申込一覧表A'!K16)</f>
      </c>
      <c r="N11" s="24">
        <f>IF('申込一覧表A'!L16="","",'申込一覧表A'!L16)</f>
      </c>
      <c r="P11" s="24">
        <f>IF('申込一覧表A'!E16="","",'申込一覧表A'!E16)</f>
      </c>
      <c r="Q11" s="24">
        <f t="shared" si="0"/>
      </c>
      <c r="R11" s="24">
        <f>IF('申込一覧表A'!G16="","",'申込一覧表A'!G16)</f>
      </c>
      <c r="S11" s="194">
        <f>IF('申込一覧表A'!H16="","",'申込一覧表A'!H16)</f>
      </c>
    </row>
    <row r="12" spans="2:19" ht="17.25">
      <c r="B12" s="24">
        <f>IF('申込一覧表A'!B17="","",IF('申込一覧表A'!C17="",'申込一覧表A'!B17,'申込一覧表A'!B17&amp;"("&amp;'申込一覧表A'!C17&amp;")"))</f>
      </c>
      <c r="C12" s="24">
        <f>IF('申込一覧表A'!D17="","",'申込一覧表A'!D17)</f>
      </c>
      <c r="D12" s="24">
        <f>IF('申込一覧表A'!F17="","",'申込一覧表A'!F17)</f>
      </c>
      <c r="E12" s="24">
        <v>10</v>
      </c>
      <c r="F12" s="24">
        <f>IF('申込一覧表A'!Y17="","",'申込一覧表A'!Y17)</f>
        <v>109097</v>
      </c>
      <c r="G12" s="24">
        <f>IF('申込一覧表A'!I17="","",'申込一覧表A'!I17)</f>
      </c>
      <c r="H12" s="24">
        <f>IF('申込一覧表A'!M17="","",'申込一覧表A'!M17&amp;" "&amp;'申込一覧表A'!O17)</f>
      </c>
      <c r="I12" s="24">
        <f>IF('申込一覧表A'!Q17="","",'申込一覧表A'!Q17&amp;" "&amp;'申込一覧表A'!S17)</f>
      </c>
      <c r="J12" s="24">
        <f>IF('申込一覧表A'!U17="","",'申込一覧表A'!U17&amp;" "&amp;'申込一覧表A'!W17)</f>
      </c>
      <c r="L12" s="24">
        <f>IF('申込一覧表A'!J17="","","0"&amp;'申込一覧表A'!J17)</f>
      </c>
      <c r="M12" s="24">
        <f>IF('申込一覧表A'!K17="","",'申込一覧表A'!K17)</f>
      </c>
      <c r="N12" s="24">
        <f>IF('申込一覧表A'!L17="","",'申込一覧表A'!L17)</f>
      </c>
      <c r="P12" s="24">
        <f>IF('申込一覧表A'!E17="","",'申込一覧表A'!E17)</f>
      </c>
      <c r="Q12" s="24">
        <f t="shared" si="0"/>
      </c>
      <c r="R12" s="24">
        <f>IF('申込一覧表A'!G17="","",'申込一覧表A'!G17)</f>
      </c>
      <c r="S12" s="194">
        <f>IF('申込一覧表A'!H17="","",'申込一覧表A'!H17)</f>
      </c>
    </row>
    <row r="13" spans="2:19" ht="17.25">
      <c r="B13" s="24">
        <f>IF('申込一覧表A'!B18="","",IF('申込一覧表A'!C18="",'申込一覧表A'!B18,'申込一覧表A'!B18&amp;"("&amp;'申込一覧表A'!C18&amp;")"))</f>
      </c>
      <c r="C13" s="24">
        <f>IF('申込一覧表A'!D18="","",'申込一覧表A'!D18)</f>
      </c>
      <c r="D13" s="24">
        <f>IF('申込一覧表A'!F18="","",'申込一覧表A'!F18)</f>
      </c>
      <c r="E13" s="24">
        <v>10</v>
      </c>
      <c r="F13" s="24">
        <f>IF('申込一覧表A'!Y18="","",'申込一覧表A'!Y18)</f>
        <v>109097</v>
      </c>
      <c r="G13" s="24">
        <f>IF('申込一覧表A'!I18="","",'申込一覧表A'!I18)</f>
      </c>
      <c r="H13" s="24">
        <f>IF('申込一覧表A'!M18="","",'申込一覧表A'!M18&amp;" "&amp;'申込一覧表A'!O18)</f>
      </c>
      <c r="I13" s="24">
        <f>IF('申込一覧表A'!Q18="","",'申込一覧表A'!Q18&amp;" "&amp;'申込一覧表A'!S18)</f>
      </c>
      <c r="J13" s="24">
        <f>IF('申込一覧表A'!U18="","",'申込一覧表A'!U18&amp;" "&amp;'申込一覧表A'!W18)</f>
      </c>
      <c r="L13" s="24">
        <f>IF('申込一覧表A'!J18="","","0"&amp;'申込一覧表A'!J18)</f>
      </c>
      <c r="M13" s="24">
        <f>IF('申込一覧表A'!K18="","",'申込一覧表A'!K18)</f>
      </c>
      <c r="N13" s="24">
        <f>IF('申込一覧表A'!L18="","",'申込一覧表A'!L18)</f>
      </c>
      <c r="P13" s="24">
        <f>IF('申込一覧表A'!E18="","",'申込一覧表A'!E18)</f>
      </c>
      <c r="Q13" s="24">
        <f t="shared" si="0"/>
      </c>
      <c r="R13" s="24">
        <f>IF('申込一覧表A'!G18="","",'申込一覧表A'!G18)</f>
      </c>
      <c r="S13" s="194">
        <f>IF('申込一覧表A'!H18="","",'申込一覧表A'!H18)</f>
      </c>
    </row>
    <row r="14" spans="2:19" ht="17.25">
      <c r="B14" s="24">
        <f>IF('申込一覧表A'!B19="","",IF('申込一覧表A'!C19="",'申込一覧表A'!B19,'申込一覧表A'!B19&amp;"("&amp;'申込一覧表A'!C19&amp;")"))</f>
      </c>
      <c r="C14" s="24">
        <f>IF('申込一覧表A'!D19="","",'申込一覧表A'!D19)</f>
      </c>
      <c r="D14" s="24">
        <f>IF('申込一覧表A'!F19="","",'申込一覧表A'!F19)</f>
      </c>
      <c r="E14" s="24">
        <v>10</v>
      </c>
      <c r="F14" s="24">
        <f>IF('申込一覧表A'!Y19="","",'申込一覧表A'!Y19)</f>
        <v>109097</v>
      </c>
      <c r="G14" s="24">
        <f>IF('申込一覧表A'!I19="","",'申込一覧表A'!I19)</f>
      </c>
      <c r="H14" s="24">
        <f>IF('申込一覧表A'!M19="","",'申込一覧表A'!M19&amp;" "&amp;'申込一覧表A'!O19)</f>
      </c>
      <c r="I14" s="24">
        <f>IF('申込一覧表A'!Q19="","",'申込一覧表A'!Q19&amp;" "&amp;'申込一覧表A'!S19)</f>
      </c>
      <c r="J14" s="24">
        <f>IF('申込一覧表A'!U19="","",'申込一覧表A'!U19&amp;" "&amp;'申込一覧表A'!W19)</f>
      </c>
      <c r="L14" s="24">
        <f>IF('申込一覧表A'!J19="","","0"&amp;'申込一覧表A'!J19)</f>
      </c>
      <c r="M14" s="24">
        <f>IF('申込一覧表A'!K19="","",'申込一覧表A'!K19)</f>
      </c>
      <c r="N14" s="24">
        <f>IF('申込一覧表A'!L19="","",'申込一覧表A'!L19)</f>
      </c>
      <c r="P14" s="24">
        <f>IF('申込一覧表A'!E19="","",'申込一覧表A'!E19)</f>
      </c>
      <c r="Q14" s="24">
        <f t="shared" si="0"/>
      </c>
      <c r="R14" s="24">
        <f>IF('申込一覧表A'!G19="","",'申込一覧表A'!G19)</f>
      </c>
      <c r="S14" s="194">
        <f>IF('申込一覧表A'!H19="","",'申込一覧表A'!H19)</f>
      </c>
    </row>
    <row r="15" spans="2:19" ht="17.25">
      <c r="B15" s="24">
        <f>IF('申込一覧表A'!B20="","",IF('申込一覧表A'!C20="",'申込一覧表A'!B20,'申込一覧表A'!B20&amp;"("&amp;'申込一覧表A'!C20&amp;")"))</f>
      </c>
      <c r="C15" s="24">
        <f>IF('申込一覧表A'!D20="","",'申込一覧表A'!D20)</f>
      </c>
      <c r="D15" s="24">
        <f>IF('申込一覧表A'!F20="","",'申込一覧表A'!F20)</f>
      </c>
      <c r="E15" s="24">
        <v>10</v>
      </c>
      <c r="F15" s="24">
        <f>IF('申込一覧表A'!Y20="","",'申込一覧表A'!Y20)</f>
        <v>109097</v>
      </c>
      <c r="G15" s="24">
        <f>IF('申込一覧表A'!I20="","",'申込一覧表A'!I20)</f>
      </c>
      <c r="H15" s="24">
        <f>IF('申込一覧表A'!M20="","",'申込一覧表A'!M20&amp;" "&amp;'申込一覧表A'!O20)</f>
      </c>
      <c r="I15" s="24">
        <f>IF('申込一覧表A'!Q20="","",'申込一覧表A'!Q20&amp;" "&amp;'申込一覧表A'!S20)</f>
      </c>
      <c r="J15" s="24">
        <f>IF('申込一覧表A'!U20="","",'申込一覧表A'!U20&amp;" "&amp;'申込一覧表A'!W20)</f>
      </c>
      <c r="L15" s="24">
        <f>IF('申込一覧表A'!J20="","","0"&amp;'申込一覧表A'!J20)</f>
      </c>
      <c r="M15" s="24">
        <f>IF('申込一覧表A'!K20="","",'申込一覧表A'!K20)</f>
      </c>
      <c r="N15" s="24">
        <f>IF('申込一覧表A'!L20="","",'申込一覧表A'!L20)</f>
      </c>
      <c r="P15" s="24">
        <f>IF('申込一覧表A'!E20="","",'申込一覧表A'!E20)</f>
      </c>
      <c r="Q15" s="24">
        <f t="shared" si="0"/>
      </c>
      <c r="R15" s="24">
        <f>IF('申込一覧表A'!G20="","",'申込一覧表A'!G20)</f>
      </c>
      <c r="S15" s="194">
        <f>IF('申込一覧表A'!H20="","",'申込一覧表A'!H20)</f>
      </c>
    </row>
    <row r="16" spans="2:19" ht="17.25">
      <c r="B16" s="24">
        <f>IF('申込一覧表A'!B21="","",IF('申込一覧表A'!C21="",'申込一覧表A'!B21,'申込一覧表A'!B21&amp;"("&amp;'申込一覧表A'!C21&amp;")"))</f>
      </c>
      <c r="C16" s="24">
        <f>IF('申込一覧表A'!D21="","",'申込一覧表A'!D21)</f>
      </c>
      <c r="D16" s="24">
        <f>IF('申込一覧表A'!F21="","",'申込一覧表A'!F21)</f>
      </c>
      <c r="E16" s="24">
        <v>10</v>
      </c>
      <c r="F16" s="24">
        <f>IF('申込一覧表A'!Y21="","",'申込一覧表A'!Y21)</f>
        <v>109097</v>
      </c>
      <c r="G16" s="24">
        <f>IF('申込一覧表A'!I21="","",'申込一覧表A'!I21)</f>
      </c>
      <c r="H16" s="24">
        <f>IF('申込一覧表A'!M21="","",'申込一覧表A'!M21&amp;" "&amp;'申込一覧表A'!O21)</f>
      </c>
      <c r="I16" s="24">
        <f>IF('申込一覧表A'!Q21="","",'申込一覧表A'!Q21&amp;" "&amp;'申込一覧表A'!S21)</f>
      </c>
      <c r="J16" s="24">
        <f>IF('申込一覧表A'!U21="","",'申込一覧表A'!U21&amp;" "&amp;'申込一覧表A'!W21)</f>
      </c>
      <c r="L16" s="24">
        <f>IF('申込一覧表A'!J21="","","0"&amp;'申込一覧表A'!J21)</f>
      </c>
      <c r="M16" s="24">
        <f>IF('申込一覧表A'!K21="","",'申込一覧表A'!K21)</f>
      </c>
      <c r="N16" s="24">
        <f>IF('申込一覧表A'!L21="","",'申込一覧表A'!L21)</f>
      </c>
      <c r="P16" s="24">
        <f>IF('申込一覧表A'!E21="","",'申込一覧表A'!E21)</f>
      </c>
      <c r="Q16" s="24">
        <f t="shared" si="0"/>
      </c>
      <c r="R16" s="24">
        <f>IF('申込一覧表A'!G21="","",'申込一覧表A'!G21)</f>
      </c>
      <c r="S16" s="194">
        <f>IF('申込一覧表A'!H21="","",'申込一覧表A'!H21)</f>
      </c>
    </row>
    <row r="17" spans="2:19" ht="17.25">
      <c r="B17" s="24">
        <f>IF('申込一覧表A'!B22="","",IF('申込一覧表A'!C22="",'申込一覧表A'!B22,'申込一覧表A'!B22&amp;"("&amp;'申込一覧表A'!C22&amp;")"))</f>
      </c>
      <c r="C17" s="24">
        <f>IF('申込一覧表A'!D22="","",'申込一覧表A'!D22)</f>
      </c>
      <c r="D17" s="24">
        <f>IF('申込一覧表A'!F22="","",'申込一覧表A'!F22)</f>
      </c>
      <c r="E17" s="24">
        <v>10</v>
      </c>
      <c r="F17" s="24">
        <f>IF('申込一覧表A'!Y22="","",'申込一覧表A'!Y22)</f>
        <v>109097</v>
      </c>
      <c r="G17" s="24">
        <f>IF('申込一覧表A'!I22="","",'申込一覧表A'!I22)</f>
      </c>
      <c r="H17" s="24">
        <f>IF('申込一覧表A'!M22="","",'申込一覧表A'!M22&amp;" "&amp;'申込一覧表A'!O22)</f>
      </c>
      <c r="I17" s="24">
        <f>IF('申込一覧表A'!Q22="","",'申込一覧表A'!Q22&amp;" "&amp;'申込一覧表A'!S22)</f>
      </c>
      <c r="J17" s="24">
        <f>IF('申込一覧表A'!U22="","",'申込一覧表A'!U22&amp;" "&amp;'申込一覧表A'!W22)</f>
      </c>
      <c r="L17" s="24">
        <f>IF('申込一覧表A'!J22="","","0"&amp;'申込一覧表A'!J22)</f>
      </c>
      <c r="M17" s="24">
        <f>IF('申込一覧表A'!K22="","",'申込一覧表A'!K22)</f>
      </c>
      <c r="N17" s="24">
        <f>IF('申込一覧表A'!L22="","",'申込一覧表A'!L22)</f>
      </c>
      <c r="P17" s="24">
        <f>IF('申込一覧表A'!E22="","",'申込一覧表A'!E22)</f>
      </c>
      <c r="Q17" s="24">
        <f t="shared" si="0"/>
      </c>
      <c r="R17" s="24">
        <f>IF('申込一覧表A'!G22="","",'申込一覧表A'!G22)</f>
      </c>
      <c r="S17" s="194">
        <f>IF('申込一覧表A'!H22="","",'申込一覧表A'!H22)</f>
      </c>
    </row>
    <row r="18" spans="2:19" ht="17.25">
      <c r="B18" s="24">
        <f>IF('申込一覧表A'!B23="","",IF('申込一覧表A'!C23="",'申込一覧表A'!B23,'申込一覧表A'!B23&amp;"("&amp;'申込一覧表A'!C23&amp;")"))</f>
      </c>
      <c r="C18" s="24">
        <f>IF('申込一覧表A'!D23="","",'申込一覧表A'!D23)</f>
      </c>
      <c r="D18" s="24">
        <f>IF('申込一覧表A'!F23="","",'申込一覧表A'!F23)</f>
      </c>
      <c r="E18" s="24">
        <v>10</v>
      </c>
      <c r="F18" s="24">
        <f>IF('申込一覧表A'!Y23="","",'申込一覧表A'!Y23)</f>
        <v>109097</v>
      </c>
      <c r="G18" s="24">
        <f>IF('申込一覧表A'!I23="","",'申込一覧表A'!I23)</f>
      </c>
      <c r="H18" s="24">
        <f>IF('申込一覧表A'!M23="","",'申込一覧表A'!M23&amp;" "&amp;'申込一覧表A'!O23)</f>
      </c>
      <c r="I18" s="24">
        <f>IF('申込一覧表A'!Q23="","",'申込一覧表A'!Q23&amp;" "&amp;'申込一覧表A'!S23)</f>
      </c>
      <c r="J18" s="24">
        <f>IF('申込一覧表A'!U23="","",'申込一覧表A'!U23&amp;" "&amp;'申込一覧表A'!W23)</f>
      </c>
      <c r="L18" s="24">
        <f>IF('申込一覧表A'!J23="","","0"&amp;'申込一覧表A'!J23)</f>
      </c>
      <c r="M18" s="24">
        <f>IF('申込一覧表A'!K23="","",'申込一覧表A'!K23)</f>
      </c>
      <c r="N18" s="24">
        <f>IF('申込一覧表A'!L23="","",'申込一覧表A'!L23)</f>
      </c>
      <c r="P18" s="24">
        <f>IF('申込一覧表A'!E23="","",'申込一覧表A'!E23)</f>
      </c>
      <c r="Q18" s="24">
        <f t="shared" si="0"/>
      </c>
      <c r="R18" s="24">
        <f>IF('申込一覧表A'!G23="","",'申込一覧表A'!G23)</f>
      </c>
      <c r="S18" s="194">
        <f>IF('申込一覧表A'!H23="","",'申込一覧表A'!H23)</f>
      </c>
    </row>
    <row r="19" spans="2:19" ht="17.25">
      <c r="B19" s="24">
        <f>IF('申込一覧表A'!B24="","",IF('申込一覧表A'!C24="",'申込一覧表A'!B24,'申込一覧表A'!B24&amp;"("&amp;'申込一覧表A'!C24&amp;")"))</f>
      </c>
      <c r="C19" s="24">
        <f>IF('申込一覧表A'!D24="","",'申込一覧表A'!D24)</f>
      </c>
      <c r="D19" s="24">
        <f>IF('申込一覧表A'!F24="","",'申込一覧表A'!F24)</f>
      </c>
      <c r="E19" s="24">
        <v>10</v>
      </c>
      <c r="F19" s="24">
        <f>IF('申込一覧表A'!Y24="","",'申込一覧表A'!Y24)</f>
        <v>109097</v>
      </c>
      <c r="G19" s="24">
        <f>IF('申込一覧表A'!I24="","",'申込一覧表A'!I24)</f>
      </c>
      <c r="H19" s="24">
        <f>IF('申込一覧表A'!M24="","",'申込一覧表A'!M24&amp;" "&amp;'申込一覧表A'!O24)</f>
      </c>
      <c r="I19" s="24">
        <f>IF('申込一覧表A'!Q24="","",'申込一覧表A'!Q24&amp;" "&amp;'申込一覧表A'!S24)</f>
      </c>
      <c r="J19" s="24">
        <f>IF('申込一覧表A'!U24="","",'申込一覧表A'!U24&amp;" "&amp;'申込一覧表A'!W24)</f>
      </c>
      <c r="L19" s="24">
        <f>IF('申込一覧表A'!J24="","","0"&amp;'申込一覧表A'!J24)</f>
      </c>
      <c r="M19" s="24">
        <f>IF('申込一覧表A'!K24="","",'申込一覧表A'!K24)</f>
      </c>
      <c r="N19" s="24">
        <f>IF('申込一覧表A'!L24="","",'申込一覧表A'!L24)</f>
      </c>
      <c r="P19" s="24">
        <f>IF('申込一覧表A'!E24="","",'申込一覧表A'!E24)</f>
      </c>
      <c r="Q19" s="24">
        <f t="shared" si="0"/>
      </c>
      <c r="R19" s="24">
        <f>IF('申込一覧表A'!G24="","",'申込一覧表A'!G24)</f>
      </c>
      <c r="S19" s="194">
        <f>IF('申込一覧表A'!H24="","",'申込一覧表A'!H24)</f>
      </c>
    </row>
    <row r="20" spans="2:19" ht="17.25">
      <c r="B20" s="24">
        <f>IF('申込一覧表A'!B25="","",IF('申込一覧表A'!C25="",'申込一覧表A'!B25,'申込一覧表A'!B25&amp;"("&amp;'申込一覧表A'!C25&amp;")"))</f>
      </c>
      <c r="C20" s="24">
        <f>IF('申込一覧表A'!D25="","",'申込一覧表A'!D25)</f>
      </c>
      <c r="D20" s="24">
        <f>IF('申込一覧表A'!F25="","",'申込一覧表A'!F25)</f>
      </c>
      <c r="E20" s="24">
        <v>10</v>
      </c>
      <c r="F20" s="24">
        <f>IF('申込一覧表A'!Y25="","",'申込一覧表A'!Y25)</f>
        <v>109097</v>
      </c>
      <c r="G20" s="24">
        <f>IF('申込一覧表A'!I25="","",'申込一覧表A'!I25)</f>
      </c>
      <c r="H20" s="24">
        <f>IF('申込一覧表A'!M25="","",'申込一覧表A'!M25&amp;" "&amp;'申込一覧表A'!O25)</f>
      </c>
      <c r="I20" s="24">
        <f>IF('申込一覧表A'!Q25="","",'申込一覧表A'!Q25&amp;" "&amp;'申込一覧表A'!S25)</f>
      </c>
      <c r="J20" s="24">
        <f>IF('申込一覧表A'!U25="","",'申込一覧表A'!U25&amp;" "&amp;'申込一覧表A'!W25)</f>
      </c>
      <c r="L20" s="24">
        <f>IF('申込一覧表A'!J25="","","0"&amp;'申込一覧表A'!J25)</f>
      </c>
      <c r="M20" s="24">
        <f>IF('申込一覧表A'!K25="","",'申込一覧表A'!K25)</f>
      </c>
      <c r="N20" s="24">
        <f>IF('申込一覧表A'!L25="","",'申込一覧表A'!L25)</f>
      </c>
      <c r="P20" s="24">
        <f>IF('申込一覧表A'!E25="","",'申込一覧表A'!E25)</f>
      </c>
      <c r="Q20" s="24">
        <f t="shared" si="0"/>
      </c>
      <c r="R20" s="24">
        <f>IF('申込一覧表A'!G25="","",'申込一覧表A'!G25)</f>
      </c>
      <c r="S20" s="194">
        <f>IF('申込一覧表A'!H25="","",'申込一覧表A'!H25)</f>
      </c>
    </row>
    <row r="21" spans="2:19" ht="17.25">
      <c r="B21" s="24">
        <f>IF('申込一覧表A'!B26="","",IF('申込一覧表A'!C26="",'申込一覧表A'!B26,'申込一覧表A'!B26&amp;"("&amp;'申込一覧表A'!C26&amp;")"))</f>
      </c>
      <c r="C21" s="24">
        <f>IF('申込一覧表A'!D26="","",'申込一覧表A'!D26)</f>
      </c>
      <c r="D21" s="24">
        <f>IF('申込一覧表A'!F26="","",'申込一覧表A'!F26)</f>
      </c>
      <c r="E21" s="24">
        <v>10</v>
      </c>
      <c r="F21" s="24">
        <f>IF('申込一覧表A'!Y26="","",'申込一覧表A'!Y26)</f>
        <v>109097</v>
      </c>
      <c r="G21" s="24">
        <f>IF('申込一覧表A'!I26="","",'申込一覧表A'!I26)</f>
      </c>
      <c r="H21" s="24">
        <f>IF('申込一覧表A'!M26="","",'申込一覧表A'!M26&amp;" "&amp;'申込一覧表A'!O26)</f>
      </c>
      <c r="I21" s="24">
        <f>IF('申込一覧表A'!Q26="","",'申込一覧表A'!Q26&amp;" "&amp;'申込一覧表A'!S26)</f>
      </c>
      <c r="J21" s="24">
        <f>IF('申込一覧表A'!U26="","",'申込一覧表A'!U26&amp;" "&amp;'申込一覧表A'!W26)</f>
      </c>
      <c r="L21" s="24">
        <f>IF('申込一覧表A'!J26="","","0"&amp;'申込一覧表A'!J26)</f>
      </c>
      <c r="M21" s="24">
        <f>IF('申込一覧表A'!K26="","",'申込一覧表A'!K26)</f>
      </c>
      <c r="N21" s="24">
        <f>IF('申込一覧表A'!L26="","",'申込一覧表A'!L26)</f>
      </c>
      <c r="P21" s="24">
        <f>IF('申込一覧表A'!E26="","",'申込一覧表A'!E26)</f>
      </c>
      <c r="Q21" s="24">
        <f t="shared" si="0"/>
      </c>
      <c r="R21" s="24">
        <f>IF('申込一覧表A'!G26="","",'申込一覧表A'!G26)</f>
      </c>
      <c r="S21" s="194">
        <f>IF('申込一覧表A'!H26="","",'申込一覧表A'!H26)</f>
      </c>
    </row>
    <row r="22" spans="2:19" ht="17.25">
      <c r="B22" s="24">
        <f>IF('申込一覧表A'!B27="","",IF('申込一覧表A'!C27="",'申込一覧表A'!B27,'申込一覧表A'!B27&amp;"("&amp;'申込一覧表A'!C27&amp;")"))</f>
      </c>
      <c r="C22" s="24">
        <f>IF('申込一覧表A'!D27="","",'申込一覧表A'!D27)</f>
      </c>
      <c r="D22" s="24">
        <f>IF('申込一覧表A'!F27="","",'申込一覧表A'!F27)</f>
      </c>
      <c r="E22" s="24">
        <v>10</v>
      </c>
      <c r="F22" s="24">
        <f>IF('申込一覧表A'!Y27="","",'申込一覧表A'!Y27)</f>
        <v>109097</v>
      </c>
      <c r="G22" s="24">
        <f>IF('申込一覧表A'!I27="","",'申込一覧表A'!I27)</f>
      </c>
      <c r="H22" s="24">
        <f>IF('申込一覧表A'!M27="","",'申込一覧表A'!M27&amp;" "&amp;'申込一覧表A'!O27)</f>
      </c>
      <c r="I22" s="24">
        <f>IF('申込一覧表A'!Q27="","",'申込一覧表A'!Q27&amp;" "&amp;'申込一覧表A'!S27)</f>
      </c>
      <c r="J22" s="24">
        <f>IF('申込一覧表A'!U27="","",'申込一覧表A'!U27&amp;" "&amp;'申込一覧表A'!W27)</f>
      </c>
      <c r="L22" s="24">
        <f>IF('申込一覧表A'!J27="","","0"&amp;'申込一覧表A'!J27)</f>
      </c>
      <c r="M22" s="24">
        <f>IF('申込一覧表A'!K27="","",'申込一覧表A'!K27)</f>
      </c>
      <c r="N22" s="24">
        <f>IF('申込一覧表A'!L27="","",'申込一覧表A'!L27)</f>
      </c>
      <c r="P22" s="24">
        <f>IF('申込一覧表A'!E27="","",'申込一覧表A'!E27)</f>
      </c>
      <c r="Q22" s="24">
        <f t="shared" si="0"/>
      </c>
      <c r="R22" s="24">
        <f>IF('申込一覧表A'!G27="","",'申込一覧表A'!G27)</f>
      </c>
      <c r="S22" s="194">
        <f>IF('申込一覧表A'!H27="","",'申込一覧表A'!H27)</f>
      </c>
    </row>
    <row r="23" spans="2:19" ht="17.25">
      <c r="B23" s="24">
        <f>IF('申込一覧表A'!B28="","",IF('申込一覧表A'!C28="",'申込一覧表A'!B28,'申込一覧表A'!B28&amp;"("&amp;'申込一覧表A'!C28&amp;")"))</f>
      </c>
      <c r="C23" s="24">
        <f>IF('申込一覧表A'!D28="","",'申込一覧表A'!D28)</f>
      </c>
      <c r="D23" s="24">
        <f>IF('申込一覧表A'!F28="","",'申込一覧表A'!F28)</f>
      </c>
      <c r="E23" s="24">
        <v>10</v>
      </c>
      <c r="F23" s="24">
        <f>IF('申込一覧表A'!Y28="","",'申込一覧表A'!Y28)</f>
        <v>109097</v>
      </c>
      <c r="G23" s="24">
        <f>IF('申込一覧表A'!I28="","",'申込一覧表A'!I28)</f>
      </c>
      <c r="H23" s="24">
        <f>IF('申込一覧表A'!M28="","",'申込一覧表A'!M28&amp;" "&amp;'申込一覧表A'!O28)</f>
      </c>
      <c r="I23" s="24">
        <f>IF('申込一覧表A'!Q28="","",'申込一覧表A'!Q28&amp;" "&amp;'申込一覧表A'!S28)</f>
      </c>
      <c r="J23" s="24">
        <f>IF('申込一覧表A'!U28="","",'申込一覧表A'!U28&amp;" "&amp;'申込一覧表A'!W28)</f>
      </c>
      <c r="L23" s="24">
        <f>IF('申込一覧表A'!J28="","","0"&amp;'申込一覧表A'!J28)</f>
      </c>
      <c r="M23" s="24">
        <f>IF('申込一覧表A'!K28="","",'申込一覧表A'!K28)</f>
      </c>
      <c r="N23" s="24">
        <f>IF('申込一覧表A'!L28="","",'申込一覧表A'!L28)</f>
      </c>
      <c r="P23" s="24">
        <f>IF('申込一覧表A'!E28="","",'申込一覧表A'!E28)</f>
      </c>
      <c r="Q23" s="24">
        <f t="shared" si="0"/>
      </c>
      <c r="R23" s="24">
        <f>IF('申込一覧表A'!G28="","",'申込一覧表A'!G28)</f>
      </c>
      <c r="S23" s="194">
        <f>IF('申込一覧表A'!H28="","",'申込一覧表A'!H28)</f>
      </c>
    </row>
    <row r="24" spans="2:19" ht="17.25">
      <c r="B24" s="24">
        <f>IF('申込一覧表A'!B29="","",IF('申込一覧表A'!C29="",'申込一覧表A'!B29,'申込一覧表A'!B29&amp;"("&amp;'申込一覧表A'!C29&amp;")"))</f>
      </c>
      <c r="C24" s="24">
        <f>IF('申込一覧表A'!D29="","",'申込一覧表A'!D29)</f>
      </c>
      <c r="D24" s="24">
        <f>IF('申込一覧表A'!F29="","",'申込一覧表A'!F29)</f>
      </c>
      <c r="E24" s="24">
        <v>10</v>
      </c>
      <c r="F24" s="24">
        <f>IF('申込一覧表A'!Y29="","",'申込一覧表A'!Y29)</f>
        <v>109097</v>
      </c>
      <c r="G24" s="24">
        <f>IF('申込一覧表A'!I29="","",'申込一覧表A'!I29)</f>
      </c>
      <c r="H24" s="24">
        <f>IF('申込一覧表A'!M29="","",'申込一覧表A'!M29&amp;" "&amp;'申込一覧表A'!O29)</f>
      </c>
      <c r="I24" s="24">
        <f>IF('申込一覧表A'!Q29="","",'申込一覧表A'!Q29&amp;" "&amp;'申込一覧表A'!S29)</f>
      </c>
      <c r="J24" s="24">
        <f>IF('申込一覧表A'!U29="","",'申込一覧表A'!U29&amp;" "&amp;'申込一覧表A'!W29)</f>
      </c>
      <c r="L24" s="24">
        <f>IF('申込一覧表A'!J29="","","0"&amp;'申込一覧表A'!J29)</f>
      </c>
      <c r="M24" s="24">
        <f>IF('申込一覧表A'!K29="","",'申込一覧表A'!K29)</f>
      </c>
      <c r="N24" s="24">
        <f>IF('申込一覧表A'!L29="","",'申込一覧表A'!L29)</f>
      </c>
      <c r="P24" s="24">
        <f>IF('申込一覧表A'!E29="","",'申込一覧表A'!E29)</f>
      </c>
      <c r="Q24" s="24">
        <f t="shared" si="0"/>
      </c>
      <c r="R24" s="24">
        <f>IF('申込一覧表A'!G29="","",'申込一覧表A'!G29)</f>
      </c>
      <c r="S24" s="194">
        <f>IF('申込一覧表A'!H29="","",'申込一覧表A'!H29)</f>
      </c>
    </row>
    <row r="25" spans="2:19" ht="17.25">
      <c r="B25" s="24">
        <f>IF('申込一覧表A'!B30="","",IF('申込一覧表A'!C30="",'申込一覧表A'!B30,'申込一覧表A'!B30&amp;"("&amp;'申込一覧表A'!C30&amp;")"))</f>
      </c>
      <c r="C25" s="24">
        <f>IF('申込一覧表A'!D30="","",'申込一覧表A'!D30)</f>
      </c>
      <c r="D25" s="24">
        <f>IF('申込一覧表A'!F30="","",'申込一覧表A'!F30)</f>
      </c>
      <c r="E25" s="24">
        <v>10</v>
      </c>
      <c r="F25" s="24">
        <f>IF('申込一覧表A'!Y30="","",'申込一覧表A'!Y30)</f>
        <v>109097</v>
      </c>
      <c r="G25" s="24">
        <f>IF('申込一覧表A'!I30="","",'申込一覧表A'!I30)</f>
      </c>
      <c r="H25" s="24">
        <f>IF('申込一覧表A'!M30="","",'申込一覧表A'!M30&amp;" "&amp;'申込一覧表A'!O30)</f>
      </c>
      <c r="I25" s="24">
        <f>IF('申込一覧表A'!Q30="","",'申込一覧表A'!Q30&amp;" "&amp;'申込一覧表A'!S30)</f>
      </c>
      <c r="J25" s="24">
        <f>IF('申込一覧表A'!U30="","",'申込一覧表A'!U30&amp;" "&amp;'申込一覧表A'!W30)</f>
      </c>
      <c r="L25" s="24">
        <f>IF('申込一覧表A'!J30="","","0"&amp;'申込一覧表A'!J30)</f>
      </c>
      <c r="M25" s="24">
        <f>IF('申込一覧表A'!K30="","",'申込一覧表A'!K30)</f>
      </c>
      <c r="N25" s="24">
        <f>IF('申込一覧表A'!L30="","",'申込一覧表A'!L30)</f>
      </c>
      <c r="P25" s="24">
        <f>IF('申込一覧表A'!E30="","",'申込一覧表A'!E30)</f>
      </c>
      <c r="Q25" s="24">
        <f t="shared" si="0"/>
      </c>
      <c r="R25" s="24">
        <f>IF('申込一覧表A'!G30="","",'申込一覧表A'!G30)</f>
      </c>
      <c r="S25" s="194">
        <f>IF('申込一覧表A'!H30="","",'申込一覧表A'!H30)</f>
      </c>
    </row>
    <row r="26" spans="2:19" ht="17.25">
      <c r="B26" s="24">
        <f>IF('申込一覧表A'!B31="","",IF('申込一覧表A'!C31="",'申込一覧表A'!B31,'申込一覧表A'!B31&amp;"("&amp;'申込一覧表A'!C31&amp;")"))</f>
      </c>
      <c r="C26" s="24">
        <f>IF('申込一覧表A'!D31="","",'申込一覧表A'!D31)</f>
      </c>
      <c r="D26" s="24">
        <f>IF('申込一覧表A'!F31="","",'申込一覧表A'!F31)</f>
      </c>
      <c r="E26" s="24">
        <v>10</v>
      </c>
      <c r="F26" s="24">
        <f>IF('申込一覧表A'!Y31="","",'申込一覧表A'!Y31)</f>
        <v>109097</v>
      </c>
      <c r="G26" s="24">
        <f>IF('申込一覧表A'!I31="","",'申込一覧表A'!I31)</f>
      </c>
      <c r="H26" s="24">
        <f>IF('申込一覧表A'!M31="","",'申込一覧表A'!M31&amp;" "&amp;'申込一覧表A'!O31)</f>
      </c>
      <c r="I26" s="24">
        <f>IF('申込一覧表A'!Q31="","",'申込一覧表A'!Q31&amp;" "&amp;'申込一覧表A'!S31)</f>
      </c>
      <c r="J26" s="24">
        <f>IF('申込一覧表A'!U31="","",'申込一覧表A'!U31&amp;" "&amp;'申込一覧表A'!W31)</f>
      </c>
      <c r="L26" s="24">
        <f>IF('申込一覧表A'!J31="","","0"&amp;'申込一覧表A'!J31)</f>
      </c>
      <c r="M26" s="24">
        <f>IF('申込一覧表A'!K31="","",'申込一覧表A'!K31)</f>
      </c>
      <c r="N26" s="24">
        <f>IF('申込一覧表A'!L31="","",'申込一覧表A'!L31)</f>
      </c>
      <c r="P26" s="24">
        <f>IF('申込一覧表A'!E31="","",'申込一覧表A'!E31)</f>
      </c>
      <c r="Q26" s="24">
        <f t="shared" si="0"/>
      </c>
      <c r="R26" s="24">
        <f>IF('申込一覧表A'!G31="","",'申込一覧表A'!G31)</f>
      </c>
      <c r="S26" s="194">
        <f>IF('申込一覧表A'!H31="","",'申込一覧表A'!H31)</f>
      </c>
    </row>
    <row r="27" spans="2:19" ht="17.25">
      <c r="B27" s="24">
        <f>IF('申込一覧表A'!B32="","",IF('申込一覧表A'!C32="",'申込一覧表A'!B32,'申込一覧表A'!B32&amp;"("&amp;'申込一覧表A'!C32&amp;")"))</f>
      </c>
      <c r="C27" s="24">
        <f>IF('申込一覧表A'!D32="","",'申込一覧表A'!D32)</f>
      </c>
      <c r="D27" s="24">
        <f>IF('申込一覧表A'!F32="","",'申込一覧表A'!F32)</f>
      </c>
      <c r="E27" s="24">
        <v>10</v>
      </c>
      <c r="F27" s="24">
        <f>IF('申込一覧表A'!Y32="","",'申込一覧表A'!Y32)</f>
        <v>109097</v>
      </c>
      <c r="G27" s="24">
        <f>IF('申込一覧表A'!I32="","",'申込一覧表A'!I32)</f>
      </c>
      <c r="H27" s="24">
        <f>IF('申込一覧表A'!M32="","",'申込一覧表A'!M32&amp;" "&amp;'申込一覧表A'!O32)</f>
      </c>
      <c r="I27" s="24">
        <f>IF('申込一覧表A'!Q32="","",'申込一覧表A'!Q32&amp;" "&amp;'申込一覧表A'!S32)</f>
      </c>
      <c r="J27" s="24">
        <f>IF('申込一覧表A'!U32="","",'申込一覧表A'!U32&amp;" "&amp;'申込一覧表A'!W32)</f>
      </c>
      <c r="L27" s="24">
        <f>IF('申込一覧表A'!J32="","","0"&amp;'申込一覧表A'!J32)</f>
      </c>
      <c r="M27" s="24">
        <f>IF('申込一覧表A'!K32="","",'申込一覧表A'!K32)</f>
      </c>
      <c r="N27" s="24">
        <f>IF('申込一覧表A'!L32="","",'申込一覧表A'!L32)</f>
      </c>
      <c r="P27" s="24">
        <f>IF('申込一覧表A'!E32="","",'申込一覧表A'!E32)</f>
      </c>
      <c r="Q27" s="24">
        <f t="shared" si="0"/>
      </c>
      <c r="R27" s="24">
        <f>IF('申込一覧表A'!G32="","",'申込一覧表A'!G32)</f>
      </c>
      <c r="S27" s="194">
        <f>IF('申込一覧表A'!H32="","",'申込一覧表A'!H32)</f>
      </c>
    </row>
    <row r="28" spans="2:19" ht="17.25">
      <c r="B28" s="24">
        <f>IF('申込一覧表A'!B33="","",IF('申込一覧表A'!C33="",'申込一覧表A'!B33,'申込一覧表A'!B33&amp;"("&amp;'申込一覧表A'!C33&amp;")"))</f>
      </c>
      <c r="C28" s="24">
        <f>IF('申込一覧表A'!D33="","",'申込一覧表A'!D33)</f>
      </c>
      <c r="D28" s="24">
        <f>IF('申込一覧表A'!F33="","",'申込一覧表A'!F33)</f>
      </c>
      <c r="E28" s="24">
        <v>10</v>
      </c>
      <c r="F28" s="24">
        <f>IF('申込一覧表A'!Y33="","",'申込一覧表A'!Y33)</f>
        <v>109097</v>
      </c>
      <c r="G28" s="24">
        <f>IF('申込一覧表A'!I33="","",'申込一覧表A'!I33)</f>
      </c>
      <c r="H28" s="24">
        <f>IF('申込一覧表A'!M33="","",'申込一覧表A'!M33&amp;" "&amp;'申込一覧表A'!O33)</f>
      </c>
      <c r="I28" s="24">
        <f>IF('申込一覧表A'!Q33="","",'申込一覧表A'!Q33&amp;" "&amp;'申込一覧表A'!S33)</f>
      </c>
      <c r="J28" s="24">
        <f>IF('申込一覧表A'!U33="","",'申込一覧表A'!U33&amp;" "&amp;'申込一覧表A'!W33)</f>
      </c>
      <c r="L28" s="24">
        <f>IF('申込一覧表A'!J33="","","0"&amp;'申込一覧表A'!J33)</f>
      </c>
      <c r="M28" s="24">
        <f>IF('申込一覧表A'!K33="","",'申込一覧表A'!K33)</f>
      </c>
      <c r="N28" s="24">
        <f>IF('申込一覧表A'!L33="","",'申込一覧表A'!L33)</f>
      </c>
      <c r="P28" s="24">
        <f>IF('申込一覧表A'!E33="","",'申込一覧表A'!E33)</f>
      </c>
      <c r="Q28" s="24">
        <f t="shared" si="0"/>
      </c>
      <c r="R28" s="24">
        <f>IF('申込一覧表A'!G33="","",'申込一覧表A'!G33)</f>
      </c>
      <c r="S28" s="194">
        <f>IF('申込一覧表A'!H33="","",'申込一覧表A'!H33)</f>
      </c>
    </row>
    <row r="29" spans="2:19" ht="17.25">
      <c r="B29" s="24">
        <f>IF('申込一覧表A'!B34="","",IF('申込一覧表A'!C34="",'申込一覧表A'!B34,'申込一覧表A'!B34&amp;"("&amp;'申込一覧表A'!C34&amp;")"))</f>
      </c>
      <c r="C29" s="24">
        <f>IF('申込一覧表A'!D34="","",'申込一覧表A'!D34)</f>
      </c>
      <c r="D29" s="24">
        <f>IF('申込一覧表A'!F34="","",'申込一覧表A'!F34)</f>
      </c>
      <c r="E29" s="24">
        <v>10</v>
      </c>
      <c r="F29" s="24">
        <f>IF('申込一覧表A'!Y34="","",'申込一覧表A'!Y34)</f>
        <v>109097</v>
      </c>
      <c r="G29" s="24">
        <f>IF('申込一覧表A'!I34="","",'申込一覧表A'!I34)</f>
      </c>
      <c r="H29" s="24">
        <f>IF('申込一覧表A'!M34="","",'申込一覧表A'!M34&amp;" "&amp;'申込一覧表A'!O34)</f>
      </c>
      <c r="I29" s="24">
        <f>IF('申込一覧表A'!Q34="","",'申込一覧表A'!Q34&amp;" "&amp;'申込一覧表A'!S34)</f>
      </c>
      <c r="J29" s="24">
        <f>IF('申込一覧表A'!U34="","",'申込一覧表A'!U34&amp;" "&amp;'申込一覧表A'!W34)</f>
      </c>
      <c r="L29" s="24">
        <f>IF('申込一覧表A'!J34="","","0"&amp;'申込一覧表A'!J34)</f>
      </c>
      <c r="M29" s="24">
        <f>IF('申込一覧表A'!K34="","",'申込一覧表A'!K34)</f>
      </c>
      <c r="N29" s="24">
        <f>IF('申込一覧表A'!L34="","",'申込一覧表A'!L34)</f>
      </c>
      <c r="P29" s="24">
        <f>IF('申込一覧表A'!E34="","",'申込一覧表A'!E34)</f>
      </c>
      <c r="Q29" s="24">
        <f t="shared" si="0"/>
      </c>
      <c r="R29" s="24">
        <f>IF('申込一覧表A'!G34="","",'申込一覧表A'!G34)</f>
      </c>
      <c r="S29" s="194">
        <f>IF('申込一覧表A'!H34="","",'申込一覧表A'!H34)</f>
      </c>
    </row>
    <row r="30" spans="2:19" ht="17.25">
      <c r="B30" s="24">
        <f>IF('申込一覧表A'!B35="","",IF('申込一覧表A'!C35="",'申込一覧表A'!B35,'申込一覧表A'!B35&amp;"("&amp;'申込一覧表A'!C35&amp;")"))</f>
      </c>
      <c r="C30" s="24">
        <f>IF('申込一覧表A'!D35="","",'申込一覧表A'!D35)</f>
      </c>
      <c r="D30" s="24">
        <f>IF('申込一覧表A'!F35="","",'申込一覧表A'!F35)</f>
      </c>
      <c r="E30" s="24">
        <v>10</v>
      </c>
      <c r="F30" s="24">
        <f>IF('申込一覧表A'!Y35="","",'申込一覧表A'!Y35)</f>
        <v>109097</v>
      </c>
      <c r="G30" s="24">
        <f>IF('申込一覧表A'!I35="","",'申込一覧表A'!I35)</f>
      </c>
      <c r="H30" s="24">
        <f>IF('申込一覧表A'!M35="","",'申込一覧表A'!M35&amp;" "&amp;'申込一覧表A'!O35)</f>
      </c>
      <c r="I30" s="24">
        <f>IF('申込一覧表A'!Q35="","",'申込一覧表A'!Q35&amp;" "&amp;'申込一覧表A'!S35)</f>
      </c>
      <c r="J30" s="24">
        <f>IF('申込一覧表A'!U35="","",'申込一覧表A'!U35&amp;" "&amp;'申込一覧表A'!W35)</f>
      </c>
      <c r="L30" s="24">
        <f>IF('申込一覧表A'!J35="","","0"&amp;'申込一覧表A'!J35)</f>
      </c>
      <c r="M30" s="24">
        <f>IF('申込一覧表A'!K35="","",'申込一覧表A'!K35)</f>
      </c>
      <c r="N30" s="24">
        <f>IF('申込一覧表A'!L35="","",'申込一覧表A'!L35)</f>
      </c>
      <c r="P30" s="24">
        <f>IF('申込一覧表A'!E35="","",'申込一覧表A'!E35)</f>
      </c>
      <c r="Q30" s="24">
        <f t="shared" si="0"/>
      </c>
      <c r="R30" s="24">
        <f>IF('申込一覧表A'!G35="","",'申込一覧表A'!G35)</f>
      </c>
      <c r="S30" s="194">
        <f>IF('申込一覧表A'!H35="","",'申込一覧表A'!H35)</f>
      </c>
    </row>
    <row r="31" spans="2:19" ht="17.25">
      <c r="B31" s="24">
        <f>IF('申込一覧表A'!B36="","",IF('申込一覧表A'!C36="",'申込一覧表A'!B36,'申込一覧表A'!B36&amp;"("&amp;'申込一覧表A'!C36&amp;")"))</f>
      </c>
      <c r="C31" s="24">
        <f>IF('申込一覧表A'!D36="","",'申込一覧表A'!D36)</f>
      </c>
      <c r="D31" s="24">
        <f>IF('申込一覧表A'!F36="","",'申込一覧表A'!F36)</f>
      </c>
      <c r="E31" s="24">
        <v>10</v>
      </c>
      <c r="F31" s="24">
        <f>IF('申込一覧表A'!Y36="","",'申込一覧表A'!Y36)</f>
        <v>109097</v>
      </c>
      <c r="G31" s="24">
        <f>IF('申込一覧表A'!I36="","",'申込一覧表A'!I36)</f>
      </c>
      <c r="H31" s="24">
        <f>IF('申込一覧表A'!M36="","",'申込一覧表A'!M36&amp;" "&amp;'申込一覧表A'!O36)</f>
      </c>
      <c r="I31" s="24">
        <f>IF('申込一覧表A'!Q36="","",'申込一覧表A'!Q36&amp;" "&amp;'申込一覧表A'!S36)</f>
      </c>
      <c r="J31" s="24">
        <f>IF('申込一覧表A'!U36="","",'申込一覧表A'!U36&amp;" "&amp;'申込一覧表A'!W36)</f>
      </c>
      <c r="L31" s="24">
        <f>IF('申込一覧表A'!J36="","","0"&amp;'申込一覧表A'!J36)</f>
      </c>
      <c r="M31" s="24">
        <f>IF('申込一覧表A'!K36="","",'申込一覧表A'!K36)</f>
      </c>
      <c r="N31" s="24">
        <f>IF('申込一覧表A'!L36="","",'申込一覧表A'!L36)</f>
      </c>
      <c r="P31" s="24">
        <f>IF('申込一覧表A'!E36="","",'申込一覧表A'!E36)</f>
      </c>
      <c r="Q31" s="24">
        <f t="shared" si="0"/>
      </c>
      <c r="R31" s="24">
        <f>IF('申込一覧表A'!G36="","",'申込一覧表A'!G36)</f>
      </c>
      <c r="S31" s="194">
        <f>IF('申込一覧表A'!H36="","",'申込一覧表A'!H36)</f>
      </c>
    </row>
    <row r="32" spans="2:19" ht="17.25">
      <c r="B32" s="24">
        <f>IF('申込一覧表A'!B37="","",IF('申込一覧表A'!C37="",'申込一覧表A'!B37,'申込一覧表A'!B37&amp;"("&amp;'申込一覧表A'!C37&amp;")"))</f>
      </c>
      <c r="C32" s="24">
        <f>IF('申込一覧表A'!D37="","",'申込一覧表A'!D37)</f>
      </c>
      <c r="D32" s="24">
        <f>IF('申込一覧表A'!F37="","",'申込一覧表A'!F37)</f>
      </c>
      <c r="E32" s="24">
        <v>10</v>
      </c>
      <c r="F32" s="24">
        <f>IF('申込一覧表A'!Y37="","",'申込一覧表A'!Y37)</f>
        <v>109097</v>
      </c>
      <c r="G32" s="24">
        <f>IF('申込一覧表A'!I37="","",'申込一覧表A'!I37)</f>
      </c>
      <c r="H32" s="24">
        <f>IF('申込一覧表A'!M37="","",'申込一覧表A'!M37&amp;" "&amp;'申込一覧表A'!O37)</f>
      </c>
      <c r="I32" s="24">
        <f>IF('申込一覧表A'!Q37="","",'申込一覧表A'!Q37&amp;" "&amp;'申込一覧表A'!S37)</f>
      </c>
      <c r="J32" s="24">
        <f>IF('申込一覧表A'!U37="","",'申込一覧表A'!U37&amp;" "&amp;'申込一覧表A'!W37)</f>
      </c>
      <c r="L32" s="24">
        <f>IF('申込一覧表A'!J37="","","0"&amp;'申込一覧表A'!J37)</f>
      </c>
      <c r="M32" s="24">
        <f>IF('申込一覧表A'!K37="","",'申込一覧表A'!K37)</f>
      </c>
      <c r="N32" s="24">
        <f>IF('申込一覧表A'!L37="","",'申込一覧表A'!L37)</f>
      </c>
      <c r="P32" s="24">
        <f>IF('申込一覧表A'!E37="","",'申込一覧表A'!E37)</f>
      </c>
      <c r="Q32" s="24">
        <f t="shared" si="0"/>
      </c>
      <c r="R32" s="24">
        <f>IF('申込一覧表A'!G37="","",'申込一覧表A'!G37)</f>
      </c>
      <c r="S32" s="194">
        <f>IF('申込一覧表A'!H37="","",'申込一覧表A'!H37)</f>
      </c>
    </row>
    <row r="33" spans="2:19" ht="17.25">
      <c r="B33" s="24">
        <f>IF('申込一覧表A'!B38="","",IF('申込一覧表A'!C38="",'申込一覧表A'!B38,'申込一覧表A'!B38&amp;"("&amp;'申込一覧表A'!C38&amp;")"))</f>
      </c>
      <c r="C33" s="24">
        <f>IF('申込一覧表A'!D38="","",'申込一覧表A'!D38)</f>
      </c>
      <c r="D33" s="24">
        <f>IF('申込一覧表A'!F38="","",'申込一覧表A'!F38)</f>
      </c>
      <c r="E33" s="24">
        <v>10</v>
      </c>
      <c r="F33" s="24">
        <f>IF('申込一覧表A'!Y38="","",'申込一覧表A'!Y38)</f>
        <v>109097</v>
      </c>
      <c r="G33" s="24">
        <f>IF('申込一覧表A'!I38="","",'申込一覧表A'!I38)</f>
      </c>
      <c r="H33" s="24">
        <f>IF('申込一覧表A'!M38="","",'申込一覧表A'!M38&amp;" "&amp;'申込一覧表A'!O38)</f>
      </c>
      <c r="I33" s="24">
        <f>IF('申込一覧表A'!Q38="","",'申込一覧表A'!Q38&amp;" "&amp;'申込一覧表A'!S38)</f>
      </c>
      <c r="J33" s="24">
        <f>IF('申込一覧表A'!U38="","",'申込一覧表A'!U38&amp;" "&amp;'申込一覧表A'!W38)</f>
      </c>
      <c r="L33" s="24">
        <f>IF('申込一覧表A'!J38="","","0"&amp;'申込一覧表A'!J38)</f>
      </c>
      <c r="M33" s="24">
        <f>IF('申込一覧表A'!K38="","",'申込一覧表A'!K38)</f>
      </c>
      <c r="N33" s="24">
        <f>IF('申込一覧表A'!L38="","",'申込一覧表A'!L38)</f>
      </c>
      <c r="P33" s="24">
        <f>IF('申込一覧表A'!E38="","",'申込一覧表A'!E38)</f>
      </c>
      <c r="Q33" s="24">
        <f t="shared" si="0"/>
      </c>
      <c r="R33" s="24">
        <f>IF('申込一覧表A'!G38="","",'申込一覧表A'!G38)</f>
      </c>
      <c r="S33" s="194">
        <f>IF('申込一覧表A'!H38="","",'申込一覧表A'!H38)</f>
      </c>
    </row>
    <row r="34" spans="2:19" ht="17.25">
      <c r="B34" s="24">
        <f>IF('申込一覧表A'!B39="","",IF('申込一覧表A'!C39="",'申込一覧表A'!B39,'申込一覧表A'!B39&amp;"("&amp;'申込一覧表A'!C39&amp;")"))</f>
      </c>
      <c r="C34" s="24">
        <f>IF('申込一覧表A'!D39="","",'申込一覧表A'!D39)</f>
      </c>
      <c r="D34" s="24">
        <f>IF('申込一覧表A'!F39="","",'申込一覧表A'!F39)</f>
      </c>
      <c r="E34" s="24">
        <v>10</v>
      </c>
      <c r="F34" s="24">
        <f>IF('申込一覧表A'!Y39="","",'申込一覧表A'!Y39)</f>
        <v>109097</v>
      </c>
      <c r="G34" s="24">
        <f>IF('申込一覧表A'!I39="","",'申込一覧表A'!I39)</f>
      </c>
      <c r="H34" s="24">
        <f>IF('申込一覧表A'!M39="","",'申込一覧表A'!M39&amp;" "&amp;'申込一覧表A'!O39)</f>
      </c>
      <c r="I34" s="24">
        <f>IF('申込一覧表A'!Q39="","",'申込一覧表A'!Q39&amp;" "&amp;'申込一覧表A'!S39)</f>
      </c>
      <c r="J34" s="24">
        <f>IF('申込一覧表A'!U39="","",'申込一覧表A'!U39&amp;" "&amp;'申込一覧表A'!W39)</f>
      </c>
      <c r="L34" s="24">
        <f>IF('申込一覧表A'!J39="","","0"&amp;'申込一覧表A'!J39)</f>
      </c>
      <c r="M34" s="24">
        <f>IF('申込一覧表A'!K39="","",'申込一覧表A'!K39)</f>
      </c>
      <c r="N34" s="24">
        <f>IF('申込一覧表A'!L39="","",'申込一覧表A'!L39)</f>
      </c>
      <c r="P34" s="24">
        <f>IF('申込一覧表A'!E39="","",'申込一覧表A'!E39)</f>
      </c>
      <c r="Q34" s="24">
        <f aca="true" t="shared" si="1" ref="Q34:Q65">IF(D34="","",IF(D34=1,"m","f"))</f>
      </c>
      <c r="R34" s="24">
        <f>IF('申込一覧表A'!G39="","",'申込一覧表A'!G39)</f>
      </c>
      <c r="S34" s="194">
        <f>IF('申込一覧表A'!H39="","",'申込一覧表A'!H39)</f>
      </c>
    </row>
    <row r="35" spans="2:19" ht="17.25">
      <c r="B35" s="24">
        <f>IF('申込一覧表A'!B40="","",IF('申込一覧表A'!C40="",'申込一覧表A'!B40,'申込一覧表A'!B40&amp;"("&amp;'申込一覧表A'!C40&amp;")"))</f>
      </c>
      <c r="C35" s="24">
        <f>IF('申込一覧表A'!D40="","",'申込一覧表A'!D40)</f>
      </c>
      <c r="D35" s="24">
        <f>IF('申込一覧表A'!F40="","",'申込一覧表A'!F40)</f>
      </c>
      <c r="E35" s="24">
        <v>10</v>
      </c>
      <c r="F35" s="24">
        <f>IF('申込一覧表A'!Y40="","",'申込一覧表A'!Y40)</f>
        <v>109097</v>
      </c>
      <c r="G35" s="24">
        <f>IF('申込一覧表A'!I40="","",'申込一覧表A'!I40)</f>
      </c>
      <c r="H35" s="24">
        <f>IF('申込一覧表A'!M40="","",'申込一覧表A'!M40&amp;" "&amp;'申込一覧表A'!O40)</f>
      </c>
      <c r="I35" s="24">
        <f>IF('申込一覧表A'!Q40="","",'申込一覧表A'!Q40&amp;" "&amp;'申込一覧表A'!S40)</f>
      </c>
      <c r="J35" s="24">
        <f>IF('申込一覧表A'!U40="","",'申込一覧表A'!U40&amp;" "&amp;'申込一覧表A'!W40)</f>
      </c>
      <c r="L35" s="24">
        <f>IF('申込一覧表A'!J40="","","0"&amp;'申込一覧表A'!J40)</f>
      </c>
      <c r="M35" s="24">
        <f>IF('申込一覧表A'!K40="","",'申込一覧表A'!K40)</f>
      </c>
      <c r="N35" s="24">
        <f>IF('申込一覧表A'!L40="","",'申込一覧表A'!L40)</f>
      </c>
      <c r="P35" s="24">
        <f>IF('申込一覧表A'!E40="","",'申込一覧表A'!E40)</f>
      </c>
      <c r="Q35" s="24">
        <f t="shared" si="1"/>
      </c>
      <c r="R35" s="24">
        <f>IF('申込一覧表A'!G40="","",'申込一覧表A'!G40)</f>
      </c>
      <c r="S35" s="194">
        <f>IF('申込一覧表A'!H40="","",'申込一覧表A'!H40)</f>
      </c>
    </row>
    <row r="36" spans="2:19" ht="17.25">
      <c r="B36" s="24">
        <f>IF('申込一覧表A'!B41="","",IF('申込一覧表A'!C41="",'申込一覧表A'!B41,'申込一覧表A'!B41&amp;"("&amp;'申込一覧表A'!C41&amp;")"))</f>
      </c>
      <c r="C36" s="24">
        <f>IF('申込一覧表A'!D41="","",'申込一覧表A'!D41)</f>
      </c>
      <c r="D36" s="24">
        <f>IF('申込一覧表A'!F41="","",'申込一覧表A'!F41)</f>
      </c>
      <c r="E36" s="24">
        <v>10</v>
      </c>
      <c r="F36" s="24">
        <f>IF('申込一覧表A'!Y41="","",'申込一覧表A'!Y41)</f>
        <v>109097</v>
      </c>
      <c r="G36" s="24">
        <f>IF('申込一覧表A'!I41="","",'申込一覧表A'!I41)</f>
      </c>
      <c r="H36" s="24">
        <f>IF('申込一覧表A'!M41="","",'申込一覧表A'!M41&amp;" "&amp;'申込一覧表A'!O41)</f>
      </c>
      <c r="I36" s="24">
        <f>IF('申込一覧表A'!Q41="","",'申込一覧表A'!Q41&amp;" "&amp;'申込一覧表A'!S41)</f>
      </c>
      <c r="J36" s="24">
        <f>IF('申込一覧表A'!U41="","",'申込一覧表A'!U41&amp;" "&amp;'申込一覧表A'!W41)</f>
      </c>
      <c r="L36" s="24">
        <f>IF('申込一覧表A'!J41="","","0"&amp;'申込一覧表A'!J41)</f>
      </c>
      <c r="M36" s="24">
        <f>IF('申込一覧表A'!K41="","",'申込一覧表A'!K41)</f>
      </c>
      <c r="N36" s="24">
        <f>IF('申込一覧表A'!L41="","",'申込一覧表A'!L41)</f>
      </c>
      <c r="P36" s="24">
        <f>IF('申込一覧表A'!E41="","",'申込一覧表A'!E41)</f>
      </c>
      <c r="Q36" s="24">
        <f t="shared" si="1"/>
      </c>
      <c r="R36" s="24">
        <f>IF('申込一覧表A'!G41="","",'申込一覧表A'!G41)</f>
      </c>
      <c r="S36" s="194">
        <f>IF('申込一覧表A'!H41="","",'申込一覧表A'!H41)</f>
      </c>
    </row>
    <row r="37" spans="2:19" ht="17.25">
      <c r="B37" s="24">
        <f>IF('申込一覧表A'!B42="","",IF('申込一覧表A'!C42="",'申込一覧表A'!B42,'申込一覧表A'!B42&amp;"("&amp;'申込一覧表A'!C42&amp;")"))</f>
      </c>
      <c r="C37" s="24">
        <f>IF('申込一覧表A'!D42="","",'申込一覧表A'!D42)</f>
      </c>
      <c r="D37" s="24">
        <f>IF('申込一覧表A'!F42="","",'申込一覧表A'!F42)</f>
      </c>
      <c r="E37" s="24">
        <v>10</v>
      </c>
      <c r="F37" s="24">
        <f>IF('申込一覧表A'!Y42="","",'申込一覧表A'!Y42)</f>
        <v>109097</v>
      </c>
      <c r="G37" s="24">
        <f>IF('申込一覧表A'!I42="","",'申込一覧表A'!I42)</f>
      </c>
      <c r="H37" s="24">
        <f>IF('申込一覧表A'!M42="","",'申込一覧表A'!M42&amp;" "&amp;'申込一覧表A'!O42)</f>
      </c>
      <c r="I37" s="24">
        <f>IF('申込一覧表A'!Q42="","",'申込一覧表A'!Q42&amp;" "&amp;'申込一覧表A'!S42)</f>
      </c>
      <c r="J37" s="24">
        <f>IF('申込一覧表A'!U42="","",'申込一覧表A'!U42&amp;" "&amp;'申込一覧表A'!W42)</f>
      </c>
      <c r="L37" s="24">
        <f>IF('申込一覧表A'!J42="","","0"&amp;'申込一覧表A'!J42)</f>
      </c>
      <c r="M37" s="24">
        <f>IF('申込一覧表A'!K42="","",'申込一覧表A'!K42)</f>
      </c>
      <c r="N37" s="24">
        <f>IF('申込一覧表A'!L42="","",'申込一覧表A'!L42)</f>
      </c>
      <c r="P37" s="24">
        <f>IF('申込一覧表A'!E42="","",'申込一覧表A'!E42)</f>
      </c>
      <c r="Q37" s="24">
        <f t="shared" si="1"/>
      </c>
      <c r="R37" s="24">
        <f>IF('申込一覧表A'!G42="","",'申込一覧表A'!G42)</f>
      </c>
      <c r="S37" s="194">
        <f>IF('申込一覧表A'!H42="","",'申込一覧表A'!H42)</f>
      </c>
    </row>
    <row r="38" spans="2:19" ht="17.25">
      <c r="B38" s="24">
        <f>IF('申込一覧表A'!B43="","",IF('申込一覧表A'!C43="",'申込一覧表A'!B43,'申込一覧表A'!B43&amp;"("&amp;'申込一覧表A'!C43&amp;")"))</f>
      </c>
      <c r="C38" s="24">
        <f>IF('申込一覧表A'!D43="","",'申込一覧表A'!D43)</f>
      </c>
      <c r="D38" s="24">
        <f>IF('申込一覧表A'!F43="","",'申込一覧表A'!F43)</f>
      </c>
      <c r="E38" s="24">
        <v>10</v>
      </c>
      <c r="F38" s="24">
        <f>IF('申込一覧表A'!Y43="","",'申込一覧表A'!Y43)</f>
        <v>109097</v>
      </c>
      <c r="G38" s="24">
        <f>IF('申込一覧表A'!I43="","",'申込一覧表A'!I43)</f>
      </c>
      <c r="H38" s="24">
        <f>IF('申込一覧表A'!M43="","",'申込一覧表A'!M43&amp;" "&amp;'申込一覧表A'!O43)</f>
      </c>
      <c r="I38" s="24">
        <f>IF('申込一覧表A'!Q43="","",'申込一覧表A'!Q43&amp;" "&amp;'申込一覧表A'!S43)</f>
      </c>
      <c r="J38" s="24">
        <f>IF('申込一覧表A'!U43="","",'申込一覧表A'!U43&amp;" "&amp;'申込一覧表A'!W43)</f>
      </c>
      <c r="L38" s="24">
        <f>IF('申込一覧表A'!J43="","","0"&amp;'申込一覧表A'!J43)</f>
      </c>
      <c r="M38" s="24">
        <f>IF('申込一覧表A'!K43="","",'申込一覧表A'!K43)</f>
      </c>
      <c r="N38" s="24">
        <f>IF('申込一覧表A'!L43="","",'申込一覧表A'!L43)</f>
      </c>
      <c r="P38" s="24">
        <f>IF('申込一覧表A'!E43="","",'申込一覧表A'!E43)</f>
      </c>
      <c r="Q38" s="24">
        <f t="shared" si="1"/>
      </c>
      <c r="R38" s="24">
        <f>IF('申込一覧表A'!G43="","",'申込一覧表A'!G43)</f>
      </c>
      <c r="S38" s="194">
        <f>IF('申込一覧表A'!H43="","",'申込一覧表A'!H43)</f>
      </c>
    </row>
    <row r="39" spans="2:19" ht="17.25">
      <c r="B39" s="24">
        <f>IF('申込一覧表A'!B44="","",IF('申込一覧表A'!C44="",'申込一覧表A'!B44,'申込一覧表A'!B44&amp;"("&amp;'申込一覧表A'!C44&amp;")"))</f>
      </c>
      <c r="C39" s="24">
        <f>IF('申込一覧表A'!D44="","",'申込一覧表A'!D44)</f>
      </c>
      <c r="D39" s="24">
        <f>IF('申込一覧表A'!F44="","",'申込一覧表A'!F44)</f>
      </c>
      <c r="E39" s="24">
        <v>10</v>
      </c>
      <c r="F39" s="24">
        <f>IF('申込一覧表A'!Y44="","",'申込一覧表A'!Y44)</f>
        <v>109097</v>
      </c>
      <c r="G39" s="24">
        <f>IF('申込一覧表A'!I44="","",'申込一覧表A'!I44)</f>
      </c>
      <c r="H39" s="24">
        <f>IF('申込一覧表A'!M44="","",'申込一覧表A'!M44&amp;" "&amp;'申込一覧表A'!O44)</f>
      </c>
      <c r="I39" s="24">
        <f>IF('申込一覧表A'!Q44="","",'申込一覧表A'!Q44&amp;" "&amp;'申込一覧表A'!S44)</f>
      </c>
      <c r="J39" s="24">
        <f>IF('申込一覧表A'!U44="","",'申込一覧表A'!U44&amp;" "&amp;'申込一覧表A'!W44)</f>
      </c>
      <c r="L39" s="24">
        <f>IF('申込一覧表A'!J44="","","0"&amp;'申込一覧表A'!J44)</f>
      </c>
      <c r="M39" s="24">
        <f>IF('申込一覧表A'!K44="","",'申込一覧表A'!K44)</f>
      </c>
      <c r="N39" s="24">
        <f>IF('申込一覧表A'!L44="","",'申込一覧表A'!L44)</f>
      </c>
      <c r="P39" s="24">
        <f>IF('申込一覧表A'!E44="","",'申込一覧表A'!E44)</f>
      </c>
      <c r="Q39" s="24">
        <f t="shared" si="1"/>
      </c>
      <c r="R39" s="24">
        <f>IF('申込一覧表A'!G44="","",'申込一覧表A'!G44)</f>
      </c>
      <c r="S39" s="194">
        <f>IF('申込一覧表A'!H44="","",'申込一覧表A'!H44)</f>
      </c>
    </row>
    <row r="40" spans="2:19" ht="17.25">
      <c r="B40" s="24">
        <f>IF('申込一覧表A'!B45="","",IF('申込一覧表A'!C45="",'申込一覧表A'!B45,'申込一覧表A'!B45&amp;"("&amp;'申込一覧表A'!C45&amp;")"))</f>
      </c>
      <c r="C40" s="24">
        <f>IF('申込一覧表A'!D45="","",'申込一覧表A'!D45)</f>
      </c>
      <c r="D40" s="24">
        <f>IF('申込一覧表A'!F45="","",'申込一覧表A'!F45)</f>
      </c>
      <c r="E40" s="24">
        <v>10</v>
      </c>
      <c r="F40" s="24">
        <f>IF('申込一覧表A'!Y45="","",'申込一覧表A'!Y45)</f>
        <v>109097</v>
      </c>
      <c r="G40" s="24">
        <f>IF('申込一覧表A'!I45="","",'申込一覧表A'!I45)</f>
      </c>
      <c r="H40" s="24">
        <f>IF('申込一覧表A'!M45="","",'申込一覧表A'!M45&amp;" "&amp;'申込一覧表A'!O45)</f>
      </c>
      <c r="I40" s="24">
        <f>IF('申込一覧表A'!Q45="","",'申込一覧表A'!Q45&amp;" "&amp;'申込一覧表A'!S45)</f>
      </c>
      <c r="J40" s="24">
        <f>IF('申込一覧表A'!U45="","",'申込一覧表A'!U45&amp;" "&amp;'申込一覧表A'!W45)</f>
      </c>
      <c r="L40" s="24">
        <f>IF('申込一覧表A'!J45="","","0"&amp;'申込一覧表A'!J45)</f>
      </c>
      <c r="M40" s="24">
        <f>IF('申込一覧表A'!K45="","",'申込一覧表A'!K45)</f>
      </c>
      <c r="N40" s="24">
        <f>IF('申込一覧表A'!L45="","",'申込一覧表A'!L45)</f>
      </c>
      <c r="P40" s="24">
        <f>IF('申込一覧表A'!E45="","",'申込一覧表A'!E45)</f>
      </c>
      <c r="Q40" s="24">
        <f t="shared" si="1"/>
      </c>
      <c r="R40" s="24">
        <f>IF('申込一覧表A'!G45="","",'申込一覧表A'!G45)</f>
      </c>
      <c r="S40" s="194">
        <f>IF('申込一覧表A'!H45="","",'申込一覧表A'!H45)</f>
      </c>
    </row>
    <row r="41" spans="2:19" ht="17.25">
      <c r="B41" s="24">
        <f>IF('申込一覧表A'!B46="","",IF('申込一覧表A'!C46="",'申込一覧表A'!B46,'申込一覧表A'!B46&amp;"("&amp;'申込一覧表A'!C46&amp;")"))</f>
      </c>
      <c r="C41" s="24">
        <f>IF('申込一覧表A'!D46="","",'申込一覧表A'!D46)</f>
      </c>
      <c r="D41" s="24">
        <f>IF('申込一覧表A'!F46="","",'申込一覧表A'!F46)</f>
      </c>
      <c r="E41" s="24">
        <v>10</v>
      </c>
      <c r="F41" s="24">
        <f>IF('申込一覧表A'!Y46="","",'申込一覧表A'!Y46)</f>
        <v>109097</v>
      </c>
      <c r="G41" s="24">
        <f>IF('申込一覧表A'!I46="","",'申込一覧表A'!I46)</f>
      </c>
      <c r="H41" s="24">
        <f>IF('申込一覧表A'!M46="","",'申込一覧表A'!M46&amp;" "&amp;'申込一覧表A'!O46)</f>
      </c>
      <c r="I41" s="24">
        <f>IF('申込一覧表A'!Q46="","",'申込一覧表A'!Q46&amp;" "&amp;'申込一覧表A'!S46)</f>
      </c>
      <c r="J41" s="24">
        <f>IF('申込一覧表A'!U46="","",'申込一覧表A'!U46&amp;" "&amp;'申込一覧表A'!W46)</f>
      </c>
      <c r="L41" s="24">
        <f>IF('申込一覧表A'!J46="","","0"&amp;'申込一覧表A'!J46)</f>
      </c>
      <c r="M41" s="24">
        <f>IF('申込一覧表A'!K46="","",'申込一覧表A'!K46)</f>
      </c>
      <c r="N41" s="24">
        <f>IF('申込一覧表A'!L46="","",'申込一覧表A'!L46)</f>
      </c>
      <c r="P41" s="24">
        <f>IF('申込一覧表A'!E46="","",'申込一覧表A'!E46)</f>
      </c>
      <c r="Q41" s="24">
        <f t="shared" si="1"/>
      </c>
      <c r="R41" s="24">
        <f>IF('申込一覧表A'!G46="","",'申込一覧表A'!G46)</f>
      </c>
      <c r="S41" s="194">
        <f>IF('申込一覧表A'!H46="","",'申込一覧表A'!H46)</f>
      </c>
    </row>
    <row r="42" spans="2:19" ht="17.25">
      <c r="B42" s="24">
        <f>IF('申込一覧表A'!B47="","",IF('申込一覧表A'!C47="",'申込一覧表A'!B47,'申込一覧表A'!B47&amp;"("&amp;'申込一覧表A'!C47&amp;")"))</f>
      </c>
      <c r="C42" s="24">
        <f>IF('申込一覧表A'!D47="","",'申込一覧表A'!D47)</f>
      </c>
      <c r="D42" s="24">
        <f>IF('申込一覧表A'!F47="","",'申込一覧表A'!F47)</f>
      </c>
      <c r="E42" s="24">
        <v>10</v>
      </c>
      <c r="F42" s="24">
        <f>IF('申込一覧表A'!Y47="","",'申込一覧表A'!Y47)</f>
        <v>109097</v>
      </c>
      <c r="G42" s="24">
        <f>IF('申込一覧表A'!I47="","",'申込一覧表A'!I47)</f>
      </c>
      <c r="H42" s="24">
        <f>IF('申込一覧表A'!M47="","",'申込一覧表A'!M47&amp;" "&amp;'申込一覧表A'!O47)</f>
      </c>
      <c r="I42" s="24">
        <f>IF('申込一覧表A'!Q47="","",'申込一覧表A'!Q47&amp;" "&amp;'申込一覧表A'!S47)</f>
      </c>
      <c r="J42" s="24">
        <f>IF('申込一覧表A'!U47="","",'申込一覧表A'!U47&amp;" "&amp;'申込一覧表A'!W47)</f>
      </c>
      <c r="L42" s="24">
        <f>IF('申込一覧表A'!J47="","","0"&amp;'申込一覧表A'!J47)</f>
      </c>
      <c r="M42" s="24">
        <f>IF('申込一覧表A'!K47="","",'申込一覧表A'!K47)</f>
      </c>
      <c r="N42" s="24">
        <f>IF('申込一覧表A'!L47="","",'申込一覧表A'!L47)</f>
      </c>
      <c r="P42" s="24">
        <f>IF('申込一覧表A'!E47="","",'申込一覧表A'!E47)</f>
      </c>
      <c r="Q42" s="24">
        <f t="shared" si="1"/>
      </c>
      <c r="R42" s="24">
        <f>IF('申込一覧表A'!G47="","",'申込一覧表A'!G47)</f>
      </c>
      <c r="S42" s="194">
        <f>IF('申込一覧表A'!H47="","",'申込一覧表A'!H47)</f>
      </c>
    </row>
    <row r="43" spans="2:19" ht="17.25">
      <c r="B43" s="24">
        <f>IF('申込一覧表A'!B48="","",IF('申込一覧表A'!C48="",'申込一覧表A'!B48,'申込一覧表A'!B48&amp;"("&amp;'申込一覧表A'!C48&amp;")"))</f>
      </c>
      <c r="C43" s="24">
        <f>IF('申込一覧表A'!D48="","",'申込一覧表A'!D48)</f>
      </c>
      <c r="D43" s="24">
        <f>IF('申込一覧表A'!F48="","",'申込一覧表A'!F48)</f>
      </c>
      <c r="E43" s="24">
        <v>10</v>
      </c>
      <c r="F43" s="24">
        <f>IF('申込一覧表A'!Y48="","",'申込一覧表A'!Y48)</f>
        <v>109097</v>
      </c>
      <c r="G43" s="24">
        <f>IF('申込一覧表A'!I48="","",'申込一覧表A'!I48)</f>
      </c>
      <c r="H43" s="24">
        <f>IF('申込一覧表A'!M48="","",'申込一覧表A'!M48&amp;" "&amp;'申込一覧表A'!O48)</f>
      </c>
      <c r="I43" s="24">
        <f>IF('申込一覧表A'!Q48="","",'申込一覧表A'!Q48&amp;" "&amp;'申込一覧表A'!S48)</f>
      </c>
      <c r="J43" s="24">
        <f>IF('申込一覧表A'!U48="","",'申込一覧表A'!U48&amp;" "&amp;'申込一覧表A'!W48)</f>
      </c>
      <c r="L43" s="24">
        <f>IF('申込一覧表A'!J48="","","0"&amp;'申込一覧表A'!J48)</f>
      </c>
      <c r="M43" s="24">
        <f>IF('申込一覧表A'!K48="","",'申込一覧表A'!K48)</f>
      </c>
      <c r="N43" s="24">
        <f>IF('申込一覧表A'!L48="","",'申込一覧表A'!L48)</f>
      </c>
      <c r="P43" s="24">
        <f>IF('申込一覧表A'!E48="","",'申込一覧表A'!E48)</f>
      </c>
      <c r="Q43" s="24">
        <f t="shared" si="1"/>
      </c>
      <c r="R43" s="24">
        <f>IF('申込一覧表A'!G48="","",'申込一覧表A'!G48)</f>
      </c>
      <c r="S43" s="194">
        <f>IF('申込一覧表A'!H48="","",'申込一覧表A'!H48)</f>
      </c>
    </row>
    <row r="44" spans="2:19" ht="17.25">
      <c r="B44" s="24">
        <f>IF('申込一覧表A'!B49="","",IF('申込一覧表A'!C49="",'申込一覧表A'!B49,'申込一覧表A'!B49&amp;"("&amp;'申込一覧表A'!C49&amp;")"))</f>
      </c>
      <c r="C44" s="24">
        <f>IF('申込一覧表A'!D49="","",'申込一覧表A'!D49)</f>
      </c>
      <c r="D44" s="24">
        <f>IF('申込一覧表A'!F49="","",'申込一覧表A'!F49)</f>
      </c>
      <c r="E44" s="24">
        <v>10</v>
      </c>
      <c r="F44" s="24">
        <f>IF('申込一覧表A'!Y49="","",'申込一覧表A'!Y49)</f>
        <v>109097</v>
      </c>
      <c r="G44" s="24">
        <f>IF('申込一覧表A'!I49="","",'申込一覧表A'!I49)</f>
      </c>
      <c r="H44" s="24">
        <f>IF('申込一覧表A'!M49="","",'申込一覧表A'!M49&amp;" "&amp;'申込一覧表A'!O49)</f>
      </c>
      <c r="I44" s="24">
        <f>IF('申込一覧表A'!Q49="","",'申込一覧表A'!Q49&amp;" "&amp;'申込一覧表A'!S49)</f>
      </c>
      <c r="J44" s="24">
        <f>IF('申込一覧表A'!U49="","",'申込一覧表A'!U49&amp;" "&amp;'申込一覧表A'!W49)</f>
      </c>
      <c r="L44" s="24">
        <f>IF('申込一覧表A'!J49="","","0"&amp;'申込一覧表A'!J49)</f>
      </c>
      <c r="M44" s="24">
        <f>IF('申込一覧表A'!K49="","",'申込一覧表A'!K49)</f>
      </c>
      <c r="N44" s="24">
        <f>IF('申込一覧表A'!L49="","",'申込一覧表A'!L49)</f>
      </c>
      <c r="P44" s="24">
        <f>IF('申込一覧表A'!E49="","",'申込一覧表A'!E49)</f>
      </c>
      <c r="Q44" s="24">
        <f t="shared" si="1"/>
      </c>
      <c r="R44" s="24">
        <f>IF('申込一覧表A'!G49="","",'申込一覧表A'!G49)</f>
      </c>
      <c r="S44" s="194">
        <f>IF('申込一覧表A'!H49="","",'申込一覧表A'!H49)</f>
      </c>
    </row>
    <row r="45" spans="2:19" ht="17.25">
      <c r="B45" s="24">
        <f>IF('申込一覧表A'!B50="","",IF('申込一覧表A'!C50="",'申込一覧表A'!B50,'申込一覧表A'!B50&amp;"("&amp;'申込一覧表A'!C50&amp;")"))</f>
      </c>
      <c r="C45" s="24">
        <f>IF('申込一覧表A'!D50="","",'申込一覧表A'!D50)</f>
      </c>
      <c r="D45" s="24">
        <f>IF('申込一覧表A'!F50="","",'申込一覧表A'!F50)</f>
      </c>
      <c r="E45" s="24">
        <v>10</v>
      </c>
      <c r="F45" s="24">
        <f>IF('申込一覧表A'!Y50="","",'申込一覧表A'!Y50)</f>
        <v>109097</v>
      </c>
      <c r="G45" s="24">
        <f>IF('申込一覧表A'!I50="","",'申込一覧表A'!I50)</f>
      </c>
      <c r="H45" s="24">
        <f>IF('申込一覧表A'!M50="","",'申込一覧表A'!M50&amp;" "&amp;'申込一覧表A'!O50)</f>
      </c>
      <c r="I45" s="24">
        <f>IF('申込一覧表A'!Q50="","",'申込一覧表A'!Q50&amp;" "&amp;'申込一覧表A'!S50)</f>
      </c>
      <c r="J45" s="24">
        <f>IF('申込一覧表A'!U50="","",'申込一覧表A'!U50&amp;" "&amp;'申込一覧表A'!W50)</f>
      </c>
      <c r="L45" s="24">
        <f>IF('申込一覧表A'!J50="","","0"&amp;'申込一覧表A'!J50)</f>
      </c>
      <c r="M45" s="24">
        <f>IF('申込一覧表A'!K50="","",'申込一覧表A'!K50)</f>
      </c>
      <c r="N45" s="24">
        <f>IF('申込一覧表A'!L50="","",'申込一覧表A'!L50)</f>
      </c>
      <c r="P45" s="24">
        <f>IF('申込一覧表A'!E50="","",'申込一覧表A'!E50)</f>
      </c>
      <c r="Q45" s="24">
        <f t="shared" si="1"/>
      </c>
      <c r="R45" s="24">
        <f>IF('申込一覧表A'!G50="","",'申込一覧表A'!G50)</f>
      </c>
      <c r="S45" s="194">
        <f>IF('申込一覧表A'!H50="","",'申込一覧表A'!H50)</f>
      </c>
    </row>
    <row r="46" spans="2:19" ht="17.25">
      <c r="B46" s="24">
        <f>IF('申込一覧表A'!B51="","",IF('申込一覧表A'!C51="",'申込一覧表A'!B51,'申込一覧表A'!B51&amp;"("&amp;'申込一覧表A'!C51&amp;")"))</f>
      </c>
      <c r="C46" s="24">
        <f>IF('申込一覧表A'!D51="","",'申込一覧表A'!D51)</f>
      </c>
      <c r="D46" s="24">
        <f>IF('申込一覧表A'!F51="","",'申込一覧表A'!F51)</f>
      </c>
      <c r="E46" s="24">
        <v>10</v>
      </c>
      <c r="F46" s="24">
        <f>IF('申込一覧表A'!Y51="","",'申込一覧表A'!Y51)</f>
        <v>109097</v>
      </c>
      <c r="G46" s="24">
        <f>IF('申込一覧表A'!I51="","",'申込一覧表A'!I51)</f>
      </c>
      <c r="H46" s="24">
        <f>IF('申込一覧表A'!M51="","",'申込一覧表A'!M51&amp;" "&amp;'申込一覧表A'!O51)</f>
      </c>
      <c r="I46" s="24">
        <f>IF('申込一覧表A'!Q51="","",'申込一覧表A'!Q51&amp;" "&amp;'申込一覧表A'!S51)</f>
      </c>
      <c r="J46" s="24">
        <f>IF('申込一覧表A'!U51="","",'申込一覧表A'!U51&amp;" "&amp;'申込一覧表A'!W51)</f>
      </c>
      <c r="L46" s="24">
        <f>IF('申込一覧表A'!J51="","","0"&amp;'申込一覧表A'!J51)</f>
      </c>
      <c r="M46" s="24">
        <f>IF('申込一覧表A'!K51="","",'申込一覧表A'!K51)</f>
      </c>
      <c r="N46" s="24">
        <f>IF('申込一覧表A'!L51="","",'申込一覧表A'!L51)</f>
      </c>
      <c r="P46" s="24">
        <f>IF('申込一覧表A'!E51="","",'申込一覧表A'!E51)</f>
      </c>
      <c r="Q46" s="24">
        <f t="shared" si="1"/>
      </c>
      <c r="R46" s="24">
        <f>IF('申込一覧表A'!G51="","",'申込一覧表A'!G51)</f>
      </c>
      <c r="S46" s="194">
        <f>IF('申込一覧表A'!H51="","",'申込一覧表A'!H51)</f>
      </c>
    </row>
    <row r="47" spans="2:19" ht="17.25">
      <c r="B47" s="24">
        <f>IF('申込一覧表A'!B52="","",IF('申込一覧表A'!C52="",'申込一覧表A'!B52,'申込一覧表A'!B52&amp;"("&amp;'申込一覧表A'!C52&amp;")"))</f>
      </c>
      <c r="C47" s="24">
        <f>IF('申込一覧表A'!D52="","",'申込一覧表A'!D52)</f>
      </c>
      <c r="D47" s="24">
        <f>IF('申込一覧表A'!F52="","",'申込一覧表A'!F52)</f>
      </c>
      <c r="E47" s="24">
        <v>10</v>
      </c>
      <c r="F47" s="24">
        <f>IF('申込一覧表A'!Y52="","",'申込一覧表A'!Y52)</f>
        <v>109097</v>
      </c>
      <c r="G47" s="24">
        <f>IF('申込一覧表A'!I52="","",'申込一覧表A'!I52)</f>
      </c>
      <c r="H47" s="24">
        <f>IF('申込一覧表A'!M52="","",'申込一覧表A'!M52&amp;" "&amp;'申込一覧表A'!O52)</f>
      </c>
      <c r="I47" s="24">
        <f>IF('申込一覧表A'!Q52="","",'申込一覧表A'!Q52&amp;" "&amp;'申込一覧表A'!S52)</f>
      </c>
      <c r="J47" s="24">
        <f>IF('申込一覧表A'!U52="","",'申込一覧表A'!U52&amp;" "&amp;'申込一覧表A'!W52)</f>
      </c>
      <c r="L47" s="24">
        <f>IF('申込一覧表A'!J52="","","0"&amp;'申込一覧表A'!J52)</f>
      </c>
      <c r="M47" s="24">
        <f>IF('申込一覧表A'!K52="","",'申込一覧表A'!K52)</f>
      </c>
      <c r="N47" s="24">
        <f>IF('申込一覧表A'!L52="","",'申込一覧表A'!L52)</f>
      </c>
      <c r="P47" s="24">
        <f>IF('申込一覧表A'!E52="","",'申込一覧表A'!E52)</f>
      </c>
      <c r="Q47" s="24">
        <f t="shared" si="1"/>
      </c>
      <c r="R47" s="24">
        <f>IF('申込一覧表A'!G52="","",'申込一覧表A'!G52)</f>
      </c>
      <c r="S47" s="194">
        <f>IF('申込一覧表A'!H52="","",'申込一覧表A'!H52)</f>
      </c>
    </row>
    <row r="48" spans="2:19" ht="17.25">
      <c r="B48" s="24">
        <f>IF('申込一覧表A'!B53="","",IF('申込一覧表A'!C53="",'申込一覧表A'!B53,'申込一覧表A'!B53&amp;"("&amp;'申込一覧表A'!C53&amp;")"))</f>
      </c>
      <c r="C48" s="24">
        <f>IF('申込一覧表A'!D53="","",'申込一覧表A'!D53)</f>
      </c>
      <c r="D48" s="24">
        <f>IF('申込一覧表A'!F53="","",'申込一覧表A'!F53)</f>
      </c>
      <c r="E48" s="24">
        <v>10</v>
      </c>
      <c r="F48" s="24">
        <f>IF('申込一覧表A'!Y53="","",'申込一覧表A'!Y53)</f>
        <v>109097</v>
      </c>
      <c r="G48" s="24">
        <f>IF('申込一覧表A'!I53="","",'申込一覧表A'!I53)</f>
      </c>
      <c r="H48" s="24">
        <f>IF('申込一覧表A'!M53="","",'申込一覧表A'!M53&amp;" "&amp;'申込一覧表A'!O53)</f>
      </c>
      <c r="I48" s="24">
        <f>IF('申込一覧表A'!Q53="","",'申込一覧表A'!Q53&amp;" "&amp;'申込一覧表A'!S53)</f>
      </c>
      <c r="J48" s="24">
        <f>IF('申込一覧表A'!U53="","",'申込一覧表A'!U53&amp;" "&amp;'申込一覧表A'!W53)</f>
      </c>
      <c r="L48" s="24">
        <f>IF('申込一覧表A'!J53="","","0"&amp;'申込一覧表A'!J53)</f>
      </c>
      <c r="M48" s="24">
        <f>IF('申込一覧表A'!K53="","",'申込一覧表A'!K53)</f>
      </c>
      <c r="N48" s="24">
        <f>IF('申込一覧表A'!L53="","",'申込一覧表A'!L53)</f>
      </c>
      <c r="P48" s="24">
        <f>IF('申込一覧表A'!E53="","",'申込一覧表A'!E53)</f>
      </c>
      <c r="Q48" s="24">
        <f t="shared" si="1"/>
      </c>
      <c r="R48" s="24">
        <f>IF('申込一覧表A'!G53="","",'申込一覧表A'!G53)</f>
      </c>
      <c r="S48" s="194">
        <f>IF('申込一覧表A'!H53="","",'申込一覧表A'!H53)</f>
      </c>
    </row>
    <row r="49" spans="2:19" ht="17.25">
      <c r="B49" s="24">
        <f>IF('申込一覧表A'!B54="","",IF('申込一覧表A'!C54="",'申込一覧表A'!B54,'申込一覧表A'!B54&amp;"("&amp;'申込一覧表A'!C54&amp;")"))</f>
      </c>
      <c r="C49" s="24">
        <f>IF('申込一覧表A'!D54="","",'申込一覧表A'!D54)</f>
      </c>
      <c r="D49" s="24">
        <f>IF('申込一覧表A'!F54="","",'申込一覧表A'!F54)</f>
      </c>
      <c r="E49" s="24">
        <v>10</v>
      </c>
      <c r="F49" s="24">
        <f>IF('申込一覧表A'!Y54="","",'申込一覧表A'!Y54)</f>
        <v>109097</v>
      </c>
      <c r="G49" s="24">
        <f>IF('申込一覧表A'!I54="","",'申込一覧表A'!I54)</f>
      </c>
      <c r="H49" s="24">
        <f>IF('申込一覧表A'!M54="","",'申込一覧表A'!M54&amp;" "&amp;'申込一覧表A'!O54)</f>
      </c>
      <c r="I49" s="24">
        <f>IF('申込一覧表A'!Q54="","",'申込一覧表A'!Q54&amp;" "&amp;'申込一覧表A'!S54)</f>
      </c>
      <c r="J49" s="24">
        <f>IF('申込一覧表A'!U54="","",'申込一覧表A'!U54&amp;" "&amp;'申込一覧表A'!W54)</f>
      </c>
      <c r="L49" s="24">
        <f>IF('申込一覧表A'!J54="","","0"&amp;'申込一覧表A'!J54)</f>
      </c>
      <c r="M49" s="24">
        <f>IF('申込一覧表A'!K54="","",'申込一覧表A'!K54)</f>
      </c>
      <c r="N49" s="24">
        <f>IF('申込一覧表A'!L54="","",'申込一覧表A'!L54)</f>
      </c>
      <c r="P49" s="24">
        <f>IF('申込一覧表A'!E54="","",'申込一覧表A'!E54)</f>
      </c>
      <c r="Q49" s="24">
        <f t="shared" si="1"/>
      </c>
      <c r="R49" s="24">
        <f>IF('申込一覧表A'!G54="","",'申込一覧表A'!G54)</f>
      </c>
      <c r="S49" s="194">
        <f>IF('申込一覧表A'!H54="","",'申込一覧表A'!H54)</f>
      </c>
    </row>
    <row r="50" spans="2:19" ht="17.25">
      <c r="B50" s="24">
        <f>IF('申込一覧表A'!B55="","",IF('申込一覧表A'!C55="",'申込一覧表A'!B55,'申込一覧表A'!B55&amp;"("&amp;'申込一覧表A'!C55&amp;")"))</f>
      </c>
      <c r="C50" s="24">
        <f>IF('申込一覧表A'!D55="","",'申込一覧表A'!D55)</f>
      </c>
      <c r="D50" s="24">
        <f>IF('申込一覧表A'!F55="","",'申込一覧表A'!F55)</f>
      </c>
      <c r="E50" s="24">
        <v>10</v>
      </c>
      <c r="F50" s="24">
        <f>IF('申込一覧表A'!Y55="","",'申込一覧表A'!Y55)</f>
        <v>109097</v>
      </c>
      <c r="G50" s="24">
        <f>IF('申込一覧表A'!I55="","",'申込一覧表A'!I55)</f>
      </c>
      <c r="H50" s="24">
        <f>IF('申込一覧表A'!M55="","",'申込一覧表A'!M55&amp;" "&amp;'申込一覧表A'!O55)</f>
      </c>
      <c r="I50" s="24">
        <f>IF('申込一覧表A'!Q55="","",'申込一覧表A'!Q55&amp;" "&amp;'申込一覧表A'!S55)</f>
      </c>
      <c r="J50" s="24">
        <f>IF('申込一覧表A'!U55="","",'申込一覧表A'!U55&amp;" "&amp;'申込一覧表A'!W55)</f>
      </c>
      <c r="L50" s="24">
        <f>IF('申込一覧表A'!J55="","","0"&amp;'申込一覧表A'!J55)</f>
      </c>
      <c r="M50" s="24">
        <f>IF('申込一覧表A'!K55="","",'申込一覧表A'!K55)</f>
      </c>
      <c r="N50" s="24">
        <f>IF('申込一覧表A'!L55="","",'申込一覧表A'!L55)</f>
      </c>
      <c r="P50" s="24">
        <f>IF('申込一覧表A'!E55="","",'申込一覧表A'!E55)</f>
      </c>
      <c r="Q50" s="24">
        <f t="shared" si="1"/>
      </c>
      <c r="R50" s="24">
        <f>IF('申込一覧表A'!G55="","",'申込一覧表A'!G55)</f>
      </c>
      <c r="S50" s="194">
        <f>IF('申込一覧表A'!H55="","",'申込一覧表A'!H55)</f>
      </c>
    </row>
    <row r="51" spans="2:19" ht="17.25">
      <c r="B51" s="24">
        <f>IF('申込一覧表A'!B56="","",IF('申込一覧表A'!C56="",'申込一覧表A'!B56,'申込一覧表A'!B56&amp;"("&amp;'申込一覧表A'!C56&amp;")"))</f>
      </c>
      <c r="C51" s="24">
        <f>IF('申込一覧表A'!D56="","",'申込一覧表A'!D56)</f>
      </c>
      <c r="D51" s="24">
        <f>IF('申込一覧表A'!F56="","",'申込一覧表A'!F56)</f>
      </c>
      <c r="E51" s="24">
        <v>10</v>
      </c>
      <c r="F51" s="24">
        <f>IF('申込一覧表A'!Y56="","",'申込一覧表A'!Y56)</f>
        <v>109097</v>
      </c>
      <c r="G51" s="24">
        <f>IF('申込一覧表A'!I56="","",'申込一覧表A'!I56)</f>
      </c>
      <c r="H51" s="24">
        <f>IF('申込一覧表A'!M56="","",'申込一覧表A'!M56&amp;" "&amp;'申込一覧表A'!O56)</f>
      </c>
      <c r="I51" s="24">
        <f>IF('申込一覧表A'!Q56="","",'申込一覧表A'!Q56&amp;" "&amp;'申込一覧表A'!S56)</f>
      </c>
      <c r="J51" s="24">
        <f>IF('申込一覧表A'!U56="","",'申込一覧表A'!U56&amp;" "&amp;'申込一覧表A'!W56)</f>
      </c>
      <c r="L51" s="24">
        <f>IF('申込一覧表A'!J56="","","0"&amp;'申込一覧表A'!J56)</f>
      </c>
      <c r="M51" s="24">
        <f>IF('申込一覧表A'!K56="","",'申込一覧表A'!K56)</f>
      </c>
      <c r="N51" s="24">
        <f>IF('申込一覧表A'!L56="","",'申込一覧表A'!L56)</f>
      </c>
      <c r="P51" s="24">
        <f>IF('申込一覧表A'!E56="","",'申込一覧表A'!E56)</f>
      </c>
      <c r="Q51" s="24">
        <f t="shared" si="1"/>
      </c>
      <c r="R51" s="24">
        <f>IF('申込一覧表A'!G56="","",'申込一覧表A'!G56)</f>
      </c>
      <c r="S51" s="194">
        <f>IF('申込一覧表A'!H56="","",'申込一覧表A'!H56)</f>
      </c>
    </row>
    <row r="52" spans="2:19" ht="17.25">
      <c r="B52" s="24">
        <f>IF('申込一覧表A'!B57="","",IF('申込一覧表A'!C57="",'申込一覧表A'!B57,'申込一覧表A'!B57&amp;"("&amp;'申込一覧表A'!C57&amp;")"))</f>
      </c>
      <c r="C52" s="24">
        <f>IF('申込一覧表A'!D57="","",'申込一覧表A'!D57)</f>
      </c>
      <c r="D52" s="24">
        <f>IF('申込一覧表A'!F57="","",'申込一覧表A'!F57)</f>
      </c>
      <c r="E52" s="24">
        <v>10</v>
      </c>
      <c r="F52" s="24">
        <f>IF('申込一覧表A'!Y57="","",'申込一覧表A'!Y57)</f>
        <v>109097</v>
      </c>
      <c r="G52" s="24">
        <f>IF('申込一覧表A'!I57="","",'申込一覧表A'!I57)</f>
      </c>
      <c r="H52" s="24">
        <f>IF('申込一覧表A'!M57="","",'申込一覧表A'!M57&amp;" "&amp;'申込一覧表A'!O57)</f>
      </c>
      <c r="I52" s="24">
        <f>IF('申込一覧表A'!Q57="","",'申込一覧表A'!Q57&amp;" "&amp;'申込一覧表A'!S57)</f>
      </c>
      <c r="J52" s="24">
        <f>IF('申込一覧表A'!U57="","",'申込一覧表A'!U57&amp;" "&amp;'申込一覧表A'!W57)</f>
      </c>
      <c r="L52" s="24">
        <f>IF('申込一覧表A'!J57="","","0"&amp;'申込一覧表A'!J57)</f>
      </c>
      <c r="M52" s="24">
        <f>IF('申込一覧表A'!K57="","",'申込一覧表A'!K57)</f>
      </c>
      <c r="N52" s="24">
        <f>IF('申込一覧表A'!L57="","",'申込一覧表A'!L57)</f>
      </c>
      <c r="P52" s="24">
        <f>IF('申込一覧表A'!E57="","",'申込一覧表A'!E57)</f>
      </c>
      <c r="Q52" s="24">
        <f t="shared" si="1"/>
      </c>
      <c r="R52" s="24">
        <f>IF('申込一覧表A'!G57="","",'申込一覧表A'!G57)</f>
      </c>
      <c r="S52" s="194">
        <f>IF('申込一覧表A'!H57="","",'申込一覧表A'!H57)</f>
      </c>
    </row>
    <row r="53" spans="2:19" ht="17.25">
      <c r="B53" s="24">
        <f>IF('申込一覧表A'!B58="","",IF('申込一覧表A'!C58="",'申込一覧表A'!B58,'申込一覧表A'!B58&amp;"("&amp;'申込一覧表A'!C58&amp;")"))</f>
      </c>
      <c r="C53" s="24">
        <f>IF('申込一覧表A'!D58="","",'申込一覧表A'!D58)</f>
      </c>
      <c r="D53" s="24">
        <f>IF('申込一覧表A'!F58="","",'申込一覧表A'!F58)</f>
      </c>
      <c r="E53" s="24">
        <v>10</v>
      </c>
      <c r="F53" s="24">
        <f>IF('申込一覧表A'!Y58="","",'申込一覧表A'!Y58)</f>
        <v>109097</v>
      </c>
      <c r="G53" s="24">
        <f>IF('申込一覧表A'!I58="","",'申込一覧表A'!I58)</f>
      </c>
      <c r="H53" s="24">
        <f>IF('申込一覧表A'!M58="","",'申込一覧表A'!M58&amp;" "&amp;'申込一覧表A'!O58)</f>
      </c>
      <c r="I53" s="24">
        <f>IF('申込一覧表A'!Q58="","",'申込一覧表A'!Q58&amp;" "&amp;'申込一覧表A'!S58)</f>
      </c>
      <c r="J53" s="24">
        <f>IF('申込一覧表A'!U58="","",'申込一覧表A'!U58&amp;" "&amp;'申込一覧表A'!W58)</f>
      </c>
      <c r="L53" s="24">
        <f>IF('申込一覧表A'!J58="","","0"&amp;'申込一覧表A'!J58)</f>
      </c>
      <c r="M53" s="24">
        <f>IF('申込一覧表A'!K58="","",'申込一覧表A'!K58)</f>
      </c>
      <c r="N53" s="24">
        <f>IF('申込一覧表A'!L58="","",'申込一覧表A'!L58)</f>
      </c>
      <c r="P53" s="24">
        <f>IF('申込一覧表A'!E58="","",'申込一覧表A'!E58)</f>
      </c>
      <c r="Q53" s="24">
        <f t="shared" si="1"/>
      </c>
      <c r="R53" s="24">
        <f>IF('申込一覧表A'!G58="","",'申込一覧表A'!G58)</f>
      </c>
      <c r="S53" s="194">
        <f>IF('申込一覧表A'!H58="","",'申込一覧表A'!H58)</f>
      </c>
    </row>
    <row r="54" spans="2:19" ht="17.25">
      <c r="B54" s="24">
        <f>IF('申込一覧表A'!B59="","",IF('申込一覧表A'!C59="",'申込一覧表A'!B59,'申込一覧表A'!B59&amp;"("&amp;'申込一覧表A'!C59&amp;")"))</f>
      </c>
      <c r="C54" s="24">
        <f>IF('申込一覧表A'!D59="","",'申込一覧表A'!D59)</f>
      </c>
      <c r="D54" s="24">
        <f>IF('申込一覧表A'!F59="","",'申込一覧表A'!F59)</f>
      </c>
      <c r="E54" s="24">
        <v>10</v>
      </c>
      <c r="F54" s="24">
        <f>IF('申込一覧表A'!Y59="","",'申込一覧表A'!Y59)</f>
        <v>109097</v>
      </c>
      <c r="G54" s="24">
        <f>IF('申込一覧表A'!I59="","",'申込一覧表A'!I59)</f>
      </c>
      <c r="H54" s="24">
        <f>IF('申込一覧表A'!M59="","",'申込一覧表A'!M59&amp;" "&amp;'申込一覧表A'!O59)</f>
      </c>
      <c r="I54" s="24">
        <f>IF('申込一覧表A'!Q59="","",'申込一覧表A'!Q59&amp;" "&amp;'申込一覧表A'!S59)</f>
      </c>
      <c r="J54" s="24">
        <f>IF('申込一覧表A'!U59="","",'申込一覧表A'!U59&amp;" "&amp;'申込一覧表A'!W59)</f>
      </c>
      <c r="L54" s="24">
        <f>IF('申込一覧表A'!J59="","","0"&amp;'申込一覧表A'!J59)</f>
      </c>
      <c r="M54" s="24">
        <f>IF('申込一覧表A'!K59="","",'申込一覧表A'!K59)</f>
      </c>
      <c r="N54" s="24">
        <f>IF('申込一覧表A'!L59="","",'申込一覧表A'!L59)</f>
      </c>
      <c r="P54" s="24">
        <f>IF('申込一覧表A'!E59="","",'申込一覧表A'!E59)</f>
      </c>
      <c r="Q54" s="24">
        <f t="shared" si="1"/>
      </c>
      <c r="R54" s="24">
        <f>IF('申込一覧表A'!G59="","",'申込一覧表A'!G59)</f>
      </c>
      <c r="S54" s="194">
        <f>IF('申込一覧表A'!H59="","",'申込一覧表A'!H59)</f>
      </c>
    </row>
    <row r="55" spans="2:19" ht="17.25">
      <c r="B55" s="24">
        <f>IF('申込一覧表A'!B60="","",IF('申込一覧表A'!C60="",'申込一覧表A'!B60,'申込一覧表A'!B60&amp;"("&amp;'申込一覧表A'!C60&amp;")"))</f>
      </c>
      <c r="C55" s="24">
        <f>IF('申込一覧表A'!D60="","",'申込一覧表A'!D60)</f>
      </c>
      <c r="D55" s="24">
        <f>IF('申込一覧表A'!F60="","",'申込一覧表A'!F60)</f>
      </c>
      <c r="E55" s="24">
        <v>10</v>
      </c>
      <c r="F55" s="24">
        <f>IF('申込一覧表A'!Y60="","",'申込一覧表A'!Y60)</f>
        <v>109097</v>
      </c>
      <c r="G55" s="24">
        <f>IF('申込一覧表A'!I60="","",'申込一覧表A'!I60)</f>
      </c>
      <c r="H55" s="24">
        <f>IF('申込一覧表A'!M60="","",'申込一覧表A'!M60&amp;" "&amp;'申込一覧表A'!O60)</f>
      </c>
      <c r="I55" s="24">
        <f>IF('申込一覧表A'!Q60="","",'申込一覧表A'!Q60&amp;" "&amp;'申込一覧表A'!S60)</f>
      </c>
      <c r="J55" s="24">
        <f>IF('申込一覧表A'!U60="","",'申込一覧表A'!U60&amp;" "&amp;'申込一覧表A'!W60)</f>
      </c>
      <c r="L55" s="24">
        <f>IF('申込一覧表A'!J60="","","0"&amp;'申込一覧表A'!J60)</f>
      </c>
      <c r="M55" s="24">
        <f>IF('申込一覧表A'!K60="","",'申込一覧表A'!K60)</f>
      </c>
      <c r="N55" s="24">
        <f>IF('申込一覧表A'!L60="","",'申込一覧表A'!L60)</f>
      </c>
      <c r="P55" s="24">
        <f>IF('申込一覧表A'!E60="","",'申込一覧表A'!E60)</f>
      </c>
      <c r="Q55" s="24">
        <f t="shared" si="1"/>
      </c>
      <c r="R55" s="24">
        <f>IF('申込一覧表A'!G60="","",'申込一覧表A'!G60)</f>
      </c>
      <c r="S55" s="194">
        <f>IF('申込一覧表A'!H60="","",'申込一覧表A'!H60)</f>
      </c>
    </row>
    <row r="56" spans="2:19" ht="17.25">
      <c r="B56" s="24">
        <f>IF('申込一覧表A'!B61="","",IF('申込一覧表A'!C61="",'申込一覧表A'!B61,'申込一覧表A'!B61&amp;"("&amp;'申込一覧表A'!C61&amp;")"))</f>
      </c>
      <c r="C56" s="24">
        <f>IF('申込一覧表A'!D61="","",'申込一覧表A'!D61)</f>
      </c>
      <c r="D56" s="24">
        <f>IF('申込一覧表A'!F61="","",'申込一覧表A'!F61)</f>
      </c>
      <c r="E56" s="24">
        <v>10</v>
      </c>
      <c r="F56" s="24">
        <f>IF('申込一覧表A'!Y61="","",'申込一覧表A'!Y61)</f>
        <v>109097</v>
      </c>
      <c r="G56" s="24">
        <f>IF('申込一覧表A'!I61="","",'申込一覧表A'!I61)</f>
      </c>
      <c r="H56" s="24">
        <f>IF('申込一覧表A'!M61="","",'申込一覧表A'!M61&amp;" "&amp;'申込一覧表A'!O61)</f>
      </c>
      <c r="I56" s="24">
        <f>IF('申込一覧表A'!Q61="","",'申込一覧表A'!Q61&amp;" "&amp;'申込一覧表A'!S61)</f>
      </c>
      <c r="J56" s="24">
        <f>IF('申込一覧表A'!U61="","",'申込一覧表A'!U61&amp;" "&amp;'申込一覧表A'!W61)</f>
      </c>
      <c r="L56" s="24">
        <f>IF('申込一覧表A'!J61="","","0"&amp;'申込一覧表A'!J61)</f>
      </c>
      <c r="M56" s="24">
        <f>IF('申込一覧表A'!K61="","",'申込一覧表A'!K61)</f>
      </c>
      <c r="N56" s="24">
        <f>IF('申込一覧表A'!L61="","",'申込一覧表A'!L61)</f>
      </c>
      <c r="P56" s="24">
        <f>IF('申込一覧表A'!E61="","",'申込一覧表A'!E61)</f>
      </c>
      <c r="Q56" s="24">
        <f t="shared" si="1"/>
      </c>
      <c r="R56" s="24">
        <f>IF('申込一覧表A'!G61="","",'申込一覧表A'!G61)</f>
      </c>
      <c r="S56" s="194">
        <f>IF('申込一覧表A'!H61="","",'申込一覧表A'!H61)</f>
      </c>
    </row>
    <row r="57" spans="2:19" ht="17.25">
      <c r="B57" s="24">
        <f>IF('申込一覧表A'!B62="","",IF('申込一覧表A'!C62="",'申込一覧表A'!B62,'申込一覧表A'!B62&amp;"("&amp;'申込一覧表A'!C62&amp;")"))</f>
      </c>
      <c r="C57" s="24">
        <f>IF('申込一覧表A'!D62="","",'申込一覧表A'!D62)</f>
      </c>
      <c r="D57" s="24">
        <f>IF('申込一覧表A'!F62="","",'申込一覧表A'!F62)</f>
      </c>
      <c r="E57" s="24">
        <v>10</v>
      </c>
      <c r="F57" s="24">
        <f>IF('申込一覧表A'!Y62="","",'申込一覧表A'!Y62)</f>
        <v>109097</v>
      </c>
      <c r="G57" s="24">
        <f>IF('申込一覧表A'!I62="","",'申込一覧表A'!I62)</f>
      </c>
      <c r="H57" s="24">
        <f>IF('申込一覧表A'!M62="","",'申込一覧表A'!M62&amp;" "&amp;'申込一覧表A'!O62)</f>
      </c>
      <c r="I57" s="24">
        <f>IF('申込一覧表A'!Q62="","",'申込一覧表A'!Q62&amp;" "&amp;'申込一覧表A'!S62)</f>
      </c>
      <c r="J57" s="24">
        <f>IF('申込一覧表A'!U62="","",'申込一覧表A'!U62&amp;" "&amp;'申込一覧表A'!W62)</f>
      </c>
      <c r="L57" s="24">
        <f>IF('申込一覧表A'!J62="","","0"&amp;'申込一覧表A'!J62)</f>
      </c>
      <c r="M57" s="24">
        <f>IF('申込一覧表A'!K62="","",'申込一覧表A'!K62)</f>
      </c>
      <c r="N57" s="24">
        <f>IF('申込一覧表A'!L62="","",'申込一覧表A'!L62)</f>
      </c>
      <c r="P57" s="24">
        <f>IF('申込一覧表A'!E62="","",'申込一覧表A'!E62)</f>
      </c>
      <c r="Q57" s="24">
        <f t="shared" si="1"/>
      </c>
      <c r="R57" s="24">
        <f>IF('申込一覧表A'!G62="","",'申込一覧表A'!G62)</f>
      </c>
      <c r="S57" s="194">
        <f>IF('申込一覧表A'!H62="","",'申込一覧表A'!H62)</f>
      </c>
    </row>
    <row r="58" spans="2:19" ht="17.25">
      <c r="B58" s="24">
        <f>IF('申込一覧表A'!B63="","",IF('申込一覧表A'!C63="",'申込一覧表A'!B63,'申込一覧表A'!B63&amp;"("&amp;'申込一覧表A'!C63&amp;")"))</f>
      </c>
      <c r="C58" s="24">
        <f>IF('申込一覧表A'!D63="","",'申込一覧表A'!D63)</f>
      </c>
      <c r="D58" s="24">
        <f>IF('申込一覧表A'!F63="","",'申込一覧表A'!F63)</f>
      </c>
      <c r="E58" s="24">
        <v>10</v>
      </c>
      <c r="F58" s="24">
        <f>IF('申込一覧表A'!Y63="","",'申込一覧表A'!Y63)</f>
        <v>109097</v>
      </c>
      <c r="G58" s="24">
        <f>IF('申込一覧表A'!I63="","",'申込一覧表A'!I63)</f>
      </c>
      <c r="H58" s="24">
        <f>IF('申込一覧表A'!M63="","",'申込一覧表A'!M63&amp;" "&amp;'申込一覧表A'!O63)</f>
      </c>
      <c r="I58" s="24">
        <f>IF('申込一覧表A'!Q63="","",'申込一覧表A'!Q63&amp;" "&amp;'申込一覧表A'!S63)</f>
      </c>
      <c r="J58" s="24">
        <f>IF('申込一覧表A'!U63="","",'申込一覧表A'!U63&amp;" "&amp;'申込一覧表A'!W63)</f>
      </c>
      <c r="L58" s="24">
        <f>IF('申込一覧表A'!J63="","","0"&amp;'申込一覧表A'!J63)</f>
      </c>
      <c r="M58" s="24">
        <f>IF('申込一覧表A'!K63="","",'申込一覧表A'!K63)</f>
      </c>
      <c r="N58" s="24">
        <f>IF('申込一覧表A'!L63="","",'申込一覧表A'!L63)</f>
      </c>
      <c r="P58" s="24">
        <f>IF('申込一覧表A'!E63="","",'申込一覧表A'!E63)</f>
      </c>
      <c r="Q58" s="24">
        <f t="shared" si="1"/>
      </c>
      <c r="R58" s="24">
        <f>IF('申込一覧表A'!G63="","",'申込一覧表A'!G63)</f>
      </c>
      <c r="S58" s="194">
        <f>IF('申込一覧表A'!H63="","",'申込一覧表A'!H63)</f>
      </c>
    </row>
    <row r="59" spans="2:19" ht="17.25">
      <c r="B59" s="24">
        <f>IF('申込一覧表A'!B64="","",IF('申込一覧表A'!C64="",'申込一覧表A'!B64,'申込一覧表A'!B64&amp;"("&amp;'申込一覧表A'!C64&amp;")"))</f>
      </c>
      <c r="C59" s="24">
        <f>IF('申込一覧表A'!D64="","",'申込一覧表A'!D64)</f>
      </c>
      <c r="D59" s="24">
        <f>IF('申込一覧表A'!F64="","",'申込一覧表A'!F64)</f>
      </c>
      <c r="E59" s="24">
        <v>10</v>
      </c>
      <c r="F59" s="24">
        <f>IF('申込一覧表A'!Y64="","",'申込一覧表A'!Y64)</f>
        <v>109097</v>
      </c>
      <c r="G59" s="24">
        <f>IF('申込一覧表A'!I64="","",'申込一覧表A'!I64)</f>
      </c>
      <c r="H59" s="24">
        <f>IF('申込一覧表A'!M64="","",'申込一覧表A'!M64&amp;" "&amp;'申込一覧表A'!O64)</f>
      </c>
      <c r="I59" s="24">
        <f>IF('申込一覧表A'!Q64="","",'申込一覧表A'!Q64&amp;" "&amp;'申込一覧表A'!S64)</f>
      </c>
      <c r="J59" s="24">
        <f>IF('申込一覧表A'!U64="","",'申込一覧表A'!U64&amp;" "&amp;'申込一覧表A'!W64)</f>
      </c>
      <c r="L59" s="24">
        <f>IF('申込一覧表A'!J64="","","0"&amp;'申込一覧表A'!J64)</f>
      </c>
      <c r="M59" s="24">
        <f>IF('申込一覧表A'!K64="","",'申込一覧表A'!K64)</f>
      </c>
      <c r="N59" s="24">
        <f>IF('申込一覧表A'!L64="","",'申込一覧表A'!L64)</f>
      </c>
      <c r="P59" s="24">
        <f>IF('申込一覧表A'!E64="","",'申込一覧表A'!E64)</f>
      </c>
      <c r="Q59" s="24">
        <f t="shared" si="1"/>
      </c>
      <c r="R59" s="24">
        <f>IF('申込一覧表A'!G64="","",'申込一覧表A'!G64)</f>
      </c>
      <c r="S59" s="194">
        <f>IF('申込一覧表A'!H64="","",'申込一覧表A'!H64)</f>
      </c>
    </row>
    <row r="60" spans="2:19" ht="17.25">
      <c r="B60" s="24">
        <f>IF('申込一覧表A'!B65="","",IF('申込一覧表A'!C65="",'申込一覧表A'!B65,'申込一覧表A'!B65&amp;"("&amp;'申込一覧表A'!C65&amp;")"))</f>
      </c>
      <c r="C60" s="24">
        <f>IF('申込一覧表A'!D65="","",'申込一覧表A'!D65)</f>
      </c>
      <c r="D60" s="24">
        <f>IF('申込一覧表A'!F65="","",'申込一覧表A'!F65)</f>
      </c>
      <c r="E60" s="24">
        <v>10</v>
      </c>
      <c r="F60" s="24">
        <f>IF('申込一覧表A'!Y65="","",'申込一覧表A'!Y65)</f>
        <v>109097</v>
      </c>
      <c r="G60" s="24">
        <f>IF('申込一覧表A'!I65="","",'申込一覧表A'!I65)</f>
      </c>
      <c r="H60" s="24">
        <f>IF('申込一覧表A'!M65="","",'申込一覧表A'!M65&amp;" "&amp;'申込一覧表A'!O65)</f>
      </c>
      <c r="I60" s="24">
        <f>IF('申込一覧表A'!Q65="","",'申込一覧表A'!Q65&amp;" "&amp;'申込一覧表A'!S65)</f>
      </c>
      <c r="J60" s="24">
        <f>IF('申込一覧表A'!U65="","",'申込一覧表A'!U65&amp;" "&amp;'申込一覧表A'!W65)</f>
      </c>
      <c r="L60" s="24">
        <f>IF('申込一覧表A'!J65="","","0"&amp;'申込一覧表A'!J65)</f>
      </c>
      <c r="M60" s="24">
        <f>IF('申込一覧表A'!K65="","",'申込一覧表A'!K65)</f>
      </c>
      <c r="N60" s="24">
        <f>IF('申込一覧表A'!L65="","",'申込一覧表A'!L65)</f>
      </c>
      <c r="P60" s="24">
        <f>IF('申込一覧表A'!E65="","",'申込一覧表A'!E65)</f>
      </c>
      <c r="Q60" s="24">
        <f t="shared" si="1"/>
      </c>
      <c r="R60" s="24">
        <f>IF('申込一覧表A'!G65="","",'申込一覧表A'!G65)</f>
      </c>
      <c r="S60" s="194">
        <f>IF('申込一覧表A'!H65="","",'申込一覧表A'!H65)</f>
      </c>
    </row>
    <row r="61" spans="2:19" ht="17.25">
      <c r="B61" s="24">
        <f>IF('申込一覧表A'!B66="","",IF('申込一覧表A'!C66="",'申込一覧表A'!B66,'申込一覧表A'!B66&amp;"("&amp;'申込一覧表A'!C66&amp;")"))</f>
      </c>
      <c r="C61" s="24">
        <f>IF('申込一覧表A'!D66="","",'申込一覧表A'!D66)</f>
      </c>
      <c r="D61" s="24">
        <f>IF('申込一覧表A'!F66="","",'申込一覧表A'!F66)</f>
      </c>
      <c r="E61" s="24">
        <v>10</v>
      </c>
      <c r="F61" s="24">
        <f>IF('申込一覧表A'!Y66="","",'申込一覧表A'!Y66)</f>
        <v>109097</v>
      </c>
      <c r="G61" s="24">
        <f>IF('申込一覧表A'!I66="","",'申込一覧表A'!I66)</f>
      </c>
      <c r="H61" s="24">
        <f>IF('申込一覧表A'!M66="","",'申込一覧表A'!M66&amp;" "&amp;'申込一覧表A'!O66)</f>
      </c>
      <c r="I61" s="24">
        <f>IF('申込一覧表A'!Q66="","",'申込一覧表A'!Q66&amp;" "&amp;'申込一覧表A'!S66)</f>
      </c>
      <c r="J61" s="24">
        <f>IF('申込一覧表A'!U66="","",'申込一覧表A'!U66&amp;" "&amp;'申込一覧表A'!W66)</f>
      </c>
      <c r="L61" s="24">
        <f>IF('申込一覧表A'!J66="","","0"&amp;'申込一覧表A'!J66)</f>
      </c>
      <c r="M61" s="24">
        <f>IF('申込一覧表A'!K66="","",'申込一覧表A'!K66)</f>
      </c>
      <c r="N61" s="24">
        <f>IF('申込一覧表A'!L66="","",'申込一覧表A'!L66)</f>
      </c>
      <c r="P61" s="24">
        <f>IF('申込一覧表A'!E66="","",'申込一覧表A'!E66)</f>
      </c>
      <c r="Q61" s="24">
        <f t="shared" si="1"/>
      </c>
      <c r="R61" s="24">
        <f>IF('申込一覧表A'!G66="","",'申込一覧表A'!G66)</f>
      </c>
      <c r="S61" s="194">
        <f>IF('申込一覧表A'!H66="","",'申込一覧表A'!H66)</f>
      </c>
    </row>
    <row r="62" spans="2:19" ht="17.25">
      <c r="B62" s="24">
        <f>IF('申込一覧表A'!B67="","",IF('申込一覧表A'!C67="",'申込一覧表A'!B67,'申込一覧表A'!B67&amp;"("&amp;'申込一覧表A'!C67&amp;")"))</f>
      </c>
      <c r="C62" s="24">
        <f>IF('申込一覧表A'!D67="","",'申込一覧表A'!D67)</f>
      </c>
      <c r="D62" s="24">
        <f>IF('申込一覧表A'!F67="","",'申込一覧表A'!F67)</f>
      </c>
      <c r="E62" s="24">
        <v>10</v>
      </c>
      <c r="F62" s="24">
        <f>IF('申込一覧表A'!Y67="","",'申込一覧表A'!Y67)</f>
        <v>109097</v>
      </c>
      <c r="G62" s="24">
        <f>IF('申込一覧表A'!I67="","",'申込一覧表A'!I67)</f>
      </c>
      <c r="H62" s="24">
        <f>IF('申込一覧表A'!M67="","",'申込一覧表A'!M67&amp;" "&amp;'申込一覧表A'!O67)</f>
      </c>
      <c r="I62" s="24">
        <f>IF('申込一覧表A'!Q67="","",'申込一覧表A'!Q67&amp;" "&amp;'申込一覧表A'!S67)</f>
      </c>
      <c r="J62" s="24">
        <f>IF('申込一覧表A'!U67="","",'申込一覧表A'!U67&amp;" "&amp;'申込一覧表A'!W67)</f>
      </c>
      <c r="L62" s="24">
        <f>IF('申込一覧表A'!J67="","","0"&amp;'申込一覧表A'!J67)</f>
      </c>
      <c r="M62" s="24">
        <f>IF('申込一覧表A'!K67="","",'申込一覧表A'!K67)</f>
      </c>
      <c r="N62" s="24">
        <f>IF('申込一覧表A'!L67="","",'申込一覧表A'!L67)</f>
      </c>
      <c r="P62" s="24">
        <f>IF('申込一覧表A'!E67="","",'申込一覧表A'!E67)</f>
      </c>
      <c r="Q62" s="24">
        <f t="shared" si="1"/>
      </c>
      <c r="R62" s="24">
        <f>IF('申込一覧表A'!G67="","",'申込一覧表A'!G67)</f>
      </c>
      <c r="S62" s="194">
        <f>IF('申込一覧表A'!H67="","",'申込一覧表A'!H67)</f>
      </c>
    </row>
    <row r="63" spans="2:19" ht="17.25">
      <c r="B63" s="24">
        <f>IF('申込一覧表A'!B68="","",IF('申込一覧表A'!C68="",'申込一覧表A'!B68,'申込一覧表A'!B68&amp;"("&amp;'申込一覧表A'!C68&amp;")"))</f>
      </c>
      <c r="C63" s="24">
        <f>IF('申込一覧表A'!D68="","",'申込一覧表A'!D68)</f>
      </c>
      <c r="D63" s="24">
        <f>IF('申込一覧表A'!F68="","",'申込一覧表A'!F68)</f>
      </c>
      <c r="E63" s="24">
        <v>10</v>
      </c>
      <c r="F63" s="24">
        <f>IF('申込一覧表A'!Y68="","",'申込一覧表A'!Y68)</f>
        <v>109097</v>
      </c>
      <c r="G63" s="24">
        <f>IF('申込一覧表A'!I68="","",'申込一覧表A'!I68)</f>
      </c>
      <c r="H63" s="24">
        <f>IF('申込一覧表A'!M68="","",'申込一覧表A'!M68&amp;" "&amp;'申込一覧表A'!O68)</f>
      </c>
      <c r="I63" s="24">
        <f>IF('申込一覧表A'!Q68="","",'申込一覧表A'!Q68&amp;" "&amp;'申込一覧表A'!S68)</f>
      </c>
      <c r="J63" s="24">
        <f>IF('申込一覧表A'!U68="","",'申込一覧表A'!U68&amp;" "&amp;'申込一覧表A'!W68)</f>
      </c>
      <c r="L63" s="24">
        <f>IF('申込一覧表A'!J68="","","0"&amp;'申込一覧表A'!J68)</f>
      </c>
      <c r="M63" s="24">
        <f>IF('申込一覧表A'!K68="","",'申込一覧表A'!K68)</f>
      </c>
      <c r="N63" s="24">
        <f>IF('申込一覧表A'!L68="","",'申込一覧表A'!L68)</f>
      </c>
      <c r="P63" s="24">
        <f>IF('申込一覧表A'!E68="","",'申込一覧表A'!E68)</f>
      </c>
      <c r="Q63" s="24">
        <f t="shared" si="1"/>
      </c>
      <c r="R63" s="24">
        <f>IF('申込一覧表A'!G68="","",'申込一覧表A'!G68)</f>
      </c>
      <c r="S63" s="194">
        <f>IF('申込一覧表A'!H68="","",'申込一覧表A'!H68)</f>
      </c>
    </row>
    <row r="64" spans="2:19" ht="17.25">
      <c r="B64" s="24">
        <f>IF('申込一覧表A'!B69="","",IF('申込一覧表A'!C69="",'申込一覧表A'!B69,'申込一覧表A'!B69&amp;"("&amp;'申込一覧表A'!C69&amp;")"))</f>
      </c>
      <c r="C64" s="24">
        <f>IF('申込一覧表A'!D69="","",'申込一覧表A'!D69)</f>
      </c>
      <c r="D64" s="24">
        <f>IF('申込一覧表A'!F69="","",'申込一覧表A'!F69)</f>
      </c>
      <c r="E64" s="24">
        <v>10</v>
      </c>
      <c r="F64" s="24">
        <f>IF('申込一覧表A'!Y69="","",'申込一覧表A'!Y69)</f>
        <v>109097</v>
      </c>
      <c r="G64" s="24">
        <f>IF('申込一覧表A'!I69="","",'申込一覧表A'!I69)</f>
      </c>
      <c r="H64" s="24">
        <f>IF('申込一覧表A'!M69="","",'申込一覧表A'!M69&amp;" "&amp;'申込一覧表A'!O69)</f>
      </c>
      <c r="I64" s="24">
        <f>IF('申込一覧表A'!Q69="","",'申込一覧表A'!Q69&amp;" "&amp;'申込一覧表A'!S69)</f>
      </c>
      <c r="J64" s="24">
        <f>IF('申込一覧表A'!U69="","",'申込一覧表A'!U69&amp;" "&amp;'申込一覧表A'!W69)</f>
      </c>
      <c r="L64" s="24">
        <f>IF('申込一覧表A'!J69="","","0"&amp;'申込一覧表A'!J69)</f>
      </c>
      <c r="M64" s="24">
        <f>IF('申込一覧表A'!K69="","",'申込一覧表A'!K69)</f>
      </c>
      <c r="N64" s="24">
        <f>IF('申込一覧表A'!L69="","",'申込一覧表A'!L69)</f>
      </c>
      <c r="P64" s="24">
        <f>IF('申込一覧表A'!E69="","",'申込一覧表A'!E69)</f>
      </c>
      <c r="Q64" s="24">
        <f t="shared" si="1"/>
      </c>
      <c r="R64" s="24">
        <f>IF('申込一覧表A'!G69="","",'申込一覧表A'!G69)</f>
      </c>
      <c r="S64" s="194">
        <f>IF('申込一覧表A'!H69="","",'申込一覧表A'!H69)</f>
      </c>
    </row>
    <row r="65" spans="2:19" ht="17.25">
      <c r="B65" s="24">
        <f>IF('申込一覧表A'!B70="","",IF('申込一覧表A'!C70="",'申込一覧表A'!B70,'申込一覧表A'!B70&amp;"("&amp;'申込一覧表A'!C70&amp;")"))</f>
      </c>
      <c r="C65" s="24">
        <f>IF('申込一覧表A'!D70="","",'申込一覧表A'!D70)</f>
      </c>
      <c r="D65" s="24">
        <f>IF('申込一覧表A'!F70="","",'申込一覧表A'!F70)</f>
      </c>
      <c r="E65" s="24">
        <v>10</v>
      </c>
      <c r="F65" s="24">
        <f>IF('申込一覧表A'!Y70="","",'申込一覧表A'!Y70)</f>
        <v>109097</v>
      </c>
      <c r="G65" s="24">
        <f>IF('申込一覧表A'!I70="","",'申込一覧表A'!I70)</f>
      </c>
      <c r="H65" s="24">
        <f>IF('申込一覧表A'!M70="","",'申込一覧表A'!M70&amp;" "&amp;'申込一覧表A'!O70)</f>
      </c>
      <c r="I65" s="24">
        <f>IF('申込一覧表A'!Q70="","",'申込一覧表A'!Q70&amp;" "&amp;'申込一覧表A'!S70)</f>
      </c>
      <c r="J65" s="24">
        <f>IF('申込一覧表A'!U70="","",'申込一覧表A'!U70&amp;" "&amp;'申込一覧表A'!W70)</f>
      </c>
      <c r="L65" s="24">
        <f>IF('申込一覧表A'!J70="","","0"&amp;'申込一覧表A'!J70)</f>
      </c>
      <c r="M65" s="24">
        <f>IF('申込一覧表A'!K70="","",'申込一覧表A'!K70)</f>
      </c>
      <c r="N65" s="24">
        <f>IF('申込一覧表A'!L70="","",'申込一覧表A'!L70)</f>
      </c>
      <c r="P65" s="24">
        <f>IF('申込一覧表A'!E70="","",'申込一覧表A'!E70)</f>
      </c>
      <c r="Q65" s="24">
        <f t="shared" si="1"/>
      </c>
      <c r="R65" s="24">
        <f>IF('申込一覧表A'!G70="","",'申込一覧表A'!G70)</f>
      </c>
      <c r="S65" s="194">
        <f>IF('申込一覧表A'!H70="","",'申込一覧表A'!H70)</f>
      </c>
    </row>
    <row r="66" spans="2:19" ht="17.25">
      <c r="B66" s="24">
        <f>IF('申込一覧表A'!B71="","",IF('申込一覧表A'!C71="",'申込一覧表A'!B71,'申込一覧表A'!B71&amp;"("&amp;'申込一覧表A'!C71&amp;")"))</f>
      </c>
      <c r="C66" s="24">
        <f>IF('申込一覧表A'!D71="","",'申込一覧表A'!D71)</f>
      </c>
      <c r="D66" s="24">
        <f>IF('申込一覧表A'!F71="","",'申込一覧表A'!F71)</f>
      </c>
      <c r="E66" s="24">
        <v>10</v>
      </c>
      <c r="F66" s="24">
        <f>IF('申込一覧表A'!Y71="","",'申込一覧表A'!Y71)</f>
        <v>109097</v>
      </c>
      <c r="G66" s="24">
        <f>IF('申込一覧表A'!I71="","",'申込一覧表A'!I71)</f>
      </c>
      <c r="H66" s="24">
        <f>IF('申込一覧表A'!M71="","",'申込一覧表A'!M71&amp;" "&amp;'申込一覧表A'!O71)</f>
      </c>
      <c r="I66" s="24">
        <f>IF('申込一覧表A'!Q71="","",'申込一覧表A'!Q71&amp;" "&amp;'申込一覧表A'!S71)</f>
      </c>
      <c r="J66" s="24">
        <f>IF('申込一覧表A'!U71="","",'申込一覧表A'!U71&amp;" "&amp;'申込一覧表A'!W71)</f>
      </c>
      <c r="L66" s="24">
        <f>IF('申込一覧表A'!J71="","","0"&amp;'申込一覧表A'!J71)</f>
      </c>
      <c r="M66" s="24">
        <f>IF('申込一覧表A'!K71="","",'申込一覧表A'!K71)</f>
      </c>
      <c r="N66" s="24">
        <f>IF('申込一覧表A'!L71="","",'申込一覧表A'!L71)</f>
      </c>
      <c r="P66" s="24">
        <f>IF('申込一覧表A'!E71="","",'申込一覧表A'!E71)</f>
      </c>
      <c r="Q66" s="24">
        <f aca="true" t="shared" si="2" ref="Q66:Q92">IF(D66="","",IF(D66=1,"m","f"))</f>
      </c>
      <c r="R66" s="24">
        <f>IF('申込一覧表A'!G71="","",'申込一覧表A'!G71)</f>
      </c>
      <c r="S66" s="194">
        <f>IF('申込一覧表A'!H71="","",'申込一覧表A'!H71)</f>
      </c>
    </row>
    <row r="67" spans="2:19" ht="17.25">
      <c r="B67" s="24">
        <f>IF('申込一覧表A'!B72="","",IF('申込一覧表A'!C72="",'申込一覧表A'!B72,'申込一覧表A'!B72&amp;"("&amp;'申込一覧表A'!C72&amp;")"))</f>
      </c>
      <c r="C67" s="24">
        <f>IF('申込一覧表A'!D72="","",'申込一覧表A'!D72)</f>
      </c>
      <c r="D67" s="24">
        <f>IF('申込一覧表A'!F72="","",'申込一覧表A'!F72)</f>
      </c>
      <c r="E67" s="24">
        <v>10</v>
      </c>
      <c r="F67" s="24">
        <f>IF('申込一覧表A'!Y72="","",'申込一覧表A'!Y72)</f>
        <v>109097</v>
      </c>
      <c r="G67" s="24">
        <f>IF('申込一覧表A'!I72="","",'申込一覧表A'!I72)</f>
      </c>
      <c r="H67" s="24">
        <f>IF('申込一覧表A'!M72="","",'申込一覧表A'!M72&amp;" "&amp;'申込一覧表A'!O72)</f>
      </c>
      <c r="I67" s="24">
        <f>IF('申込一覧表A'!Q72="","",'申込一覧表A'!Q72&amp;" "&amp;'申込一覧表A'!S72)</f>
      </c>
      <c r="J67" s="24">
        <f>IF('申込一覧表A'!U72="","",'申込一覧表A'!U72&amp;" "&amp;'申込一覧表A'!W72)</f>
      </c>
      <c r="L67" s="24">
        <f>IF('申込一覧表A'!J72="","","0"&amp;'申込一覧表A'!J72)</f>
      </c>
      <c r="M67" s="24">
        <f>IF('申込一覧表A'!K72="","",'申込一覧表A'!K72)</f>
      </c>
      <c r="N67" s="24">
        <f>IF('申込一覧表A'!L72="","",'申込一覧表A'!L72)</f>
      </c>
      <c r="P67" s="24">
        <f>IF('申込一覧表A'!E72="","",'申込一覧表A'!E72)</f>
      </c>
      <c r="Q67" s="24">
        <f t="shared" si="2"/>
      </c>
      <c r="R67" s="24">
        <f>IF('申込一覧表A'!G72="","",'申込一覧表A'!G72)</f>
      </c>
      <c r="S67" s="194">
        <f>IF('申込一覧表A'!H72="","",'申込一覧表A'!H72)</f>
      </c>
    </row>
    <row r="68" spans="2:19" ht="17.25">
      <c r="B68" s="24">
        <f>IF('申込一覧表A'!B73="","",IF('申込一覧表A'!C73="",'申込一覧表A'!B73,'申込一覧表A'!B73&amp;"("&amp;'申込一覧表A'!C73&amp;")"))</f>
      </c>
      <c r="C68" s="24">
        <f>IF('申込一覧表A'!D73="","",'申込一覧表A'!D73)</f>
      </c>
      <c r="D68" s="24">
        <f>IF('申込一覧表A'!F73="","",'申込一覧表A'!F73)</f>
      </c>
      <c r="E68" s="24">
        <v>10</v>
      </c>
      <c r="F68" s="24">
        <f>IF('申込一覧表A'!Y73="","",'申込一覧表A'!Y73)</f>
        <v>109097</v>
      </c>
      <c r="G68" s="24">
        <f>IF('申込一覧表A'!I73="","",'申込一覧表A'!I73)</f>
      </c>
      <c r="H68" s="24">
        <f>IF('申込一覧表A'!M73="","",'申込一覧表A'!M73&amp;" "&amp;'申込一覧表A'!O73)</f>
      </c>
      <c r="I68" s="24">
        <f>IF('申込一覧表A'!Q73="","",'申込一覧表A'!Q73&amp;" "&amp;'申込一覧表A'!S73)</f>
      </c>
      <c r="J68" s="24">
        <f>IF('申込一覧表A'!U73="","",'申込一覧表A'!U73&amp;" "&amp;'申込一覧表A'!W73)</f>
      </c>
      <c r="L68" s="24">
        <f>IF('申込一覧表A'!J73="","","0"&amp;'申込一覧表A'!J73)</f>
      </c>
      <c r="M68" s="24">
        <f>IF('申込一覧表A'!K73="","",'申込一覧表A'!K73)</f>
      </c>
      <c r="N68" s="24">
        <f>IF('申込一覧表A'!L73="","",'申込一覧表A'!L73)</f>
      </c>
      <c r="P68" s="24">
        <f>IF('申込一覧表A'!E73="","",'申込一覧表A'!E73)</f>
      </c>
      <c r="Q68" s="24">
        <f t="shared" si="2"/>
      </c>
      <c r="R68" s="24">
        <f>IF('申込一覧表A'!G73="","",'申込一覧表A'!G73)</f>
      </c>
      <c r="S68" s="194">
        <f>IF('申込一覧表A'!H73="","",'申込一覧表A'!H73)</f>
      </c>
    </row>
    <row r="69" spans="2:19" ht="17.25">
      <c r="B69" s="24">
        <f>IF('申込一覧表A'!B74="","",IF('申込一覧表A'!C74="",'申込一覧表A'!B74,'申込一覧表A'!B74&amp;"("&amp;'申込一覧表A'!C74&amp;")"))</f>
      </c>
      <c r="C69" s="24">
        <f>IF('申込一覧表A'!D74="","",'申込一覧表A'!D74)</f>
      </c>
      <c r="D69" s="24">
        <f>IF('申込一覧表A'!F74="","",'申込一覧表A'!F74)</f>
      </c>
      <c r="E69" s="24">
        <v>10</v>
      </c>
      <c r="F69" s="24">
        <f>IF('申込一覧表A'!Y74="","",'申込一覧表A'!Y74)</f>
        <v>109097</v>
      </c>
      <c r="G69" s="24">
        <f>IF('申込一覧表A'!I74="","",'申込一覧表A'!I74)</f>
      </c>
      <c r="H69" s="24">
        <f>IF('申込一覧表A'!M74="","",'申込一覧表A'!M74&amp;" "&amp;'申込一覧表A'!O74)</f>
      </c>
      <c r="I69" s="24">
        <f>IF('申込一覧表A'!Q74="","",'申込一覧表A'!Q74&amp;" "&amp;'申込一覧表A'!S74)</f>
      </c>
      <c r="J69" s="24">
        <f>IF('申込一覧表A'!U74="","",'申込一覧表A'!U74&amp;" "&amp;'申込一覧表A'!W74)</f>
      </c>
      <c r="L69" s="24">
        <f>IF('申込一覧表A'!J74="","","0"&amp;'申込一覧表A'!J74)</f>
      </c>
      <c r="M69" s="24">
        <f>IF('申込一覧表A'!K74="","",'申込一覧表A'!K74)</f>
      </c>
      <c r="N69" s="24">
        <f>IF('申込一覧表A'!L74="","",'申込一覧表A'!L74)</f>
      </c>
      <c r="P69" s="24">
        <f>IF('申込一覧表A'!E74="","",'申込一覧表A'!E74)</f>
      </c>
      <c r="Q69" s="24">
        <f t="shared" si="2"/>
      </c>
      <c r="R69" s="24">
        <f>IF('申込一覧表A'!G74="","",'申込一覧表A'!G74)</f>
      </c>
      <c r="S69" s="194">
        <f>IF('申込一覧表A'!H74="","",'申込一覧表A'!H74)</f>
      </c>
    </row>
    <row r="70" spans="2:19" ht="17.25">
      <c r="B70" s="24">
        <f>IF('申込一覧表A'!B75="","",IF('申込一覧表A'!C75="",'申込一覧表A'!B75,'申込一覧表A'!B75&amp;"("&amp;'申込一覧表A'!C75&amp;")"))</f>
      </c>
      <c r="C70" s="24">
        <f>IF('申込一覧表A'!D75="","",'申込一覧表A'!D75)</f>
      </c>
      <c r="D70" s="24">
        <f>IF('申込一覧表A'!F75="","",'申込一覧表A'!F75)</f>
      </c>
      <c r="E70" s="24">
        <v>10</v>
      </c>
      <c r="F70" s="24">
        <f>IF('申込一覧表A'!Y75="","",'申込一覧表A'!Y75)</f>
        <v>109097</v>
      </c>
      <c r="G70" s="24">
        <f>IF('申込一覧表A'!I75="","",'申込一覧表A'!I75)</f>
      </c>
      <c r="H70" s="24">
        <f>IF('申込一覧表A'!M75="","",'申込一覧表A'!M75&amp;" "&amp;'申込一覧表A'!O75)</f>
      </c>
      <c r="I70" s="24">
        <f>IF('申込一覧表A'!Q75="","",'申込一覧表A'!Q75&amp;" "&amp;'申込一覧表A'!S75)</f>
      </c>
      <c r="J70" s="24">
        <f>IF('申込一覧表A'!U75="","",'申込一覧表A'!U75&amp;" "&amp;'申込一覧表A'!W75)</f>
      </c>
      <c r="L70" s="24">
        <f>IF('申込一覧表A'!J75="","","0"&amp;'申込一覧表A'!J75)</f>
      </c>
      <c r="M70" s="24">
        <f>IF('申込一覧表A'!K75="","",'申込一覧表A'!K75)</f>
      </c>
      <c r="N70" s="24">
        <f>IF('申込一覧表A'!L75="","",'申込一覧表A'!L75)</f>
      </c>
      <c r="P70" s="24">
        <f>IF('申込一覧表A'!E75="","",'申込一覧表A'!E75)</f>
      </c>
      <c r="Q70" s="24">
        <f t="shared" si="2"/>
      </c>
      <c r="R70" s="24">
        <f>IF('申込一覧表A'!G75="","",'申込一覧表A'!G75)</f>
      </c>
      <c r="S70" s="194">
        <f>IF('申込一覧表A'!H75="","",'申込一覧表A'!H75)</f>
      </c>
    </row>
    <row r="71" spans="2:19" ht="17.25">
      <c r="B71" s="24">
        <f>IF('申込一覧表A'!B76="","",IF('申込一覧表A'!C76="",'申込一覧表A'!B76,'申込一覧表A'!B76&amp;"("&amp;'申込一覧表A'!C76&amp;")"))</f>
      </c>
      <c r="C71" s="24">
        <f>IF('申込一覧表A'!D76="","",'申込一覧表A'!D76)</f>
      </c>
      <c r="D71" s="24">
        <f>IF('申込一覧表A'!F76="","",'申込一覧表A'!F76)</f>
      </c>
      <c r="E71" s="24">
        <v>10</v>
      </c>
      <c r="F71" s="24">
        <f>IF('申込一覧表A'!Y76="","",'申込一覧表A'!Y76)</f>
        <v>109097</v>
      </c>
      <c r="G71" s="24">
        <f>IF('申込一覧表A'!I76="","",'申込一覧表A'!I76)</f>
      </c>
      <c r="H71" s="24">
        <f>IF('申込一覧表A'!M76="","",'申込一覧表A'!M76&amp;" "&amp;'申込一覧表A'!O76)</f>
      </c>
      <c r="I71" s="24">
        <f>IF('申込一覧表A'!Q76="","",'申込一覧表A'!Q76&amp;" "&amp;'申込一覧表A'!S76)</f>
      </c>
      <c r="J71" s="24">
        <f>IF('申込一覧表A'!U76="","",'申込一覧表A'!U76&amp;" "&amp;'申込一覧表A'!W76)</f>
      </c>
      <c r="L71" s="24">
        <f>IF('申込一覧表A'!J76="","","0"&amp;'申込一覧表A'!J76)</f>
      </c>
      <c r="M71" s="24">
        <f>IF('申込一覧表A'!K76="","",'申込一覧表A'!K76)</f>
      </c>
      <c r="N71" s="24">
        <f>IF('申込一覧表A'!L76="","",'申込一覧表A'!L76)</f>
      </c>
      <c r="P71" s="24">
        <f>IF('申込一覧表A'!E76="","",'申込一覧表A'!E76)</f>
      </c>
      <c r="Q71" s="24">
        <f t="shared" si="2"/>
      </c>
      <c r="R71" s="24">
        <f>IF('申込一覧表A'!G76="","",'申込一覧表A'!G76)</f>
      </c>
      <c r="S71" s="194">
        <f>IF('申込一覧表A'!H76="","",'申込一覧表A'!H76)</f>
      </c>
    </row>
    <row r="72" spans="2:19" ht="17.25">
      <c r="B72" s="24">
        <f>IF('申込一覧表A'!B77="","",IF('申込一覧表A'!C77="",'申込一覧表A'!B77,'申込一覧表A'!B77&amp;"("&amp;'申込一覧表A'!C77&amp;")"))</f>
      </c>
      <c r="C72" s="24">
        <f>IF('申込一覧表A'!D77="","",'申込一覧表A'!D77)</f>
      </c>
      <c r="D72" s="24">
        <f>IF('申込一覧表A'!F77="","",'申込一覧表A'!F77)</f>
      </c>
      <c r="E72" s="24">
        <v>10</v>
      </c>
      <c r="F72" s="24">
        <f>IF('申込一覧表A'!Y77="","",'申込一覧表A'!Y77)</f>
        <v>109097</v>
      </c>
      <c r="G72" s="24">
        <f>IF('申込一覧表A'!I77="","",'申込一覧表A'!I77)</f>
      </c>
      <c r="H72" s="24">
        <f>IF('申込一覧表A'!M77="","",'申込一覧表A'!M77&amp;" "&amp;'申込一覧表A'!O77)</f>
      </c>
      <c r="I72" s="24">
        <f>IF('申込一覧表A'!Q77="","",'申込一覧表A'!Q77&amp;" "&amp;'申込一覧表A'!S77)</f>
      </c>
      <c r="J72" s="24">
        <f>IF('申込一覧表A'!U77="","",'申込一覧表A'!U77&amp;" "&amp;'申込一覧表A'!W77)</f>
      </c>
      <c r="L72" s="24">
        <f>IF('申込一覧表A'!J77="","","0"&amp;'申込一覧表A'!J77)</f>
      </c>
      <c r="M72" s="24">
        <f>IF('申込一覧表A'!K77="","",'申込一覧表A'!K77)</f>
      </c>
      <c r="N72" s="24">
        <f>IF('申込一覧表A'!L77="","",'申込一覧表A'!L77)</f>
      </c>
      <c r="P72" s="24">
        <f>IF('申込一覧表A'!E77="","",'申込一覧表A'!E77)</f>
      </c>
      <c r="Q72" s="24">
        <f t="shared" si="2"/>
      </c>
      <c r="R72" s="24">
        <f>IF('申込一覧表A'!G77="","",'申込一覧表A'!G77)</f>
      </c>
      <c r="S72" s="194">
        <f>IF('申込一覧表A'!H77="","",'申込一覧表A'!H77)</f>
      </c>
    </row>
    <row r="73" spans="2:19" ht="17.25">
      <c r="B73" s="24">
        <f>IF('申込一覧表A'!B78="","",IF('申込一覧表A'!C78="",'申込一覧表A'!B78,'申込一覧表A'!B78&amp;"("&amp;'申込一覧表A'!C78&amp;")"))</f>
      </c>
      <c r="C73" s="24">
        <f>IF('申込一覧表A'!D78="","",'申込一覧表A'!D78)</f>
      </c>
      <c r="D73" s="24">
        <f>IF('申込一覧表A'!F78="","",'申込一覧表A'!F78)</f>
      </c>
      <c r="E73" s="24">
        <v>10</v>
      </c>
      <c r="F73" s="24">
        <f>IF('申込一覧表A'!Y78="","",'申込一覧表A'!Y78)</f>
        <v>109097</v>
      </c>
      <c r="G73" s="24">
        <f>IF('申込一覧表A'!I78="","",'申込一覧表A'!I78)</f>
      </c>
      <c r="H73" s="24">
        <f>IF('申込一覧表A'!M78="","",'申込一覧表A'!M78&amp;" "&amp;'申込一覧表A'!O78)</f>
      </c>
      <c r="I73" s="24">
        <f>IF('申込一覧表A'!Q78="","",'申込一覧表A'!Q78&amp;" "&amp;'申込一覧表A'!S78)</f>
      </c>
      <c r="J73" s="24">
        <f>IF('申込一覧表A'!U78="","",'申込一覧表A'!U78&amp;" "&amp;'申込一覧表A'!W78)</f>
      </c>
      <c r="L73" s="24">
        <f>IF('申込一覧表A'!J78="","","0"&amp;'申込一覧表A'!J78)</f>
      </c>
      <c r="M73" s="24">
        <f>IF('申込一覧表A'!K78="","",'申込一覧表A'!K78)</f>
      </c>
      <c r="N73" s="24">
        <f>IF('申込一覧表A'!L78="","",'申込一覧表A'!L78)</f>
      </c>
      <c r="P73" s="24">
        <f>IF('申込一覧表A'!E78="","",'申込一覧表A'!E78)</f>
      </c>
      <c r="Q73" s="24">
        <f t="shared" si="2"/>
      </c>
      <c r="R73" s="24">
        <f>IF('申込一覧表A'!G78="","",'申込一覧表A'!G78)</f>
      </c>
      <c r="S73" s="194">
        <f>IF('申込一覧表A'!H78="","",'申込一覧表A'!H78)</f>
      </c>
    </row>
    <row r="74" spans="2:19" ht="17.25">
      <c r="B74" s="24">
        <f>IF('申込一覧表A'!B79="","",IF('申込一覧表A'!C79="",'申込一覧表A'!B79,'申込一覧表A'!B79&amp;"("&amp;'申込一覧表A'!C79&amp;")"))</f>
      </c>
      <c r="C74" s="24">
        <f>IF('申込一覧表A'!D79="","",'申込一覧表A'!D79)</f>
      </c>
      <c r="D74" s="24">
        <f>IF('申込一覧表A'!F79="","",'申込一覧表A'!F79)</f>
      </c>
      <c r="E74" s="24">
        <v>10</v>
      </c>
      <c r="F74" s="24">
        <f>IF('申込一覧表A'!Y79="","",'申込一覧表A'!Y79)</f>
        <v>109097</v>
      </c>
      <c r="G74" s="24">
        <f>IF('申込一覧表A'!I79="","",'申込一覧表A'!I79)</f>
      </c>
      <c r="H74" s="24">
        <f>IF('申込一覧表A'!M79="","",'申込一覧表A'!M79&amp;" "&amp;'申込一覧表A'!O79)</f>
      </c>
      <c r="I74" s="24">
        <f>IF('申込一覧表A'!Q79="","",'申込一覧表A'!Q79&amp;" "&amp;'申込一覧表A'!S79)</f>
      </c>
      <c r="J74" s="24">
        <f>IF('申込一覧表A'!U79="","",'申込一覧表A'!U79&amp;" "&amp;'申込一覧表A'!W79)</f>
      </c>
      <c r="L74" s="24">
        <f>IF('申込一覧表A'!J79="","","0"&amp;'申込一覧表A'!J79)</f>
      </c>
      <c r="M74" s="24">
        <f>IF('申込一覧表A'!K79="","",'申込一覧表A'!K79)</f>
      </c>
      <c r="N74" s="24">
        <f>IF('申込一覧表A'!L79="","",'申込一覧表A'!L79)</f>
      </c>
      <c r="P74" s="24">
        <f>IF('申込一覧表A'!E79="","",'申込一覧表A'!E79)</f>
      </c>
      <c r="Q74" s="24">
        <f t="shared" si="2"/>
      </c>
      <c r="R74" s="24">
        <f>IF('申込一覧表A'!G79="","",'申込一覧表A'!G79)</f>
      </c>
      <c r="S74" s="194">
        <f>IF('申込一覧表A'!H79="","",'申込一覧表A'!H79)</f>
      </c>
    </row>
    <row r="75" spans="2:19" ht="17.25">
      <c r="B75" s="24">
        <f>IF('申込一覧表A'!B80="","",IF('申込一覧表A'!C80="",'申込一覧表A'!B80,'申込一覧表A'!B80&amp;"("&amp;'申込一覧表A'!C80&amp;")"))</f>
      </c>
      <c r="C75" s="24">
        <f>IF('申込一覧表A'!D80="","",'申込一覧表A'!D80)</f>
      </c>
      <c r="D75" s="24">
        <f>IF('申込一覧表A'!F80="","",'申込一覧表A'!F80)</f>
      </c>
      <c r="E75" s="24">
        <v>10</v>
      </c>
      <c r="F75" s="24">
        <f>IF('申込一覧表A'!Y80="","",'申込一覧表A'!Y80)</f>
        <v>109097</v>
      </c>
      <c r="G75" s="24">
        <f>IF('申込一覧表A'!I80="","",'申込一覧表A'!I80)</f>
      </c>
      <c r="H75" s="24">
        <f>IF('申込一覧表A'!M80="","",'申込一覧表A'!M80&amp;" "&amp;'申込一覧表A'!O80)</f>
      </c>
      <c r="I75" s="24">
        <f>IF('申込一覧表A'!Q80="","",'申込一覧表A'!Q80&amp;" "&amp;'申込一覧表A'!S80)</f>
      </c>
      <c r="J75" s="24">
        <f>IF('申込一覧表A'!U80="","",'申込一覧表A'!U80&amp;" "&amp;'申込一覧表A'!W80)</f>
      </c>
      <c r="L75" s="24">
        <f>IF('申込一覧表A'!J80="","","0"&amp;'申込一覧表A'!J80)</f>
      </c>
      <c r="M75" s="24">
        <f>IF('申込一覧表A'!K80="","",'申込一覧表A'!K80)</f>
      </c>
      <c r="N75" s="24">
        <f>IF('申込一覧表A'!L80="","",'申込一覧表A'!L80)</f>
      </c>
      <c r="P75" s="24">
        <f>IF('申込一覧表A'!E80="","",'申込一覧表A'!E80)</f>
      </c>
      <c r="Q75" s="24">
        <f t="shared" si="2"/>
      </c>
      <c r="R75" s="24">
        <f>IF('申込一覧表A'!G80="","",'申込一覧表A'!G80)</f>
      </c>
      <c r="S75" s="194">
        <f>IF('申込一覧表A'!H80="","",'申込一覧表A'!H80)</f>
      </c>
    </row>
    <row r="76" spans="2:19" ht="17.25">
      <c r="B76" s="24">
        <f>IF('申込一覧表A'!B81="","",IF('申込一覧表A'!C81="",'申込一覧表A'!B81,'申込一覧表A'!B81&amp;"("&amp;'申込一覧表A'!C81&amp;")"))</f>
      </c>
      <c r="C76" s="24">
        <f>IF('申込一覧表A'!D81="","",'申込一覧表A'!D81)</f>
      </c>
      <c r="D76" s="24">
        <f>IF('申込一覧表A'!F81="","",'申込一覧表A'!F81)</f>
      </c>
      <c r="E76" s="24">
        <v>10</v>
      </c>
      <c r="F76" s="24">
        <f>IF('申込一覧表A'!Y81="","",'申込一覧表A'!Y81)</f>
        <v>109097</v>
      </c>
      <c r="G76" s="24">
        <f>IF('申込一覧表A'!I81="","",'申込一覧表A'!I81)</f>
      </c>
      <c r="H76" s="24">
        <f>IF('申込一覧表A'!M81="","",'申込一覧表A'!M81&amp;" "&amp;'申込一覧表A'!O81)</f>
      </c>
      <c r="I76" s="24">
        <f>IF('申込一覧表A'!Q81="","",'申込一覧表A'!Q81&amp;" "&amp;'申込一覧表A'!S81)</f>
      </c>
      <c r="J76" s="24">
        <f>IF('申込一覧表A'!U81="","",'申込一覧表A'!U81&amp;" "&amp;'申込一覧表A'!W81)</f>
      </c>
      <c r="L76" s="24">
        <f>IF('申込一覧表A'!J81="","","0"&amp;'申込一覧表A'!J81)</f>
      </c>
      <c r="M76" s="24">
        <f>IF('申込一覧表A'!K81="","",'申込一覧表A'!K81)</f>
      </c>
      <c r="N76" s="24">
        <f>IF('申込一覧表A'!L81="","",'申込一覧表A'!L81)</f>
      </c>
      <c r="P76" s="24">
        <f>IF('申込一覧表A'!E81="","",'申込一覧表A'!E81)</f>
      </c>
      <c r="Q76" s="24">
        <f t="shared" si="2"/>
      </c>
      <c r="R76" s="24">
        <f>IF('申込一覧表A'!G81="","",'申込一覧表A'!G81)</f>
      </c>
      <c r="S76" s="194">
        <f>IF('申込一覧表A'!H81="","",'申込一覧表A'!H81)</f>
      </c>
    </row>
    <row r="77" spans="2:19" ht="17.25">
      <c r="B77" s="24">
        <f>IF('申込一覧表A'!B82="","",IF('申込一覧表A'!C82="",'申込一覧表A'!B82,'申込一覧表A'!B82&amp;"("&amp;'申込一覧表A'!C82&amp;")"))</f>
      </c>
      <c r="C77" s="24">
        <f>IF('申込一覧表A'!D82="","",'申込一覧表A'!D82)</f>
      </c>
      <c r="D77" s="24">
        <f>IF('申込一覧表A'!F82="","",'申込一覧表A'!F82)</f>
      </c>
      <c r="E77" s="24">
        <v>10</v>
      </c>
      <c r="F77" s="24">
        <f>IF('申込一覧表A'!Y82="","",'申込一覧表A'!Y82)</f>
        <v>109097</v>
      </c>
      <c r="G77" s="24">
        <f>IF('申込一覧表A'!I82="","",'申込一覧表A'!I82)</f>
      </c>
      <c r="H77" s="24">
        <f>IF('申込一覧表A'!M82="","",'申込一覧表A'!M82&amp;" "&amp;'申込一覧表A'!O82)</f>
      </c>
      <c r="I77" s="24">
        <f>IF('申込一覧表A'!Q82="","",'申込一覧表A'!Q82&amp;" "&amp;'申込一覧表A'!S82)</f>
      </c>
      <c r="J77" s="24">
        <f>IF('申込一覧表A'!U82="","",'申込一覧表A'!U82&amp;" "&amp;'申込一覧表A'!W82)</f>
      </c>
      <c r="L77" s="24">
        <f>IF('申込一覧表A'!J82="","","0"&amp;'申込一覧表A'!J82)</f>
      </c>
      <c r="M77" s="24">
        <f>IF('申込一覧表A'!K82="","",'申込一覧表A'!K82)</f>
      </c>
      <c r="N77" s="24">
        <f>IF('申込一覧表A'!L82="","",'申込一覧表A'!L82)</f>
      </c>
      <c r="P77" s="24">
        <f>IF('申込一覧表A'!E82="","",'申込一覧表A'!E82)</f>
      </c>
      <c r="Q77" s="24">
        <f t="shared" si="2"/>
      </c>
      <c r="R77" s="24">
        <f>IF('申込一覧表A'!G82="","",'申込一覧表A'!G82)</f>
      </c>
      <c r="S77" s="194">
        <f>IF('申込一覧表A'!H82="","",'申込一覧表A'!H82)</f>
      </c>
    </row>
    <row r="78" spans="2:19" ht="17.25">
      <c r="B78" s="24">
        <f>IF('申込一覧表A'!B83="","",IF('申込一覧表A'!C83="",'申込一覧表A'!B83,'申込一覧表A'!B83&amp;"("&amp;'申込一覧表A'!C83&amp;")"))</f>
      </c>
      <c r="C78" s="24">
        <f>IF('申込一覧表A'!D83="","",'申込一覧表A'!D83)</f>
      </c>
      <c r="D78" s="24">
        <f>IF('申込一覧表A'!F83="","",'申込一覧表A'!F83)</f>
      </c>
      <c r="E78" s="24">
        <v>10</v>
      </c>
      <c r="F78" s="24">
        <f>IF('申込一覧表A'!Y83="","",'申込一覧表A'!Y83)</f>
        <v>109097</v>
      </c>
      <c r="G78" s="24">
        <f>IF('申込一覧表A'!I83="","",'申込一覧表A'!I83)</f>
      </c>
      <c r="H78" s="24">
        <f>IF('申込一覧表A'!M83="","",'申込一覧表A'!M83&amp;" "&amp;'申込一覧表A'!O83)</f>
      </c>
      <c r="I78" s="24">
        <f>IF('申込一覧表A'!Q83="","",'申込一覧表A'!Q83&amp;" "&amp;'申込一覧表A'!S83)</f>
      </c>
      <c r="J78" s="24">
        <f>IF('申込一覧表A'!U83="","",'申込一覧表A'!U83&amp;" "&amp;'申込一覧表A'!W83)</f>
      </c>
      <c r="L78" s="24">
        <f>IF('申込一覧表A'!J83="","","0"&amp;'申込一覧表A'!J83)</f>
      </c>
      <c r="M78" s="24">
        <f>IF('申込一覧表A'!K83="","",'申込一覧表A'!K83)</f>
      </c>
      <c r="N78" s="24">
        <f>IF('申込一覧表A'!L83="","",'申込一覧表A'!L83)</f>
      </c>
      <c r="P78" s="24">
        <f>IF('申込一覧表A'!E83="","",'申込一覧表A'!E83)</f>
      </c>
      <c r="Q78" s="24">
        <f t="shared" si="2"/>
      </c>
      <c r="R78" s="24">
        <f>IF('申込一覧表A'!G83="","",'申込一覧表A'!G83)</f>
      </c>
      <c r="S78" s="194">
        <f>IF('申込一覧表A'!H83="","",'申込一覧表A'!H83)</f>
      </c>
    </row>
    <row r="79" spans="2:19" ht="17.25">
      <c r="B79" s="24">
        <f>IF('申込一覧表A'!B84="","",IF('申込一覧表A'!C84="",'申込一覧表A'!B84,'申込一覧表A'!B84&amp;"("&amp;'申込一覧表A'!C84&amp;")"))</f>
      </c>
      <c r="C79" s="24">
        <f>IF('申込一覧表A'!D84="","",'申込一覧表A'!D84)</f>
      </c>
      <c r="D79" s="24">
        <f>IF('申込一覧表A'!F84="","",'申込一覧表A'!F84)</f>
      </c>
      <c r="E79" s="24">
        <v>10</v>
      </c>
      <c r="F79" s="24">
        <f>IF('申込一覧表A'!Y84="","",'申込一覧表A'!Y84)</f>
        <v>109097</v>
      </c>
      <c r="G79" s="24">
        <f>IF('申込一覧表A'!I84="","",'申込一覧表A'!I84)</f>
      </c>
      <c r="H79" s="24">
        <f>IF('申込一覧表A'!M84="","",'申込一覧表A'!M84&amp;" "&amp;'申込一覧表A'!O84)</f>
      </c>
      <c r="I79" s="24">
        <f>IF('申込一覧表A'!Q84="","",'申込一覧表A'!Q84&amp;" "&amp;'申込一覧表A'!S84)</f>
      </c>
      <c r="J79" s="24">
        <f>IF('申込一覧表A'!U84="","",'申込一覧表A'!U84&amp;" "&amp;'申込一覧表A'!W84)</f>
      </c>
      <c r="L79" s="24">
        <f>IF('申込一覧表A'!J84="","","0"&amp;'申込一覧表A'!J84)</f>
      </c>
      <c r="M79" s="24">
        <f>IF('申込一覧表A'!K84="","",'申込一覧表A'!K84)</f>
      </c>
      <c r="N79" s="24">
        <f>IF('申込一覧表A'!L84="","",'申込一覧表A'!L84)</f>
      </c>
      <c r="P79" s="24">
        <f>IF('申込一覧表A'!E84="","",'申込一覧表A'!E84)</f>
      </c>
      <c r="Q79" s="24">
        <f t="shared" si="2"/>
      </c>
      <c r="R79" s="24">
        <f>IF('申込一覧表A'!G84="","",'申込一覧表A'!G84)</f>
      </c>
      <c r="S79" s="194">
        <f>IF('申込一覧表A'!H84="","",'申込一覧表A'!H84)</f>
      </c>
    </row>
    <row r="80" spans="2:19" ht="17.25">
      <c r="B80" s="24">
        <f>IF('申込一覧表A'!B85="","",IF('申込一覧表A'!C85="",'申込一覧表A'!B85,'申込一覧表A'!B85&amp;"("&amp;'申込一覧表A'!C85&amp;")"))</f>
      </c>
      <c r="C80" s="24">
        <f>IF('申込一覧表A'!D85="","",'申込一覧表A'!D85)</f>
      </c>
      <c r="D80" s="24">
        <f>IF('申込一覧表A'!F85="","",'申込一覧表A'!F85)</f>
      </c>
      <c r="E80" s="24">
        <v>10</v>
      </c>
      <c r="F80" s="24">
        <f>IF('申込一覧表A'!Y85="","",'申込一覧表A'!Y85)</f>
        <v>109097</v>
      </c>
      <c r="G80" s="24">
        <f>IF('申込一覧表A'!I85="","",'申込一覧表A'!I85)</f>
      </c>
      <c r="H80" s="24">
        <f>IF('申込一覧表A'!M85="","",'申込一覧表A'!M85&amp;" "&amp;'申込一覧表A'!O85)</f>
      </c>
      <c r="I80" s="24">
        <f>IF('申込一覧表A'!Q85="","",'申込一覧表A'!Q85&amp;" "&amp;'申込一覧表A'!S85)</f>
      </c>
      <c r="J80" s="24">
        <f>IF('申込一覧表A'!U85="","",'申込一覧表A'!U85&amp;" "&amp;'申込一覧表A'!W85)</f>
      </c>
      <c r="L80" s="24">
        <f>IF('申込一覧表A'!J85="","","0"&amp;'申込一覧表A'!J85)</f>
      </c>
      <c r="M80" s="24">
        <f>IF('申込一覧表A'!K85="","",'申込一覧表A'!K85)</f>
      </c>
      <c r="N80" s="24">
        <f>IF('申込一覧表A'!L85="","",'申込一覧表A'!L85)</f>
      </c>
      <c r="P80" s="24">
        <f>IF('申込一覧表A'!E85="","",'申込一覧表A'!E85)</f>
      </c>
      <c r="Q80" s="24">
        <f t="shared" si="2"/>
      </c>
      <c r="R80" s="24">
        <f>IF('申込一覧表A'!G85="","",'申込一覧表A'!G85)</f>
      </c>
      <c r="S80" s="194">
        <f>IF('申込一覧表A'!H85="","",'申込一覧表A'!H85)</f>
      </c>
    </row>
    <row r="81" spans="2:19" ht="17.25">
      <c r="B81" s="24">
        <f>IF('申込一覧表A'!B86="","",IF('申込一覧表A'!C86="",'申込一覧表A'!B86,'申込一覧表A'!B86&amp;"("&amp;'申込一覧表A'!C86&amp;")"))</f>
      </c>
      <c r="C81" s="24">
        <f>IF('申込一覧表A'!D86="","",'申込一覧表A'!D86)</f>
      </c>
      <c r="D81" s="24">
        <f>IF('申込一覧表A'!F86="","",'申込一覧表A'!F86)</f>
      </c>
      <c r="E81" s="24">
        <v>10</v>
      </c>
      <c r="F81" s="24">
        <f>IF('申込一覧表A'!Y86="","",'申込一覧表A'!Y86)</f>
        <v>109097</v>
      </c>
      <c r="G81" s="24">
        <f>IF('申込一覧表A'!I86="","",'申込一覧表A'!I86)</f>
      </c>
      <c r="H81" s="24">
        <f>IF('申込一覧表A'!M86="","",'申込一覧表A'!M86&amp;" "&amp;'申込一覧表A'!O86)</f>
      </c>
      <c r="I81" s="24">
        <f>IF('申込一覧表A'!Q86="","",'申込一覧表A'!Q86&amp;" "&amp;'申込一覧表A'!S86)</f>
      </c>
      <c r="J81" s="24">
        <f>IF('申込一覧表A'!U86="","",'申込一覧表A'!U86&amp;" "&amp;'申込一覧表A'!W86)</f>
      </c>
      <c r="L81" s="24">
        <f>IF('申込一覧表A'!J86="","","0"&amp;'申込一覧表A'!J86)</f>
      </c>
      <c r="M81" s="24">
        <f>IF('申込一覧表A'!K86="","",'申込一覧表A'!K86)</f>
      </c>
      <c r="N81" s="24">
        <f>IF('申込一覧表A'!L86="","",'申込一覧表A'!L86)</f>
      </c>
      <c r="P81" s="24">
        <f>IF('申込一覧表A'!E86="","",'申込一覧表A'!E86)</f>
      </c>
      <c r="Q81" s="24">
        <f t="shared" si="2"/>
      </c>
      <c r="R81" s="24">
        <f>IF('申込一覧表A'!G86="","",'申込一覧表A'!G86)</f>
      </c>
      <c r="S81" s="194">
        <f>IF('申込一覧表A'!H86="","",'申込一覧表A'!H86)</f>
      </c>
    </row>
    <row r="82" spans="2:19" ht="17.25">
      <c r="B82" s="24">
        <f>IF('申込一覧表A'!B87="","",IF('申込一覧表A'!C87="",'申込一覧表A'!B87,'申込一覧表A'!B87&amp;"("&amp;'申込一覧表A'!C87&amp;")"))</f>
      </c>
      <c r="C82" s="24">
        <f>IF('申込一覧表A'!D87="","",'申込一覧表A'!D87)</f>
      </c>
      <c r="D82" s="24">
        <f>IF('申込一覧表A'!F87="","",'申込一覧表A'!F87)</f>
      </c>
      <c r="E82" s="24">
        <v>10</v>
      </c>
      <c r="F82" s="24">
        <f>IF('申込一覧表A'!Y87="","",'申込一覧表A'!Y87)</f>
        <v>109097</v>
      </c>
      <c r="G82" s="24">
        <f>IF('申込一覧表A'!I87="","",'申込一覧表A'!I87)</f>
      </c>
      <c r="H82" s="24">
        <f>IF('申込一覧表A'!M87="","",'申込一覧表A'!M87&amp;" "&amp;'申込一覧表A'!O87)</f>
      </c>
      <c r="I82" s="24">
        <f>IF('申込一覧表A'!Q87="","",'申込一覧表A'!Q87&amp;" "&amp;'申込一覧表A'!S87)</f>
      </c>
      <c r="J82" s="24">
        <f>IF('申込一覧表A'!U87="","",'申込一覧表A'!U87&amp;" "&amp;'申込一覧表A'!W87)</f>
      </c>
      <c r="L82" s="24">
        <f>IF('申込一覧表A'!J87="","","0"&amp;'申込一覧表A'!J87)</f>
      </c>
      <c r="M82" s="24">
        <f>IF('申込一覧表A'!K87="","",'申込一覧表A'!K87)</f>
      </c>
      <c r="N82" s="24">
        <f>IF('申込一覧表A'!L87="","",'申込一覧表A'!L87)</f>
      </c>
      <c r="P82" s="24">
        <f>IF('申込一覧表A'!E87="","",'申込一覧表A'!E87)</f>
      </c>
      <c r="Q82" s="24">
        <f t="shared" si="2"/>
      </c>
      <c r="R82" s="24">
        <f>IF('申込一覧表A'!G87="","",'申込一覧表A'!G87)</f>
      </c>
      <c r="S82" s="194">
        <f>IF('申込一覧表A'!H87="","",'申込一覧表A'!H87)</f>
      </c>
    </row>
    <row r="83" spans="2:19" ht="17.25">
      <c r="B83" s="24">
        <f>IF('申込一覧表A'!B88="","",IF('申込一覧表A'!C88="",'申込一覧表A'!B88,'申込一覧表A'!B88&amp;"("&amp;'申込一覧表A'!C88&amp;")"))</f>
      </c>
      <c r="C83" s="24">
        <f>IF('申込一覧表A'!D88="","",'申込一覧表A'!D88)</f>
      </c>
      <c r="D83" s="24">
        <f>IF('申込一覧表A'!F88="","",'申込一覧表A'!F88)</f>
      </c>
      <c r="E83" s="24">
        <v>10</v>
      </c>
      <c r="F83" s="24">
        <f>IF('申込一覧表A'!Y88="","",'申込一覧表A'!Y88)</f>
        <v>109097</v>
      </c>
      <c r="G83" s="24">
        <f>IF('申込一覧表A'!I88="","",'申込一覧表A'!I88)</f>
      </c>
      <c r="H83" s="24">
        <f>IF('申込一覧表A'!M88="","",'申込一覧表A'!M88&amp;" "&amp;'申込一覧表A'!O88)</f>
      </c>
      <c r="I83" s="24">
        <f>IF('申込一覧表A'!Q88="","",'申込一覧表A'!Q88&amp;" "&amp;'申込一覧表A'!S88)</f>
      </c>
      <c r="J83" s="24">
        <f>IF('申込一覧表A'!U88="","",'申込一覧表A'!U88&amp;" "&amp;'申込一覧表A'!W88)</f>
      </c>
      <c r="L83" s="24">
        <f>IF('申込一覧表A'!J88="","","0"&amp;'申込一覧表A'!J88)</f>
      </c>
      <c r="M83" s="24">
        <f>IF('申込一覧表A'!K88="","",'申込一覧表A'!K88)</f>
      </c>
      <c r="N83" s="24">
        <f>IF('申込一覧表A'!L88="","",'申込一覧表A'!L88)</f>
      </c>
      <c r="P83" s="24">
        <f>IF('申込一覧表A'!E88="","",'申込一覧表A'!E88)</f>
      </c>
      <c r="Q83" s="24">
        <f t="shared" si="2"/>
      </c>
      <c r="R83" s="24">
        <f>IF('申込一覧表A'!G88="","",'申込一覧表A'!G88)</f>
      </c>
      <c r="S83" s="194">
        <f>IF('申込一覧表A'!H88="","",'申込一覧表A'!H88)</f>
      </c>
    </row>
    <row r="84" spans="2:19" ht="17.25">
      <c r="B84" s="24">
        <f>IF('申込一覧表A'!B89="","",IF('申込一覧表A'!C89="",'申込一覧表A'!B89,'申込一覧表A'!B89&amp;"("&amp;'申込一覧表A'!C89&amp;")"))</f>
      </c>
      <c r="C84" s="24">
        <f>IF('申込一覧表A'!D89="","",'申込一覧表A'!D89)</f>
      </c>
      <c r="D84" s="24">
        <f>IF('申込一覧表A'!F89="","",'申込一覧表A'!F89)</f>
      </c>
      <c r="E84" s="24">
        <v>10</v>
      </c>
      <c r="F84" s="24">
        <f>IF('申込一覧表A'!Y89="","",'申込一覧表A'!Y89)</f>
        <v>109097</v>
      </c>
      <c r="G84" s="24">
        <f>IF('申込一覧表A'!I89="","",'申込一覧表A'!I89)</f>
      </c>
      <c r="H84" s="24">
        <f>IF('申込一覧表A'!M89="","",'申込一覧表A'!M89&amp;" "&amp;'申込一覧表A'!O89)</f>
      </c>
      <c r="I84" s="24">
        <f>IF('申込一覧表A'!Q89="","",'申込一覧表A'!Q89&amp;" "&amp;'申込一覧表A'!S89)</f>
      </c>
      <c r="J84" s="24">
        <f>IF('申込一覧表A'!U89="","",'申込一覧表A'!U89&amp;" "&amp;'申込一覧表A'!W89)</f>
      </c>
      <c r="L84" s="24">
        <f>IF('申込一覧表A'!J89="","","0"&amp;'申込一覧表A'!J89)</f>
      </c>
      <c r="M84" s="24">
        <f>IF('申込一覧表A'!K89="","",'申込一覧表A'!K89)</f>
      </c>
      <c r="N84" s="24">
        <f>IF('申込一覧表A'!L89="","",'申込一覧表A'!L89)</f>
      </c>
      <c r="P84" s="24">
        <f>IF('申込一覧表A'!E89="","",'申込一覧表A'!E89)</f>
      </c>
      <c r="Q84" s="24">
        <f t="shared" si="2"/>
      </c>
      <c r="R84" s="24">
        <f>IF('申込一覧表A'!G89="","",'申込一覧表A'!G89)</f>
      </c>
      <c r="S84" s="194">
        <f>IF('申込一覧表A'!H89="","",'申込一覧表A'!H89)</f>
      </c>
    </row>
    <row r="85" spans="2:19" ht="17.25">
      <c r="B85" s="24">
        <f>IF('申込一覧表A'!B90="","",IF('申込一覧表A'!C90="",'申込一覧表A'!B90,'申込一覧表A'!B90&amp;"("&amp;'申込一覧表A'!C90&amp;")"))</f>
      </c>
      <c r="C85" s="24">
        <f>IF('申込一覧表A'!D90="","",'申込一覧表A'!D90)</f>
      </c>
      <c r="D85" s="24">
        <f>IF('申込一覧表A'!F90="","",'申込一覧表A'!F90)</f>
      </c>
      <c r="E85" s="24">
        <v>10</v>
      </c>
      <c r="F85" s="24">
        <f>IF('申込一覧表A'!Y90="","",'申込一覧表A'!Y90)</f>
        <v>109097</v>
      </c>
      <c r="G85" s="24">
        <f>IF('申込一覧表A'!I90="","",'申込一覧表A'!I90)</f>
      </c>
      <c r="H85" s="24">
        <f>IF('申込一覧表A'!M90="","",'申込一覧表A'!M90&amp;" "&amp;'申込一覧表A'!O90)</f>
      </c>
      <c r="I85" s="24">
        <f>IF('申込一覧表A'!Q90="","",'申込一覧表A'!Q90&amp;" "&amp;'申込一覧表A'!S90)</f>
      </c>
      <c r="J85" s="24">
        <f>IF('申込一覧表A'!U90="","",'申込一覧表A'!U90&amp;" "&amp;'申込一覧表A'!W90)</f>
      </c>
      <c r="L85" s="24">
        <f>IF('申込一覧表A'!J90="","","0"&amp;'申込一覧表A'!J90)</f>
      </c>
      <c r="M85" s="24">
        <f>IF('申込一覧表A'!K90="","",'申込一覧表A'!K90)</f>
      </c>
      <c r="N85" s="24">
        <f>IF('申込一覧表A'!L90="","",'申込一覧表A'!L90)</f>
      </c>
      <c r="P85" s="24">
        <f>IF('申込一覧表A'!E90="","",'申込一覧表A'!E90)</f>
      </c>
      <c r="Q85" s="24">
        <f t="shared" si="2"/>
      </c>
      <c r="R85" s="24">
        <f>IF('申込一覧表A'!G90="","",'申込一覧表A'!G90)</f>
      </c>
      <c r="S85" s="194">
        <f>IF('申込一覧表A'!H90="","",'申込一覧表A'!H90)</f>
      </c>
    </row>
    <row r="86" spans="2:19" ht="17.25">
      <c r="B86" s="24">
        <f>IF('申込一覧表A'!B91="","",IF('申込一覧表A'!C91="",'申込一覧表A'!B91,'申込一覧表A'!B91&amp;"("&amp;'申込一覧表A'!C91&amp;")"))</f>
      </c>
      <c r="C86" s="24">
        <f>IF('申込一覧表A'!D91="","",'申込一覧表A'!D91)</f>
      </c>
      <c r="D86" s="24">
        <f>IF('申込一覧表A'!F91="","",'申込一覧表A'!F91)</f>
      </c>
      <c r="E86" s="24">
        <v>10</v>
      </c>
      <c r="F86" s="24">
        <f>IF('申込一覧表A'!Y91="","",'申込一覧表A'!Y91)</f>
        <v>109097</v>
      </c>
      <c r="G86" s="24">
        <f>IF('申込一覧表A'!I91="","",'申込一覧表A'!I91)</f>
      </c>
      <c r="H86" s="24">
        <f>IF('申込一覧表A'!M91="","",'申込一覧表A'!M91&amp;" "&amp;'申込一覧表A'!O91)</f>
      </c>
      <c r="I86" s="24">
        <f>IF('申込一覧表A'!Q91="","",'申込一覧表A'!Q91&amp;" "&amp;'申込一覧表A'!S91)</f>
      </c>
      <c r="J86" s="24">
        <f>IF('申込一覧表A'!U91="","",'申込一覧表A'!U91&amp;" "&amp;'申込一覧表A'!W91)</f>
      </c>
      <c r="L86" s="24">
        <f>IF('申込一覧表A'!J91="","","0"&amp;'申込一覧表A'!J91)</f>
      </c>
      <c r="M86" s="24">
        <f>IF('申込一覧表A'!K91="","",'申込一覧表A'!K91)</f>
      </c>
      <c r="N86" s="24">
        <f>IF('申込一覧表A'!L91="","",'申込一覧表A'!L91)</f>
      </c>
      <c r="P86" s="24">
        <f>IF('申込一覧表A'!E91="","",'申込一覧表A'!E91)</f>
      </c>
      <c r="Q86" s="24">
        <f t="shared" si="2"/>
      </c>
      <c r="R86" s="24">
        <f>IF('申込一覧表A'!G91="","",'申込一覧表A'!G91)</f>
      </c>
      <c r="S86" s="194">
        <f>IF('申込一覧表A'!H91="","",'申込一覧表A'!H91)</f>
      </c>
    </row>
    <row r="87" spans="2:19" ht="17.25">
      <c r="B87" s="24">
        <f>IF('申込一覧表A'!B92="","",IF('申込一覧表A'!C92="",'申込一覧表A'!B92,'申込一覧表A'!B92&amp;"("&amp;'申込一覧表A'!C92&amp;")"))</f>
      </c>
      <c r="C87" s="24">
        <f>IF('申込一覧表A'!D92="","",'申込一覧表A'!D92)</f>
      </c>
      <c r="D87" s="24">
        <f>IF('申込一覧表A'!F92="","",'申込一覧表A'!F92)</f>
      </c>
      <c r="E87" s="24">
        <v>10</v>
      </c>
      <c r="F87" s="24">
        <f>IF('申込一覧表A'!Y92="","",'申込一覧表A'!Y92)</f>
        <v>109097</v>
      </c>
      <c r="G87" s="24">
        <f>IF('申込一覧表A'!I92="","",'申込一覧表A'!I92)</f>
      </c>
      <c r="H87" s="24">
        <f>IF('申込一覧表A'!M92="","",'申込一覧表A'!M92&amp;" "&amp;'申込一覧表A'!O92)</f>
      </c>
      <c r="I87" s="24">
        <f>IF('申込一覧表A'!Q92="","",'申込一覧表A'!Q92&amp;" "&amp;'申込一覧表A'!S92)</f>
      </c>
      <c r="J87" s="24">
        <f>IF('申込一覧表A'!U92="","",'申込一覧表A'!U92&amp;" "&amp;'申込一覧表A'!W92)</f>
      </c>
      <c r="L87" s="24">
        <f>IF('申込一覧表A'!J92="","","0"&amp;'申込一覧表A'!J92)</f>
      </c>
      <c r="M87" s="24">
        <f>IF('申込一覧表A'!K92="","",'申込一覧表A'!K92)</f>
      </c>
      <c r="N87" s="24">
        <f>IF('申込一覧表A'!L92="","",'申込一覧表A'!L92)</f>
      </c>
      <c r="P87" s="24">
        <f>IF('申込一覧表A'!E92="","",'申込一覧表A'!E92)</f>
      </c>
      <c r="Q87" s="24">
        <f t="shared" si="2"/>
      </c>
      <c r="R87" s="24">
        <f>IF('申込一覧表A'!G92="","",'申込一覧表A'!G92)</f>
      </c>
      <c r="S87" s="194">
        <f>IF('申込一覧表A'!H92="","",'申込一覧表A'!H92)</f>
      </c>
    </row>
    <row r="88" spans="2:19" ht="17.25">
      <c r="B88" s="24">
        <f>IF('申込一覧表A'!B93="","",IF('申込一覧表A'!C93="",'申込一覧表A'!B93,'申込一覧表A'!B93&amp;"("&amp;'申込一覧表A'!C93&amp;")"))</f>
      </c>
      <c r="C88" s="24">
        <f>IF('申込一覧表A'!D93="","",'申込一覧表A'!D93)</f>
      </c>
      <c r="D88" s="24">
        <f>IF('申込一覧表A'!F93="","",'申込一覧表A'!F93)</f>
      </c>
      <c r="E88" s="24">
        <v>10</v>
      </c>
      <c r="F88" s="24">
        <f>IF('申込一覧表A'!Y93="","",'申込一覧表A'!Y93)</f>
        <v>109097</v>
      </c>
      <c r="G88" s="24">
        <f>IF('申込一覧表A'!I93="","",'申込一覧表A'!I93)</f>
      </c>
      <c r="H88" s="24">
        <f>IF('申込一覧表A'!M93="","",'申込一覧表A'!M93&amp;" "&amp;'申込一覧表A'!O93)</f>
      </c>
      <c r="I88" s="24">
        <f>IF('申込一覧表A'!Q93="","",'申込一覧表A'!Q93&amp;" "&amp;'申込一覧表A'!S93)</f>
      </c>
      <c r="J88" s="24">
        <f>IF('申込一覧表A'!U93="","",'申込一覧表A'!U93&amp;" "&amp;'申込一覧表A'!W93)</f>
      </c>
      <c r="L88" s="24">
        <f>IF('申込一覧表A'!J93="","","0"&amp;'申込一覧表A'!J93)</f>
      </c>
      <c r="M88" s="24">
        <f>IF('申込一覧表A'!K93="","",'申込一覧表A'!K93)</f>
      </c>
      <c r="N88" s="24">
        <f>IF('申込一覧表A'!L93="","",'申込一覧表A'!L93)</f>
      </c>
      <c r="P88" s="24">
        <f>IF('申込一覧表A'!E93="","",'申込一覧表A'!E93)</f>
      </c>
      <c r="Q88" s="24">
        <f t="shared" si="2"/>
      </c>
      <c r="R88" s="24">
        <f>IF('申込一覧表A'!G93="","",'申込一覧表A'!G93)</f>
      </c>
      <c r="S88" s="194">
        <f>IF('申込一覧表A'!H93="","",'申込一覧表A'!H93)</f>
      </c>
    </row>
    <row r="89" spans="2:19" ht="17.25">
      <c r="B89" s="24">
        <f>IF('申込一覧表A'!B94="","",IF('申込一覧表A'!C94="",'申込一覧表A'!B94,'申込一覧表A'!B94&amp;"("&amp;'申込一覧表A'!C94&amp;")"))</f>
      </c>
      <c r="C89" s="24">
        <f>IF('申込一覧表A'!D94="","",'申込一覧表A'!D94)</f>
      </c>
      <c r="D89" s="24">
        <f>IF('申込一覧表A'!F94="","",'申込一覧表A'!F94)</f>
      </c>
      <c r="E89" s="24">
        <v>10</v>
      </c>
      <c r="F89" s="24">
        <f>IF('申込一覧表A'!Y94="","",'申込一覧表A'!Y94)</f>
        <v>109097</v>
      </c>
      <c r="G89" s="24">
        <f>IF('申込一覧表A'!I94="","",'申込一覧表A'!I94)</f>
      </c>
      <c r="H89" s="24">
        <f>IF('申込一覧表A'!M94="","",'申込一覧表A'!M94&amp;" "&amp;'申込一覧表A'!O94)</f>
      </c>
      <c r="I89" s="24">
        <f>IF('申込一覧表A'!Q94="","",'申込一覧表A'!Q94&amp;" "&amp;'申込一覧表A'!S94)</f>
      </c>
      <c r="J89" s="24">
        <f>IF('申込一覧表A'!U94="","",'申込一覧表A'!U94&amp;" "&amp;'申込一覧表A'!W94)</f>
      </c>
      <c r="L89" s="24">
        <f>IF('申込一覧表A'!J94="","","0"&amp;'申込一覧表A'!J94)</f>
      </c>
      <c r="M89" s="24">
        <f>IF('申込一覧表A'!K94="","",'申込一覧表A'!K94)</f>
      </c>
      <c r="N89" s="24">
        <f>IF('申込一覧表A'!L94="","",'申込一覧表A'!L94)</f>
      </c>
      <c r="P89" s="24">
        <f>IF('申込一覧表A'!E94="","",'申込一覧表A'!E94)</f>
      </c>
      <c r="Q89" s="24">
        <f t="shared" si="2"/>
      </c>
      <c r="R89" s="24">
        <f>IF('申込一覧表A'!G94="","",'申込一覧表A'!G94)</f>
      </c>
      <c r="S89" s="194">
        <f>IF('申込一覧表A'!H94="","",'申込一覧表A'!H94)</f>
      </c>
    </row>
    <row r="90" spans="2:19" ht="17.25">
      <c r="B90" s="24">
        <f>IF('申込一覧表A'!B95="","",IF('申込一覧表A'!C95="",'申込一覧表A'!B95,'申込一覧表A'!B95&amp;"("&amp;'申込一覧表A'!C95&amp;")"))</f>
      </c>
      <c r="C90" s="24">
        <f>IF('申込一覧表A'!D95="","",'申込一覧表A'!D95)</f>
      </c>
      <c r="D90" s="24">
        <f>IF('申込一覧表A'!F95="","",'申込一覧表A'!F95)</f>
      </c>
      <c r="E90" s="24">
        <v>10</v>
      </c>
      <c r="F90" s="24">
        <f>IF('申込一覧表A'!Y95="","",'申込一覧表A'!Y95)</f>
        <v>109097</v>
      </c>
      <c r="G90" s="24">
        <f>IF('申込一覧表A'!I95="","",'申込一覧表A'!I95)</f>
      </c>
      <c r="H90" s="24">
        <f>IF('申込一覧表A'!M95="","",'申込一覧表A'!M95&amp;" "&amp;'申込一覧表A'!O95)</f>
      </c>
      <c r="I90" s="24">
        <f>IF('申込一覧表A'!Q95="","",'申込一覧表A'!Q95&amp;" "&amp;'申込一覧表A'!S95)</f>
      </c>
      <c r="J90" s="24">
        <f>IF('申込一覧表A'!U95="","",'申込一覧表A'!U95&amp;" "&amp;'申込一覧表A'!W95)</f>
      </c>
      <c r="L90" s="24">
        <f>IF('申込一覧表A'!J95="","","0"&amp;'申込一覧表A'!J95)</f>
      </c>
      <c r="M90" s="24">
        <f>IF('申込一覧表A'!K95="","",'申込一覧表A'!K95)</f>
      </c>
      <c r="N90" s="24">
        <f>IF('申込一覧表A'!L95="","",'申込一覧表A'!L95)</f>
      </c>
      <c r="P90" s="24">
        <f>IF('申込一覧表A'!E95="","",'申込一覧表A'!E95)</f>
      </c>
      <c r="Q90" s="24">
        <f t="shared" si="2"/>
      </c>
      <c r="R90" s="24">
        <f>IF('申込一覧表A'!G95="","",'申込一覧表A'!G95)</f>
      </c>
      <c r="S90" s="194">
        <f>IF('申込一覧表A'!H95="","",'申込一覧表A'!H95)</f>
      </c>
    </row>
    <row r="91" spans="2:19" ht="17.25">
      <c r="B91" s="24">
        <f>IF('申込一覧表A'!B96="","",IF('申込一覧表A'!C96="",'申込一覧表A'!B96,'申込一覧表A'!B96&amp;"("&amp;'申込一覧表A'!C96&amp;")"))</f>
      </c>
      <c r="C91" s="24">
        <f>IF('申込一覧表A'!D96="","",'申込一覧表A'!D96)</f>
      </c>
      <c r="D91" s="24">
        <f>IF('申込一覧表A'!F96="","",'申込一覧表A'!F96)</f>
      </c>
      <c r="E91" s="24">
        <v>10</v>
      </c>
      <c r="F91" s="24">
        <f>IF('申込一覧表A'!Y96="","",'申込一覧表A'!Y96)</f>
        <v>109097</v>
      </c>
      <c r="G91" s="24">
        <f>IF('申込一覧表A'!I96="","",'申込一覧表A'!I96)</f>
      </c>
      <c r="H91" s="24">
        <f>IF('申込一覧表A'!M96="","",'申込一覧表A'!M96&amp;" "&amp;'申込一覧表A'!O96)</f>
      </c>
      <c r="I91" s="24">
        <f>IF('申込一覧表A'!Q96="","",'申込一覧表A'!Q96&amp;" "&amp;'申込一覧表A'!S96)</f>
      </c>
      <c r="J91" s="24">
        <f>IF('申込一覧表A'!U96="","",'申込一覧表A'!U96&amp;" "&amp;'申込一覧表A'!W96)</f>
      </c>
      <c r="L91" s="24">
        <f>IF('申込一覧表A'!J96="","","0"&amp;'申込一覧表A'!J96)</f>
      </c>
      <c r="M91" s="24">
        <f>IF('申込一覧表A'!K96="","",'申込一覧表A'!K96)</f>
      </c>
      <c r="N91" s="24">
        <f>IF('申込一覧表A'!L96="","",'申込一覧表A'!L96)</f>
      </c>
      <c r="P91" s="24">
        <f>IF('申込一覧表A'!E96="","",'申込一覧表A'!E96)</f>
      </c>
      <c r="Q91" s="24">
        <f t="shared" si="2"/>
      </c>
      <c r="R91" s="24">
        <f>IF('申込一覧表A'!G96="","",'申込一覧表A'!G96)</f>
      </c>
      <c r="S91" s="194">
        <f>IF('申込一覧表A'!H96="","",'申込一覧表A'!H96)</f>
      </c>
    </row>
    <row r="92" spans="2:19" ht="17.25">
      <c r="B92" s="24">
        <f>IF('申込一覧表A'!B97="","",IF('申込一覧表A'!C97="",'申込一覧表A'!B97,'申込一覧表A'!B97&amp;"("&amp;'申込一覧表A'!C97&amp;")"))</f>
      </c>
      <c r="C92" s="24">
        <f>IF('申込一覧表A'!D97="","",'申込一覧表A'!D97)</f>
      </c>
      <c r="D92" s="24">
        <f>IF('申込一覧表A'!F97="","",'申込一覧表A'!F97)</f>
      </c>
      <c r="E92" s="24">
        <v>10</v>
      </c>
      <c r="F92" s="24">
        <f>IF('申込一覧表A'!Y97="","",'申込一覧表A'!Y97)</f>
      </c>
      <c r="G92" s="24">
        <f>IF('申込一覧表A'!I97="","",'申込一覧表A'!I97)</f>
      </c>
      <c r="H92" s="24">
        <f>IF('申込一覧表A'!M97="","",'申込一覧表A'!M97&amp;" "&amp;'申込一覧表A'!O97)</f>
      </c>
      <c r="I92" s="24">
        <f>IF('申込一覧表A'!Q97="","",'申込一覧表A'!Q97&amp;" "&amp;'申込一覧表A'!S97)</f>
      </c>
      <c r="J92" s="24">
        <f>IF('申込一覧表A'!U97="","",'申込一覧表A'!U97&amp;" "&amp;'申込一覧表A'!W97)</f>
      </c>
      <c r="L92" s="24" t="str">
        <f>IF('申込一覧表A'!J97="","","0"&amp;'申込一覧表A'!J97)</f>
        <v>00</v>
      </c>
      <c r="M92" s="24">
        <f>IF('申込一覧表A'!K97="","",'申込一覧表A'!K97)</f>
        <v>0</v>
      </c>
      <c r="N92" s="24">
        <f>IF('申込一覧表A'!L97="","",'申込一覧表A'!L97)</f>
        <v>0</v>
      </c>
      <c r="P92" s="24">
        <f>IF('申込一覧表A'!E97="","",'申込一覧表A'!E97)</f>
      </c>
      <c r="Q92" s="24">
        <f t="shared" si="2"/>
      </c>
      <c r="R92" s="24">
        <f>IF('申込一覧表A'!G97="","",'申込一覧表A'!G97)</f>
      </c>
      <c r="S92" s="194">
        <f>IF('申込一覧表A'!H97="","",'申込一覧表A'!H97)</f>
      </c>
    </row>
  </sheetData>
  <sheetProtection password="CA1D" sheet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富沢　英樹</Manager>
  <Company>Tommy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高体連陸上競技専門部</dc:subject>
  <dc:creator>富沢  英樹</dc:creator>
  <cp:keywords/>
  <dc:description/>
  <cp:lastModifiedBy>GAAA</cp:lastModifiedBy>
  <cp:lastPrinted>2020-02-25T04:04:25Z</cp:lastPrinted>
  <dcterms:created xsi:type="dcterms:W3CDTF">1998-04-29T04:01:12Z</dcterms:created>
  <dcterms:modified xsi:type="dcterms:W3CDTF">2021-04-30T02:38:17Z</dcterms:modified>
  <cp:category>大会申込一覧表</cp:category>
  <cp:version/>
  <cp:contentType/>
  <cp:contentStatus/>
</cp:coreProperties>
</file>