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0" yWindow="65516" windowWidth="30340" windowHeight="20280" activeTab="0"/>
  </bookViews>
  <sheets>
    <sheet name="結果一覧" sheetId="1" r:id="rId1"/>
    <sheet name="得点表" sheetId="2" r:id="rId2"/>
    <sheet name="ー" sheetId="3" r:id="rId3"/>
    <sheet name="①男100" sheetId="4" r:id="rId4"/>
    <sheet name="①男1500" sheetId="5" r:id="rId5"/>
    <sheet name="②男100" sheetId="6" r:id="rId6"/>
    <sheet name="③男100" sheetId="7" r:id="rId7"/>
    <sheet name="男200" sheetId="8" r:id="rId8"/>
    <sheet name="男400" sheetId="9" r:id="rId9"/>
    <sheet name="男800" sheetId="10" r:id="rId10"/>
    <sheet name="②③男1500" sheetId="11" r:id="rId11"/>
    <sheet name="男3000" sheetId="12" r:id="rId12"/>
    <sheet name="男110H" sheetId="13" r:id="rId13"/>
    <sheet name="男リレー" sheetId="14" r:id="rId14"/>
    <sheet name="男幅" sheetId="15" r:id="rId15"/>
    <sheet name="男高" sheetId="16" r:id="rId16"/>
    <sheet name="男砲" sheetId="17" r:id="rId17"/>
    <sheet name="①女100" sheetId="18" r:id="rId18"/>
    <sheet name="②女100" sheetId="19" r:id="rId19"/>
    <sheet name="③女100" sheetId="20" r:id="rId20"/>
    <sheet name="女200" sheetId="21" r:id="rId21"/>
    <sheet name="女800" sheetId="22" r:id="rId22"/>
    <sheet name="女1500" sheetId="23" r:id="rId23"/>
    <sheet name="女100H" sheetId="24" r:id="rId24"/>
    <sheet name="女リレー" sheetId="25" r:id="rId25"/>
    <sheet name="①女幅" sheetId="26" r:id="rId26"/>
    <sheet name="女幅" sheetId="27" r:id="rId27"/>
    <sheet name="女高" sheetId="28" r:id="rId28"/>
    <sheet name="女砲" sheetId="29" r:id="rId29"/>
    <sheet name="OP男100ｍ" sheetId="30" r:id="rId30"/>
    <sheet name="OP男1500m" sheetId="31" r:id="rId31"/>
    <sheet name="OP女100m" sheetId="32" r:id="rId32"/>
    <sheet name="OP女800m" sheetId="33" r:id="rId33"/>
    <sheet name="OP種目" sheetId="34" r:id="rId34"/>
  </sheets>
  <externalReferences>
    <externalReference r:id="rId37"/>
  </externalReferences>
  <definedNames>
    <definedName name="_xlfn.IFERROR" hidden="1">#NAME?</definedName>
    <definedName name="_xlnm.Print_Area" localSheetId="17">'①女100'!$A$1:$H$8</definedName>
    <definedName name="_xlnm.Print_Area" localSheetId="3">'①男100'!$A$1:$H$11</definedName>
    <definedName name="_xlnm.Print_Area" localSheetId="4">'①男1500'!$A$1:$I$9</definedName>
    <definedName name="_xlnm.Print_Area" localSheetId="10">'②③男1500'!$A$1:$H$7</definedName>
    <definedName name="_xlnm.Print_Area" localSheetId="18">'②女100'!$A$1:$H$8</definedName>
    <definedName name="_xlnm.Print_Area" localSheetId="5">'②男100'!$A$1:$H$11</definedName>
    <definedName name="_xlnm.Print_Area" localSheetId="19">'③女100'!$A$1:$H$12</definedName>
    <definedName name="_xlnm.Print_Area" localSheetId="6">'③男100'!$A$1:$H$8</definedName>
    <definedName name="_xlnm.Print_Area" localSheetId="0">'結果一覧'!$B$1:$U$62</definedName>
    <definedName name="_xlnm.Print_Area" localSheetId="23">'女100H'!$A$1:$H$7</definedName>
    <definedName name="_xlnm.Print_Area" localSheetId="22">'女1500'!$A$1:$H$8</definedName>
    <definedName name="_xlnm.Print_Area" localSheetId="20">'女200'!$A$1:$H$10</definedName>
    <definedName name="_xlnm.Print_Area" localSheetId="24">'女リレー'!$A$1:$F$6</definedName>
    <definedName name="_xlnm.Print_Area" localSheetId="28">'女砲'!$A$1:$N$8</definedName>
    <definedName name="_xlnm.Print_Area" localSheetId="12">'男110H'!$A$1:$H$8</definedName>
    <definedName name="_xlnm.Print_Area" localSheetId="7">'男200'!$A$1:$H$11</definedName>
    <definedName name="_xlnm.Print_Area" localSheetId="8">'男400'!$A$1:$H$10</definedName>
    <definedName name="_xlnm.Print_Area" localSheetId="9">'男800'!$A$1:$H$9</definedName>
    <definedName name="_xlnm.Print_Area" localSheetId="13">'男リレー'!$A$1:$F$7</definedName>
    <definedName name="_xlnm.Print_Area" localSheetId="1">'得点表'!$A$1:$N$24</definedName>
    <definedName name="学校名">'[1].xls].xls].xls].xls].xls].xls].xls].xls].xls].xls].xls].xls].xls].xls].xls].xls].xls].xls].xls].xls].xls].xls].xls].xls].xls].xls].xls].xls].xls].xls].xls].xls].xls].xls].xls].xls].xls].xls].xls].xls].xls].xls].xls].xls].xls].xls]Sheet3'!$B$1:$B$16</definedName>
    <definedName name="種目名">'[1].xls].xls].xls].xls].xls].xls].xls].xls].xls].xls].xls].xls].xls].xls].xls].xls].xls].xls].xls].xls].xls].xls].xls].xls].xls].xls].xls].xls].xls].xls].xls].xls].xls].xls].xls].xls].xls].xls].xls].xls].xls].xls].xls].xls].xls].xls]Sheet3'!$C$1:$C$13</definedName>
  </definedNames>
  <calcPr fullCalcOnLoad="1"/>
</workbook>
</file>

<file path=xl/sharedStrings.xml><?xml version="1.0" encoding="utf-8"?>
<sst xmlns="http://schemas.openxmlformats.org/spreadsheetml/2006/main" count="1538" uniqueCount="571">
  <si>
    <t>２年女子１００m決勝</t>
  </si>
  <si>
    <t>１年男子１００ｍ 決勝</t>
  </si>
  <si>
    <t>1年女子１００m　決勝</t>
  </si>
  <si>
    <t>ナンバー</t>
  </si>
  <si>
    <t>名　　　前</t>
  </si>
  <si>
    <t>３年女子１００m　決勝</t>
  </si>
  <si>
    <t>学校名</t>
  </si>
  <si>
    <t>学年</t>
  </si>
  <si>
    <t>記録</t>
  </si>
  <si>
    <t>試技順</t>
  </si>
  <si>
    <t>最高記録</t>
  </si>
  <si>
    <t>順位</t>
  </si>
  <si>
    <t>１位</t>
  </si>
  <si>
    <t>２位</t>
  </si>
  <si>
    <t>３位</t>
  </si>
  <si>
    <t>４位</t>
  </si>
  <si>
    <t>５位</t>
  </si>
  <si>
    <t>６位</t>
  </si>
  <si>
    <t>７位</t>
  </si>
  <si>
    <t>８位</t>
  </si>
  <si>
    <t>備考</t>
  </si>
  <si>
    <t>種目</t>
  </si>
  <si>
    <t>氏名（所属）</t>
  </si>
  <si>
    <t>男子</t>
  </si>
  <si>
    <t>１年１００ｍ</t>
  </si>
  <si>
    <t>１年１５００ｍ</t>
  </si>
  <si>
    <t>１年走幅跳</t>
  </si>
  <si>
    <t>２年１００ｍ</t>
  </si>
  <si>
    <t>３年１００ｍ</t>
  </si>
  <si>
    <t>共通２００ｍ</t>
  </si>
  <si>
    <t>共通４００ｍ</t>
  </si>
  <si>
    <t>共通８００ｍ</t>
  </si>
  <si>
    <t>共通３０００ｍ</t>
  </si>
  <si>
    <t>共通走高跳</t>
  </si>
  <si>
    <t>共通砲丸投</t>
  </si>
  <si>
    <t>4×100ｍＲ</t>
  </si>
  <si>
    <t>女子</t>
  </si>
  <si>
    <t>共通1500ｍ</t>
  </si>
  <si>
    <t>共通100ｍＨ</t>
  </si>
  <si>
    <t>2･3年走幅跳</t>
  </si>
  <si>
    <t>邑大西</t>
  </si>
  <si>
    <t>共通走幅跳</t>
  </si>
  <si>
    <t>共通１５００ｍ</t>
  </si>
  <si>
    <t>学校対抗</t>
  </si>
  <si>
    <t>学校対抗得点表　男子</t>
  </si>
  <si>
    <t>合計得点</t>
  </si>
  <si>
    <t>共　通  　４００ｍ</t>
  </si>
  <si>
    <t>共　通　１５００ｍ</t>
  </si>
  <si>
    <t xml:space="preserve"> １　年　１５００ｍ</t>
  </si>
  <si>
    <t>共　通　走幅跳</t>
  </si>
  <si>
    <t>共　通　砲丸投</t>
  </si>
  <si>
    <t>共　通　走高跳</t>
  </si>
  <si>
    <t>共　通　１１０ｍＨ</t>
  </si>
  <si>
    <t>共　通　２００ｍ</t>
  </si>
  <si>
    <t>１年生１００ｍ</t>
  </si>
  <si>
    <t>２年生１００ｍ</t>
  </si>
  <si>
    <t>３年生１００ｍ</t>
  </si>
  <si>
    <t>共通４×１００ｍＲ</t>
  </si>
  <si>
    <t>※リレーは最上位チームのみ、個人種目は上位２名のみ得点対象</t>
  </si>
  <si>
    <t>１位８点</t>
  </si>
  <si>
    <t>２位７点</t>
  </si>
  <si>
    <t>３位６点</t>
  </si>
  <si>
    <t>４位５点</t>
  </si>
  <si>
    <t>５位４点</t>
  </si>
  <si>
    <t>６位３点</t>
  </si>
  <si>
    <t>７位２点</t>
  </si>
  <si>
    <t>８位１点</t>
  </si>
  <si>
    <t>同順位の場合</t>
  </si>
  <si>
    <t>例２位が二人</t>
  </si>
  <si>
    <t>２位と３位の得点を足して２で割る</t>
  </si>
  <si>
    <t>学校対抗得点表　女子</t>
  </si>
  <si>
    <t>２年生１００ｍ</t>
  </si>
  <si>
    <t>共通１００ｍＨ</t>
  </si>
  <si>
    <t>共通走高跳</t>
  </si>
  <si>
    <t>共通２００ｍ</t>
  </si>
  <si>
    <t>１年生走幅跳</t>
  </si>
  <si>
    <t>共通走幅跳</t>
  </si>
  <si>
    <t>共通砲丸投</t>
  </si>
  <si>
    <t>館１中</t>
  </si>
  <si>
    <t>館２中</t>
  </si>
  <si>
    <t>館３中</t>
  </si>
  <si>
    <t>館４中</t>
  </si>
  <si>
    <t>館多中</t>
  </si>
  <si>
    <t>邑板倉</t>
  </si>
  <si>
    <t>邑邑楽</t>
  </si>
  <si>
    <t>共通男子走高跳決勝</t>
  </si>
  <si>
    <t>館四中</t>
  </si>
  <si>
    <t>館一中</t>
  </si>
  <si>
    <t>２年男子100m</t>
  </si>
  <si>
    <t>３年男子100m</t>
  </si>
  <si>
    <t>共通男子２00m</t>
  </si>
  <si>
    <t>共通男子400m</t>
  </si>
  <si>
    <t>共通男子800m</t>
  </si>
  <si>
    <t>１年男子1500m</t>
  </si>
  <si>
    <t>2,3年男子1500m</t>
  </si>
  <si>
    <t>共通男子3000m</t>
  </si>
  <si>
    <t>共通男子110mH</t>
  </si>
  <si>
    <t>共通男子4×100m</t>
  </si>
  <si>
    <t>共通男子走幅跳決勝</t>
  </si>
  <si>
    <t>共通男子砲丸投</t>
  </si>
  <si>
    <t>砲丸投</t>
  </si>
  <si>
    <t>5m00</t>
  </si>
  <si>
    <t>6m10</t>
  </si>
  <si>
    <t>6m50</t>
  </si>
  <si>
    <t>6m76</t>
  </si>
  <si>
    <t>砲丸投</t>
  </si>
  <si>
    <t>7m50</t>
  </si>
  <si>
    <t>７m70</t>
  </si>
  <si>
    <t>共通女子２00m</t>
  </si>
  <si>
    <t>共通女子800m</t>
  </si>
  <si>
    <t>共通女子1500m</t>
  </si>
  <si>
    <t>共通女子100mH</t>
  </si>
  <si>
    <t>共通女子走高跳決勝</t>
  </si>
  <si>
    <t>１年女子走幅跳決勝</t>
  </si>
  <si>
    <t>２，３年女子走幅跳決勝</t>
  </si>
  <si>
    <t>共通女子砲丸投</t>
  </si>
  <si>
    <t>レーン</t>
  </si>
  <si>
    <t>館林決勝</t>
  </si>
  <si>
    <t>レーン</t>
  </si>
  <si>
    <t>ナンバー</t>
  </si>
  <si>
    <t>名　　　前</t>
  </si>
  <si>
    <t>館一中</t>
  </si>
  <si>
    <t>館三中</t>
  </si>
  <si>
    <t>館二中</t>
  </si>
  <si>
    <t>邑楽･館林決勝</t>
  </si>
  <si>
    <t>組</t>
  </si>
  <si>
    <t>レーン</t>
  </si>
  <si>
    <t>ナンバー</t>
  </si>
  <si>
    <t>名　　　前</t>
  </si>
  <si>
    <t>邑明和</t>
  </si>
  <si>
    <t>邑大北</t>
  </si>
  <si>
    <t>館林決勝1組</t>
  </si>
  <si>
    <t/>
  </si>
  <si>
    <t>記　　録</t>
  </si>
  <si>
    <t>順　位</t>
  </si>
  <si>
    <t>館林・邑楽決勝</t>
  </si>
  <si>
    <t>邑楽・館林･太田決勝</t>
  </si>
  <si>
    <t>太休泊</t>
  </si>
  <si>
    <t>太薮塚</t>
  </si>
  <si>
    <t>太太中</t>
  </si>
  <si>
    <t>太南中</t>
  </si>
  <si>
    <t>太木崎</t>
  </si>
  <si>
    <t>〈館林〉決勝</t>
  </si>
  <si>
    <t>ゼッケン</t>
  </si>
  <si>
    <t>記録①</t>
  </si>
  <si>
    <t>記録②</t>
  </si>
  <si>
    <t>記録③</t>
  </si>
  <si>
    <t>記録④</t>
  </si>
  <si>
    <t>記録⑤</t>
  </si>
  <si>
    <t>記録⑥</t>
  </si>
  <si>
    <t>１m</t>
  </si>
  <si>
    <t>館林予選1組</t>
  </si>
  <si>
    <t>邑楽・館林決勝</t>
  </si>
  <si>
    <t>ゼッケン</t>
  </si>
  <si>
    <t>名　　　前</t>
  </si>
  <si>
    <t>太生品</t>
  </si>
  <si>
    <t>１m</t>
  </si>
  <si>
    <t>オープン男子１００ｍ</t>
  </si>
  <si>
    <t>レーン</t>
  </si>
  <si>
    <t>ナンバー</t>
  </si>
  <si>
    <t>名　　　前</t>
  </si>
  <si>
    <t>戸松　駿斗</t>
  </si>
  <si>
    <t>清水　尊硫</t>
  </si>
  <si>
    <t>對比地　淳</t>
  </si>
  <si>
    <t>老川　駿</t>
  </si>
  <si>
    <t>富樫　裕太</t>
  </si>
  <si>
    <t>横田　一翔</t>
  </si>
  <si>
    <t>寺田　凌</t>
  </si>
  <si>
    <t>中村　文哉</t>
  </si>
  <si>
    <t>上山　和真</t>
  </si>
  <si>
    <t>神崎　　慧</t>
  </si>
  <si>
    <t>田野　敢大</t>
  </si>
  <si>
    <t>福地　優人</t>
  </si>
  <si>
    <t>オープン女子１００ｍ</t>
  </si>
  <si>
    <t>レーン</t>
  </si>
  <si>
    <t>ナンバー</t>
  </si>
  <si>
    <t>名　　　前</t>
  </si>
  <si>
    <t>大塚　聖奈</t>
  </si>
  <si>
    <t>福田　杏</t>
  </si>
  <si>
    <t>赤坂　知夏</t>
  </si>
  <si>
    <t>原名　茉優</t>
  </si>
  <si>
    <t>山田　玲奈</t>
  </si>
  <si>
    <t>オープン女子８００ｍ</t>
  </si>
  <si>
    <t>鵤木　あすか</t>
  </si>
  <si>
    <t>矢嶋梨乃</t>
  </si>
  <si>
    <t>石井　沙桜里</t>
  </si>
  <si>
    <t>吉永　葵</t>
  </si>
  <si>
    <t>明本  栞里</t>
  </si>
  <si>
    <t>太尾島</t>
  </si>
  <si>
    <t>髙沢　桃花</t>
  </si>
  <si>
    <t>井口　夏希</t>
  </si>
  <si>
    <t>永井　梓織</t>
  </si>
  <si>
    <t>河野　美咲</t>
  </si>
  <si>
    <t>岩瀧夢乃</t>
  </si>
  <si>
    <t>オープン男子１５００ｍ</t>
  </si>
  <si>
    <t>中島龍太</t>
  </si>
  <si>
    <t>大野　魁晟</t>
  </si>
  <si>
    <t>藤井　佑斗</t>
  </si>
  <si>
    <t>武井　一真</t>
  </si>
  <si>
    <t>峯岸　昂生</t>
  </si>
  <si>
    <t>飯塚　光輝</t>
  </si>
  <si>
    <t>飯塚　幸倫</t>
  </si>
  <si>
    <t>生方　広之</t>
  </si>
  <si>
    <t>織田　隼斗</t>
  </si>
  <si>
    <t>安藤　大輝</t>
  </si>
  <si>
    <t>飯島圭一郎</t>
  </si>
  <si>
    <t>西山　友裕</t>
  </si>
  <si>
    <t>フロレス　ヒロシ</t>
  </si>
  <si>
    <t>中村　友祐</t>
  </si>
  <si>
    <t>小澤　大河</t>
  </si>
  <si>
    <t>小林　朔哉</t>
  </si>
  <si>
    <t>木村　結也</t>
  </si>
  <si>
    <t>県大会へ</t>
  </si>
  <si>
    <t>県大会へ</t>
  </si>
  <si>
    <t>県大会へ</t>
  </si>
  <si>
    <t>大会新</t>
  </si>
  <si>
    <t>福地　将英</t>
  </si>
  <si>
    <t>船橋　　匠</t>
  </si>
  <si>
    <t>館四中</t>
  </si>
  <si>
    <t>木村　亮太</t>
  </si>
  <si>
    <t>館二中</t>
  </si>
  <si>
    <t>栁田　大輝</t>
  </si>
  <si>
    <t>館一中</t>
  </si>
  <si>
    <t>髙橋　瑞希</t>
  </si>
  <si>
    <t>星野　舜人</t>
  </si>
  <si>
    <t>館三中</t>
  </si>
  <si>
    <t>神藤　大揮</t>
  </si>
  <si>
    <t>邑邑楽</t>
  </si>
  <si>
    <t>大中　隼以</t>
  </si>
  <si>
    <t>野村　優太</t>
  </si>
  <si>
    <t>上野　雄大</t>
  </si>
  <si>
    <t>須永　鉄平</t>
  </si>
  <si>
    <t>佐藤　聖真</t>
  </si>
  <si>
    <t>中村　　蓮</t>
  </si>
  <si>
    <t>中川　篤貴</t>
  </si>
  <si>
    <t>齋藤　優吏</t>
  </si>
  <si>
    <t>邑大西</t>
  </si>
  <si>
    <t>邑千中</t>
  </si>
  <si>
    <t>太旭中</t>
  </si>
  <si>
    <t>太東中</t>
  </si>
  <si>
    <t>太南中</t>
  </si>
  <si>
    <t>根岸　　賢</t>
  </si>
  <si>
    <t>相川　歩夢</t>
  </si>
  <si>
    <t>伊藤　航海</t>
  </si>
  <si>
    <t>河原　綾汰</t>
  </si>
  <si>
    <t>須永　陽太</t>
  </si>
  <si>
    <t>邑明和</t>
  </si>
  <si>
    <t>奥田　遥音</t>
  </si>
  <si>
    <t>新井　翔太</t>
  </si>
  <si>
    <t>田部井　裕喜</t>
  </si>
  <si>
    <t>山口　竜輝</t>
  </si>
  <si>
    <t>太休泊</t>
  </si>
  <si>
    <t>太城東</t>
  </si>
  <si>
    <t>太薮塚</t>
  </si>
  <si>
    <t>村田遼一郎</t>
  </si>
  <si>
    <t>江田　光輝</t>
  </si>
  <si>
    <t>坂村　　凜</t>
  </si>
  <si>
    <t>山田駆夢偉</t>
  </si>
  <si>
    <t>松本　　隼</t>
  </si>
  <si>
    <t>長谷川凌功</t>
  </si>
  <si>
    <t>長島　佑人</t>
  </si>
  <si>
    <t>須永　啓太</t>
  </si>
  <si>
    <t>大城（２）栁田（１）利久（２）河原（２）新井（２）</t>
  </si>
  <si>
    <t>佐藤（３）木村（３）渡邊（３）布川（２）武田（２）川村（２）</t>
  </si>
  <si>
    <t>気仙(３)松元(３)新井(３)近江(３)渡邉（３）飛田（２）</t>
  </si>
  <si>
    <t>早川（3）根岸（3）黒坂（3）吉田（2）東（3）伊藤（3）</t>
  </si>
  <si>
    <t>古川　野歩</t>
  </si>
  <si>
    <t>吉田　　翔</t>
  </si>
  <si>
    <t>細野　嵩真</t>
  </si>
  <si>
    <t>武田　真緒</t>
  </si>
  <si>
    <t>渡邊圭一朗</t>
  </si>
  <si>
    <t>大城　岳</t>
  </si>
  <si>
    <t>新井　温大</t>
  </si>
  <si>
    <t>松元　優斗</t>
  </si>
  <si>
    <t>野村　涼介</t>
  </si>
  <si>
    <t>山口　裕之</t>
  </si>
  <si>
    <t>山道　一聖</t>
  </si>
  <si>
    <t>青山　　司</t>
  </si>
  <si>
    <t>渡邉　空音</t>
  </si>
  <si>
    <t>大賀　敬太</t>
  </si>
  <si>
    <t>飯塚　智尋</t>
  </si>
  <si>
    <t>横関　　亮</t>
  </si>
  <si>
    <t>布川　雅俊</t>
  </si>
  <si>
    <t>川村　勇貴</t>
  </si>
  <si>
    <t>笠井　ひなた</t>
  </si>
  <si>
    <t>三田万璃亜</t>
  </si>
  <si>
    <t>小林　彩音</t>
  </si>
  <si>
    <t>山岸　奈那</t>
  </si>
  <si>
    <t>篠原　弥希</t>
  </si>
  <si>
    <t>吉田　彩希</t>
  </si>
  <si>
    <t>鈴木　花野</t>
  </si>
  <si>
    <t>中村　夏寧</t>
  </si>
  <si>
    <t>小森　摩耶</t>
  </si>
  <si>
    <t>森田真悠香</t>
  </si>
  <si>
    <t>山本　瑠菜</t>
  </si>
  <si>
    <t>堀越　凪沙</t>
  </si>
  <si>
    <t>早川　舞花</t>
  </si>
  <si>
    <t>亀山　莉沙</t>
  </si>
  <si>
    <t>森田麻詩蕗</t>
  </si>
  <si>
    <t>利久　朋香</t>
  </si>
  <si>
    <t>半田　菜々</t>
  </si>
  <si>
    <t>清水　春乃</t>
  </si>
  <si>
    <t>清水　一紗</t>
  </si>
  <si>
    <t>山下　　夢</t>
  </si>
  <si>
    <t>堀越　愛海</t>
  </si>
  <si>
    <t>須永　真唯</t>
  </si>
  <si>
    <t>須藤　美姫</t>
  </si>
  <si>
    <t>橋本　夏帆</t>
  </si>
  <si>
    <t>山田　美樹</t>
  </si>
  <si>
    <t>菊池　愛梨</t>
  </si>
  <si>
    <t>武藤　　舞</t>
  </si>
  <si>
    <t>小熊　真未</t>
  </si>
  <si>
    <t>吉田昌悠子</t>
  </si>
  <si>
    <t>遠山　芽依</t>
  </si>
  <si>
    <t>佐々木笑莉</t>
  </si>
  <si>
    <t>松澤　桜子</t>
  </si>
  <si>
    <t>内田乙留花</t>
  </si>
  <si>
    <t>尾形　英莉</t>
  </si>
  <si>
    <t>榎本　美咲</t>
  </si>
  <si>
    <t>青木　　唯</t>
  </si>
  <si>
    <t>林　　淑月</t>
  </si>
  <si>
    <t>神保　彩乃</t>
  </si>
  <si>
    <t>髙橋　玲菜</t>
  </si>
  <si>
    <t>門井　伶奈</t>
  </si>
  <si>
    <t>町田　ひかる</t>
  </si>
  <si>
    <t>吉田（3）中村（2）森田（2）林（2）</t>
  </si>
  <si>
    <t>亀山（３）半田（３）山下（３）髙橋（３）山本（２）</t>
  </si>
  <si>
    <t>清水一（３）利久（３）清水春（３）小森（２）村上（３）</t>
  </si>
  <si>
    <t>早川(２)堀越(２)榎本(２)森田(３)吉田(３)</t>
  </si>
  <si>
    <t>長澤　彩加</t>
  </si>
  <si>
    <t>上岡　実莉</t>
  </si>
  <si>
    <t>板垣　里桜</t>
  </si>
  <si>
    <t>佐竹　雛多</t>
  </si>
  <si>
    <t>関口　未央</t>
  </si>
  <si>
    <t>鈴木　桃果</t>
  </si>
  <si>
    <t>吉田　真菜</t>
  </si>
  <si>
    <t>丸山　恵生</t>
  </si>
  <si>
    <t>阿部　咲奈</t>
  </si>
  <si>
    <t>川島　千宝</t>
  </si>
  <si>
    <t>川島　花果</t>
  </si>
  <si>
    <t>岩瀬あかり</t>
  </si>
  <si>
    <t>吉永　　葵</t>
  </si>
  <si>
    <t>村上　乃衣</t>
  </si>
  <si>
    <t>浦部　莉緒</t>
  </si>
  <si>
    <t>安原由香子</t>
  </si>
  <si>
    <t>レーン</t>
  </si>
  <si>
    <t>ナンバー</t>
  </si>
  <si>
    <t>名　　　前</t>
  </si>
  <si>
    <t>小山　隼杜</t>
  </si>
  <si>
    <t>飯塚　大輝</t>
  </si>
  <si>
    <t>戸松　駿斗</t>
  </si>
  <si>
    <t>岩野　壮真</t>
  </si>
  <si>
    <t>清水　尊硫</t>
  </si>
  <si>
    <t>横田　一翔</t>
  </si>
  <si>
    <t>小貫　直人</t>
  </si>
  <si>
    <t>富岡　飛向</t>
  </si>
  <si>
    <t>山本　健樹</t>
  </si>
  <si>
    <t>上山　和真</t>
  </si>
  <si>
    <t>櫻井　陽太</t>
  </si>
  <si>
    <t>三澤　龍</t>
  </si>
  <si>
    <t>石橋　穂乃花</t>
  </si>
  <si>
    <t>高橋　瑞歩</t>
  </si>
  <si>
    <t>今泉　香穂</t>
  </si>
  <si>
    <t>堤　マユミ</t>
  </si>
  <si>
    <t>神保　朱里</t>
  </si>
  <si>
    <t>平野　愛結</t>
  </si>
  <si>
    <t>門井　陽奈</t>
  </si>
  <si>
    <t>青木　心優</t>
  </si>
  <si>
    <t>青木　美空</t>
  </si>
  <si>
    <t>大橋明日香</t>
  </si>
  <si>
    <t>橋口　サミ</t>
  </si>
  <si>
    <t>新井　千尋</t>
  </si>
  <si>
    <t>ソアレス　メリッサ</t>
  </si>
  <si>
    <t>白土　侑聖</t>
  </si>
  <si>
    <t>小泉　　颯</t>
  </si>
  <si>
    <t>小泉　優人</t>
  </si>
  <si>
    <t>小林　雅也</t>
  </si>
  <si>
    <t>上野　大地</t>
  </si>
  <si>
    <t>小林　匠技</t>
  </si>
  <si>
    <t>鬼形　蒼生</t>
  </si>
  <si>
    <t>吉永　有希</t>
  </si>
  <si>
    <t>水口　雄翔</t>
  </si>
  <si>
    <t>平成２８年度　館林市中学校総合体育大会　陸上競技大会結果一覧表　　　　平成２８年７月１６日（土）太田市運動公園陸上競技場</t>
  </si>
  <si>
    <t>第６３回館林市中学校陸上競技大会</t>
  </si>
  <si>
    <t>平成２８年７月１６日(土) 太田市陸上競技場</t>
  </si>
  <si>
    <t>利久　柾人</t>
  </si>
  <si>
    <t>松本　　隼</t>
  </si>
  <si>
    <t>飛田　浩人</t>
  </si>
  <si>
    <t>布川　大翔</t>
  </si>
  <si>
    <t>坪田　尚弥</t>
  </si>
  <si>
    <t>木村　麗斗</t>
  </si>
  <si>
    <t>佐藤　拓茉</t>
  </si>
  <si>
    <t>近江　清能</t>
  </si>
  <si>
    <t>気仙　純一</t>
  </si>
  <si>
    <t>早川　純也</t>
  </si>
  <si>
    <t>黒坂　太一</t>
  </si>
  <si>
    <t>治田　皐暁</t>
  </si>
  <si>
    <t>東　　歩夢</t>
  </si>
  <si>
    <t>森野　菖護</t>
  </si>
  <si>
    <t>蓮見　拓音</t>
  </si>
  <si>
    <t>梅沢　拓夢</t>
  </si>
  <si>
    <t>キケン</t>
  </si>
  <si>
    <t>5'03"02</t>
  </si>
  <si>
    <t>5'09"19</t>
  </si>
  <si>
    <t>5'18"43</t>
  </si>
  <si>
    <t>5'16"77</t>
  </si>
  <si>
    <t>5'14"58</t>
  </si>
  <si>
    <t>5'38"82</t>
  </si>
  <si>
    <t>5'39"76</t>
  </si>
  <si>
    <t>5'10"70</t>
  </si>
  <si>
    <t>1'03"63</t>
  </si>
  <si>
    <t>58"75</t>
  </si>
  <si>
    <t>58"93</t>
  </si>
  <si>
    <t>56"81</t>
  </si>
  <si>
    <t>56"63</t>
  </si>
  <si>
    <t>58"23</t>
  </si>
  <si>
    <t>1'06"37</t>
  </si>
  <si>
    <t>4'11"36</t>
  </si>
  <si>
    <t>4'29"63</t>
  </si>
  <si>
    <t>4'29"96</t>
  </si>
  <si>
    <t>4'33"02</t>
  </si>
  <si>
    <t>4'37"82</t>
  </si>
  <si>
    <t>4'38"50</t>
  </si>
  <si>
    <t>5'20"30</t>
  </si>
  <si>
    <t>5'25"00</t>
  </si>
  <si>
    <t>5'05"53</t>
  </si>
  <si>
    <t>5'24"62</t>
  </si>
  <si>
    <t>5'26"67</t>
  </si>
  <si>
    <t>5'34"32</t>
  </si>
  <si>
    <t>5'47"15</t>
  </si>
  <si>
    <t>6'00"28</t>
  </si>
  <si>
    <t>5'51"44</t>
  </si>
  <si>
    <t>5'47"78</t>
  </si>
  <si>
    <t>1m20</t>
  </si>
  <si>
    <t>1m15</t>
  </si>
  <si>
    <t>1m25</t>
  </si>
  <si>
    <t>1m30</t>
  </si>
  <si>
    <t>1m35</t>
  </si>
  <si>
    <t>3m61</t>
  </si>
  <si>
    <t>4m50</t>
  </si>
  <si>
    <t>記録なし</t>
  </si>
  <si>
    <t>7m52</t>
  </si>
  <si>
    <t>8m01</t>
  </si>
  <si>
    <t>8m02</t>
  </si>
  <si>
    <t>8m26</t>
  </si>
  <si>
    <t>3m85</t>
  </si>
  <si>
    <t>4m34</t>
  </si>
  <si>
    <t>4m28</t>
  </si>
  <si>
    <t>4m62</t>
  </si>
  <si>
    <t>5m09</t>
  </si>
  <si>
    <t>5m25</t>
  </si>
  <si>
    <t>4m80</t>
  </si>
  <si>
    <t>5m49</t>
  </si>
  <si>
    <t>19"57</t>
  </si>
  <si>
    <t>20"04</t>
  </si>
  <si>
    <t>21"94</t>
  </si>
  <si>
    <t>23"52</t>
  </si>
  <si>
    <t>24"26</t>
  </si>
  <si>
    <t>21"98</t>
  </si>
  <si>
    <t>共通110ｍH</t>
  </si>
  <si>
    <t>18"17</t>
  </si>
  <si>
    <t>23"48</t>
  </si>
  <si>
    <t>20"68</t>
  </si>
  <si>
    <t>18"21</t>
  </si>
  <si>
    <t>19"38</t>
  </si>
  <si>
    <t>22"35</t>
  </si>
  <si>
    <t>22"93</t>
  </si>
  <si>
    <t>23"75</t>
  </si>
  <si>
    <t>25"37</t>
  </si>
  <si>
    <t>25"40</t>
  </si>
  <si>
    <t>26"15</t>
  </si>
  <si>
    <t>27"34</t>
  </si>
  <si>
    <t>28"85</t>
  </si>
  <si>
    <t>12"56</t>
  </si>
  <si>
    <t>12"77</t>
  </si>
  <si>
    <t>13"54</t>
  </si>
  <si>
    <t>13"85</t>
  </si>
  <si>
    <t>13"99</t>
  </si>
  <si>
    <t>14"46</t>
  </si>
  <si>
    <t>14"72</t>
  </si>
  <si>
    <t>14"27</t>
  </si>
  <si>
    <t>13"38</t>
  </si>
  <si>
    <t>12"67</t>
  </si>
  <si>
    <t>12"40</t>
  </si>
  <si>
    <t>12"72</t>
  </si>
  <si>
    <t>13"36</t>
  </si>
  <si>
    <t>13"80</t>
  </si>
  <si>
    <t>4m39</t>
  </si>
  <si>
    <t>4m35</t>
  </si>
  <si>
    <t>4m18</t>
  </si>
  <si>
    <t>3m84</t>
  </si>
  <si>
    <t>3m74</t>
  </si>
  <si>
    <t>3m36</t>
  </si>
  <si>
    <t>3m75</t>
  </si>
  <si>
    <t>8m76</t>
  </si>
  <si>
    <t>8m24</t>
  </si>
  <si>
    <t>7m61</t>
  </si>
  <si>
    <t>7m79</t>
  </si>
  <si>
    <t>6m70</t>
  </si>
  <si>
    <t>6m36</t>
  </si>
  <si>
    <t>5m47</t>
  </si>
  <si>
    <t>12"81</t>
  </si>
  <si>
    <t>11"88</t>
  </si>
  <si>
    <t>11"45</t>
  </si>
  <si>
    <t>12"30</t>
  </si>
  <si>
    <t>14"83</t>
  </si>
  <si>
    <t>15"29</t>
  </si>
  <si>
    <t>15"50</t>
  </si>
  <si>
    <t>15"59</t>
  </si>
  <si>
    <t>15"91</t>
  </si>
  <si>
    <t>14"84</t>
  </si>
  <si>
    <t>14"56</t>
  </si>
  <si>
    <t>14"10</t>
  </si>
  <si>
    <t>15"12</t>
  </si>
  <si>
    <t>15"41</t>
  </si>
  <si>
    <t>14"99</t>
  </si>
  <si>
    <t>13"55</t>
  </si>
  <si>
    <t>13"66</t>
  </si>
  <si>
    <t>14"36</t>
  </si>
  <si>
    <t>14"65</t>
  </si>
  <si>
    <t>1m50</t>
  </si>
  <si>
    <t>1m60</t>
  </si>
  <si>
    <t>28"28</t>
  </si>
  <si>
    <t>28"79</t>
  </si>
  <si>
    <t>29"48</t>
  </si>
  <si>
    <t>30"21</t>
  </si>
  <si>
    <t>32"00</t>
  </si>
  <si>
    <t>32"33</t>
  </si>
  <si>
    <t>32"94</t>
  </si>
  <si>
    <t>2'02"06</t>
  </si>
  <si>
    <t>2'10"46</t>
  </si>
  <si>
    <t>2'11"04</t>
  </si>
  <si>
    <t>2'13"25</t>
  </si>
  <si>
    <t>2'20"00</t>
  </si>
  <si>
    <t>2'26"69</t>
  </si>
  <si>
    <t>2'26"76</t>
  </si>
  <si>
    <t>2'37"05</t>
  </si>
  <si>
    <t>2'38"55</t>
  </si>
  <si>
    <t>大会新</t>
  </si>
  <si>
    <t>2'31"31</t>
  </si>
  <si>
    <t>2'31"32</t>
  </si>
  <si>
    <t>2'34"15</t>
  </si>
  <si>
    <t>2'41"99</t>
  </si>
  <si>
    <t>2'42"91</t>
  </si>
  <si>
    <t>2'45"41</t>
  </si>
  <si>
    <t>2'54"95</t>
  </si>
  <si>
    <t>キケン</t>
  </si>
  <si>
    <t>2'49"67</t>
  </si>
  <si>
    <t>4m04</t>
  </si>
  <si>
    <t>3m78</t>
  </si>
  <si>
    <t>3m53</t>
  </si>
  <si>
    <t>3m37</t>
  </si>
  <si>
    <t>3m09</t>
  </si>
  <si>
    <t>2m98</t>
  </si>
  <si>
    <t>9'42"64</t>
  </si>
  <si>
    <t>9'47"95</t>
  </si>
  <si>
    <t>10'04"62</t>
  </si>
  <si>
    <t>10'09"92</t>
  </si>
  <si>
    <t>12'04"70</t>
  </si>
  <si>
    <t>58"06</t>
  </si>
  <si>
    <t>55"15</t>
  </si>
  <si>
    <t>54"29</t>
  </si>
  <si>
    <t>失格</t>
  </si>
  <si>
    <t>館二中</t>
  </si>
  <si>
    <t>館三中</t>
  </si>
  <si>
    <t>館四中</t>
  </si>
  <si>
    <t>館一中</t>
  </si>
  <si>
    <t>47"42</t>
  </si>
  <si>
    <t>48"18</t>
  </si>
  <si>
    <t>50"12</t>
  </si>
  <si>
    <t>50"44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</si>
</sst>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&quot;''&quot;00"/>
    <numFmt numFmtId="178" formatCode="0&quot;'&quot;00&quot;''&quot;00"/>
    <numFmt numFmtId="179" formatCode="0&quot;m&quot;00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sz val="24"/>
      <name val="ＭＳ Ｐゴシック"/>
      <family val="3"/>
    </font>
    <font>
      <sz val="12"/>
      <name val="Arial"/>
      <family val="2"/>
    </font>
    <font>
      <sz val="11"/>
      <color indexed="8"/>
      <name val="ＭＳ Ｐゴシック"/>
      <family val="3"/>
    </font>
    <font>
      <sz val="18"/>
      <name val="ＭＳ Ｐゴシック"/>
      <family val="3"/>
    </font>
    <font>
      <sz val="16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22"/>
      <name val="HG丸ｺﾞｼｯｸM-PRO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1"/>
      <name val="HGPｺﾞｼｯｸM"/>
      <family val="3"/>
    </font>
    <font>
      <b/>
      <sz val="18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PｺﾞｼｯｸM"/>
      <family val="3"/>
    </font>
    <font>
      <sz val="11"/>
      <color indexed="9"/>
      <name val="HGPｺﾞｼｯｸM"/>
      <family val="3"/>
    </font>
    <font>
      <sz val="18"/>
      <color indexed="56"/>
      <name val="ＭＳ Ｐゴシック"/>
      <family val="3"/>
    </font>
    <font>
      <sz val="20"/>
      <name val="ＤＦ特太ゴシック体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  <font>
      <sz val="11"/>
      <name val="Calibri"/>
      <family val="3"/>
    </font>
    <font>
      <sz val="18"/>
      <color theme="1"/>
      <name val="Cambria"/>
      <family val="3"/>
    </font>
    <font>
      <sz val="10"/>
      <color theme="1"/>
      <name val="Cambria"/>
      <family val="3"/>
    </font>
    <font>
      <sz val="20"/>
      <name val="Calibri"/>
      <family val="3"/>
    </font>
    <font>
      <sz val="18"/>
      <name val="Cambria"/>
      <family val="3"/>
    </font>
    <font>
      <sz val="10"/>
      <name val="Cambria"/>
      <family val="3"/>
    </font>
    <font>
      <sz val="11"/>
      <color theme="1"/>
      <name val="HGPｺﾞｼｯｸM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9" fontId="0" fillId="0" borderId="0" applyFont="0" applyFill="0" applyBorder="0" applyAlignment="0" applyProtection="0"/>
    <xf numFmtId="0" fontId="0" fillId="26" borderId="2" applyNumberFormat="0" applyFont="0" applyAlignment="0" applyProtection="0"/>
    <xf numFmtId="0" fontId="46" fillId="0" borderId="3" applyNumberFormat="0" applyFill="0" applyAlignment="0" applyProtection="0"/>
    <xf numFmtId="0" fontId="47" fillId="27" borderId="0" applyNumberFormat="0" applyBorder="0" applyAlignment="0" applyProtection="0"/>
    <xf numFmtId="0" fontId="48" fillId="28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8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29" borderId="4" applyNumberFormat="0" applyAlignment="0" applyProtection="0"/>
    <xf numFmtId="0" fontId="8" fillId="0" borderId="0">
      <alignment vertical="center"/>
      <protection/>
    </xf>
    <xf numFmtId="0" fontId="7" fillId="0" borderId="0" applyNumberFormat="0" applyFill="0" applyBorder="0" applyProtection="0">
      <alignment vertical="center"/>
    </xf>
    <xf numFmtId="0" fontId="8" fillId="0" borderId="0">
      <alignment vertical="center"/>
      <protection/>
    </xf>
    <xf numFmtId="0" fontId="7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42" fillId="0" borderId="0">
      <alignment vertical="center"/>
      <protection/>
    </xf>
    <xf numFmtId="0" fontId="8" fillId="0" borderId="0">
      <alignment vertical="center"/>
      <protection/>
    </xf>
    <xf numFmtId="0" fontId="42" fillId="0" borderId="0">
      <alignment vertical="center"/>
      <protection/>
    </xf>
    <xf numFmtId="0" fontId="8" fillId="0" borderId="0">
      <alignment vertical="center"/>
      <protection/>
    </xf>
    <xf numFmtId="0" fontId="7" fillId="0" borderId="0" applyNumberFormat="0" applyFill="0" applyBorder="0" applyProtection="0">
      <alignment vertical="center"/>
    </xf>
    <xf numFmtId="0" fontId="8" fillId="0" borderId="0">
      <alignment vertical="center"/>
      <protection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8" fillId="0" borderId="0">
      <alignment vertical="center"/>
      <protection/>
    </xf>
    <xf numFmtId="0" fontId="7" fillId="0" borderId="0" applyNumberFormat="0" applyFill="0" applyBorder="0" applyProtection="0">
      <alignment vertical="center"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7" fillId="0" borderId="0" applyNumberFormat="0" applyFill="0" applyBorder="0" applyProtection="0">
      <alignment vertical="center"/>
    </xf>
    <xf numFmtId="0" fontId="8" fillId="0" borderId="0">
      <alignment vertical="center"/>
      <protection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57" fillId="30" borderId="0" applyNumberFormat="0" applyBorder="0" applyAlignment="0" applyProtection="0"/>
    <xf numFmtId="0" fontId="58" fillId="31" borderId="0" applyNumberFormat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141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/>
    </xf>
    <xf numFmtId="0" fontId="0" fillId="0" borderId="0" xfId="141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Border="1" applyAlignment="1">
      <alignment/>
    </xf>
    <xf numFmtId="0" fontId="10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0" xfId="140" applyNumberFormat="1" applyFont="1" applyBorder="1" applyAlignment="1">
      <alignment horizontal="center" vertical="center" shrinkToFit="1"/>
    </xf>
    <xf numFmtId="0" fontId="11" fillId="0" borderId="0" xfId="0" applyNumberFormat="1" applyFont="1" applyBorder="1" applyAlignment="1">
      <alignment horizontal="center" vertical="center" shrinkToFit="1"/>
    </xf>
    <xf numFmtId="0" fontId="11" fillId="0" borderId="0" xfId="0" applyNumberFormat="1" applyFont="1" applyFill="1" applyBorder="1" applyAlignment="1">
      <alignment horizontal="center" vertical="center" shrinkToFit="1"/>
    </xf>
    <xf numFmtId="0" fontId="11" fillId="0" borderId="0" xfId="0" applyNumberFormat="1" applyFont="1" applyBorder="1" applyAlignment="1" applyProtection="1">
      <alignment horizontal="center" vertical="center" shrinkToFit="1"/>
      <protection/>
    </xf>
    <xf numFmtId="1" fontId="12" fillId="0" borderId="0" xfId="0" applyNumberFormat="1" applyFont="1" applyBorder="1" applyAlignment="1" applyProtection="1">
      <alignment horizontal="center" vertical="center" shrinkToFit="1"/>
      <protection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/>
    </xf>
    <xf numFmtId="0" fontId="14" fillId="0" borderId="0" xfId="0" applyFont="1" applyAlignment="1">
      <alignment/>
    </xf>
    <xf numFmtId="0" fontId="0" fillId="0" borderId="21" xfId="0" applyBorder="1" applyAlignment="1">
      <alignment/>
    </xf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0" fillId="0" borderId="10" xfId="0" applyBorder="1" applyAlignment="1">
      <alignment/>
    </xf>
    <xf numFmtId="0" fontId="16" fillId="0" borderId="24" xfId="0" applyFont="1" applyBorder="1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18" xfId="0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8" xfId="0" applyBorder="1" applyAlignment="1">
      <alignment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ill="1" applyBorder="1" applyAlignment="1">
      <alignment horizontal="center" vertical="center" shrinkToFit="1"/>
    </xf>
    <xf numFmtId="0" fontId="0" fillId="0" borderId="39" xfId="0" applyFill="1" applyBorder="1" applyAlignment="1">
      <alignment horizontal="center" shrinkToFit="1"/>
    </xf>
    <xf numFmtId="0" fontId="0" fillId="0" borderId="40" xfId="0" applyFill="1" applyBorder="1" applyAlignment="1">
      <alignment horizontal="center" shrinkToFit="1"/>
    </xf>
    <xf numFmtId="0" fontId="0" fillId="0" borderId="41" xfId="0" applyFill="1" applyBorder="1" applyAlignment="1">
      <alignment horizontal="center" shrinkToFit="1"/>
    </xf>
    <xf numFmtId="0" fontId="0" fillId="0" borderId="42" xfId="0" applyFill="1" applyBorder="1" applyAlignment="1">
      <alignment horizontal="center" shrinkToFit="1"/>
    </xf>
    <xf numFmtId="0" fontId="0" fillId="0" borderId="43" xfId="0" applyFill="1" applyBorder="1" applyAlignment="1">
      <alignment horizontal="center" shrinkToFit="1"/>
    </xf>
    <xf numFmtId="0" fontId="0" fillId="0" borderId="0" xfId="0" applyFill="1" applyBorder="1" applyAlignment="1">
      <alignment horizontal="center" shrinkToFit="1"/>
    </xf>
    <xf numFmtId="1" fontId="0" fillId="0" borderId="0" xfId="0" applyNumberFormat="1" applyFill="1" applyBorder="1" applyAlignment="1">
      <alignment horizontal="center" shrinkToFit="1"/>
    </xf>
    <xf numFmtId="0" fontId="0" fillId="0" borderId="44" xfId="0" applyFill="1" applyBorder="1" applyAlignment="1">
      <alignment horizont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shrinkToFit="1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shrinkToFit="1"/>
    </xf>
    <xf numFmtId="0" fontId="0" fillId="0" borderId="45" xfId="0" applyFill="1" applyBorder="1" applyAlignment="1">
      <alignment horizontal="center" shrinkToFit="1"/>
    </xf>
    <xf numFmtId="0" fontId="0" fillId="0" borderId="46" xfId="0" applyFill="1" applyBorder="1" applyAlignment="1">
      <alignment horizontal="center" shrinkToFit="1"/>
    </xf>
    <xf numFmtId="1" fontId="0" fillId="0" borderId="40" xfId="0" applyNumberFormat="1" applyFill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15" fillId="0" borderId="47" xfId="0" applyFont="1" applyBorder="1" applyAlignment="1">
      <alignment horizontal="center" vertical="center"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16" fillId="0" borderId="51" xfId="0" applyFont="1" applyBorder="1" applyAlignment="1">
      <alignment/>
    </xf>
    <xf numFmtId="0" fontId="0" fillId="0" borderId="23" xfId="0" applyBorder="1" applyAlignment="1">
      <alignment/>
    </xf>
    <xf numFmtId="0" fontId="0" fillId="0" borderId="47" xfId="0" applyBorder="1" applyAlignment="1">
      <alignment/>
    </xf>
    <xf numFmtId="0" fontId="0" fillId="0" borderId="17" xfId="0" applyFill="1" applyBorder="1" applyAlignment="1">
      <alignment/>
    </xf>
    <xf numFmtId="0" fontId="17" fillId="0" borderId="0" xfId="0" applyFont="1" applyAlignment="1">
      <alignment vertical="center"/>
    </xf>
    <xf numFmtId="0" fontId="17" fillId="0" borderId="0" xfId="0" applyNumberFormat="1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 shrinkToFit="1"/>
    </xf>
    <xf numFmtId="0" fontId="60" fillId="0" borderId="0" xfId="0" applyFont="1" applyAlignment="1">
      <alignment vertical="center"/>
    </xf>
    <xf numFmtId="0" fontId="60" fillId="0" borderId="52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0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0" fillId="0" borderId="0" xfId="63">
      <alignment vertical="center"/>
      <protection/>
    </xf>
    <xf numFmtId="0" fontId="4" fillId="0" borderId="0" xfId="63" applyFont="1" applyAlignment="1">
      <alignment vertical="center"/>
      <protection/>
    </xf>
    <xf numFmtId="0" fontId="0" fillId="0" borderId="0" xfId="63" applyAlignment="1">
      <alignment horizontal="center" vertical="center"/>
      <protection/>
    </xf>
    <xf numFmtId="0" fontId="0" fillId="0" borderId="0" xfId="63" applyBorder="1">
      <alignment vertical="center"/>
      <protection/>
    </xf>
    <xf numFmtId="0" fontId="6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63" applyFont="1" applyAlignment="1">
      <alignment horizontal="left" vertical="center"/>
      <protection/>
    </xf>
    <xf numFmtId="0" fontId="3" fillId="0" borderId="0" xfId="0" applyFont="1" applyAlignment="1">
      <alignment vertical="center"/>
    </xf>
    <xf numFmtId="0" fontId="0" fillId="0" borderId="0" xfId="63" applyAlignment="1">
      <alignment horizontal="center" vertical="center" shrinkToFit="1"/>
      <protection/>
    </xf>
    <xf numFmtId="0" fontId="0" fillId="0" borderId="0" xfId="0" applyNumberFormat="1" applyFont="1" applyAlignment="1">
      <alignment/>
    </xf>
    <xf numFmtId="0" fontId="0" fillId="0" borderId="29" xfId="0" applyNumberFormat="1" applyFont="1" applyBorder="1" applyAlignment="1">
      <alignment/>
    </xf>
    <xf numFmtId="0" fontId="0" fillId="0" borderId="30" xfId="0" applyNumberFormat="1" applyFont="1" applyBorder="1" applyAlignment="1">
      <alignment/>
    </xf>
    <xf numFmtId="0" fontId="6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0" fillId="0" borderId="0" xfId="63" applyFont="1">
      <alignment vertical="center"/>
      <protection/>
    </xf>
    <xf numFmtId="0" fontId="0" fillId="0" borderId="0" xfId="63" applyFont="1" applyAlignment="1">
      <alignment horizontal="center" vertical="center"/>
      <protection/>
    </xf>
    <xf numFmtId="0" fontId="0" fillId="0" borderId="0" xfId="63" applyFont="1" applyBorder="1">
      <alignment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0" fillId="0" borderId="40" xfId="0" applyNumberFormat="1" applyFill="1" applyBorder="1" applyAlignment="1">
      <alignment horizontal="center" shrinkToFit="1"/>
    </xf>
    <xf numFmtId="49" fontId="0" fillId="0" borderId="0" xfId="0" applyNumberFormat="1" applyFill="1" applyBorder="1" applyAlignment="1">
      <alignment horizontal="center" shrinkToFit="1"/>
    </xf>
    <xf numFmtId="0" fontId="0" fillId="0" borderId="0" xfId="0" applyFill="1" applyBorder="1" applyAlignment="1">
      <alignment/>
    </xf>
    <xf numFmtId="0" fontId="17" fillId="0" borderId="0" xfId="0" applyFont="1" applyBorder="1" applyAlignment="1">
      <alignment horizontal="right" vertical="center"/>
    </xf>
    <xf numFmtId="0" fontId="17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42" xfId="0" applyNumberFormat="1" applyFont="1" applyFill="1" applyBorder="1" applyAlignment="1">
      <alignment horizontal="center" vertical="center" shrinkToFit="1"/>
    </xf>
    <xf numFmtId="0" fontId="17" fillId="0" borderId="42" xfId="0" applyNumberFormat="1" applyFont="1" applyBorder="1" applyAlignment="1">
      <alignment horizontal="center" vertical="center" shrinkToFit="1"/>
    </xf>
    <xf numFmtId="0" fontId="17" fillId="0" borderId="0" xfId="0" applyNumberFormat="1" applyFont="1" applyFill="1" applyBorder="1" applyAlignment="1">
      <alignment horizontal="center"/>
    </xf>
    <xf numFmtId="0" fontId="17" fillId="0" borderId="52" xfId="0" applyNumberFormat="1" applyFont="1" applyFill="1" applyBorder="1" applyAlignment="1">
      <alignment horizontal="center"/>
    </xf>
    <xf numFmtId="0" fontId="21" fillId="0" borderId="0" xfId="0" applyNumberFormat="1" applyFont="1" applyAlignment="1">
      <alignment horizontal="center"/>
    </xf>
    <xf numFmtId="0" fontId="17" fillId="0" borderId="52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center"/>
    </xf>
    <xf numFmtId="0" fontId="21" fillId="0" borderId="0" xfId="0" applyNumberFormat="1" applyFont="1" applyAlignment="1">
      <alignment horizontal="center" vertical="center"/>
    </xf>
    <xf numFmtId="0" fontId="17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right" vertical="center"/>
    </xf>
    <xf numFmtId="0" fontId="22" fillId="0" borderId="0" xfId="0" applyNumberFormat="1" applyFont="1" applyAlignment="1">
      <alignment horizontal="left" vertical="center"/>
    </xf>
    <xf numFmtId="0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NumberFormat="1" applyFont="1" applyFill="1" applyBorder="1" applyAlignment="1">
      <alignment horizontal="center" shrinkToFit="1"/>
    </xf>
    <xf numFmtId="0" fontId="17" fillId="0" borderId="0" xfId="0" applyNumberFormat="1" applyFont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2" xfId="0" applyNumberFormat="1" applyFont="1" applyFill="1" applyBorder="1" applyAlignment="1">
      <alignment horizontal="center" vertical="center"/>
    </xf>
    <xf numFmtId="0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2" xfId="0" applyNumberFormat="1" applyFill="1" applyBorder="1" applyAlignment="1">
      <alignment horizontal="center" vertical="center"/>
    </xf>
    <xf numFmtId="0" fontId="0" fillId="0" borderId="52" xfId="0" applyNumberFormat="1" applyFont="1" applyFill="1" applyBorder="1" applyAlignment="1">
      <alignment horizontal="center"/>
    </xf>
    <xf numFmtId="0" fontId="0" fillId="0" borderId="53" xfId="0" applyBorder="1" applyAlignment="1">
      <alignment vertical="center"/>
    </xf>
    <xf numFmtId="0" fontId="0" fillId="0" borderId="0" xfId="0" applyNumberFormat="1" applyFont="1" applyBorder="1" applyAlignment="1">
      <alignment horizontal="center"/>
    </xf>
    <xf numFmtId="0" fontId="0" fillId="0" borderId="42" xfId="0" applyNumberFormat="1" applyFont="1" applyFill="1" applyBorder="1" applyAlignment="1">
      <alignment horizontal="left" vertical="center"/>
    </xf>
    <xf numFmtId="0" fontId="0" fillId="0" borderId="0" xfId="81" applyNumberFormat="1" applyFont="1" applyFill="1" applyBorder="1" applyAlignment="1">
      <alignment horizontal="left"/>
    </xf>
    <xf numFmtId="0" fontId="0" fillId="0" borderId="0" xfId="81" applyNumberFormat="1" applyFont="1" applyFill="1" applyBorder="1" applyAlignment="1">
      <alignment horizontal="center"/>
    </xf>
    <xf numFmtId="0" fontId="0" fillId="0" borderId="0" xfId="89" applyNumberFormat="1" applyFont="1" applyBorder="1" applyAlignment="1">
      <alignment/>
    </xf>
    <xf numFmtId="0" fontId="0" fillId="0" borderId="0" xfId="89" applyNumberFormat="1" applyFont="1" applyBorder="1" applyAlignment="1">
      <alignment horizont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0" fillId="0" borderId="0" xfId="73">
      <alignment vertical="center"/>
      <protection/>
    </xf>
    <xf numFmtId="0" fontId="17" fillId="0" borderId="0" xfId="73" applyNumberFormat="1" applyFont="1" applyBorder="1" applyAlignment="1">
      <alignment horizontal="center"/>
      <protection/>
    </xf>
    <xf numFmtId="0" fontId="17" fillId="0" borderId="0" xfId="73" applyFont="1" applyBorder="1">
      <alignment vertical="center"/>
      <protection/>
    </xf>
    <xf numFmtId="0" fontId="17" fillId="0" borderId="0" xfId="73" applyNumberFormat="1" applyFont="1" applyFill="1" applyBorder="1" applyAlignment="1">
      <alignment horizontal="center"/>
      <protection/>
    </xf>
    <xf numFmtId="0" fontId="17" fillId="0" borderId="0" xfId="73" applyFont="1" applyBorder="1" applyAlignment="1">
      <alignment horizontal="center" vertical="center"/>
      <protection/>
    </xf>
    <xf numFmtId="0" fontId="17" fillId="0" borderId="0" xfId="73" applyFont="1" applyAlignment="1">
      <alignment horizontal="center" vertical="center"/>
      <protection/>
    </xf>
    <xf numFmtId="0" fontId="17" fillId="0" borderId="0" xfId="73" applyNumberFormat="1" applyFont="1" applyFill="1" applyBorder="1" applyAlignment="1">
      <alignment horizontal="center" vertical="center" shrinkToFit="1"/>
      <protection/>
    </xf>
    <xf numFmtId="0" fontId="17" fillId="0" borderId="0" xfId="73" applyFont="1" applyBorder="1" applyAlignment="1">
      <alignment vertical="center"/>
      <protection/>
    </xf>
    <xf numFmtId="0" fontId="17" fillId="0" borderId="0" xfId="73" applyFont="1" applyBorder="1" applyAlignment="1">
      <alignment horizontal="right" vertical="center"/>
      <protection/>
    </xf>
    <xf numFmtId="0" fontId="21" fillId="0" borderId="0" xfId="73" applyNumberFormat="1" applyFont="1" applyAlignment="1">
      <alignment horizontal="center" vertical="center"/>
      <protection/>
    </xf>
    <xf numFmtId="0" fontId="17" fillId="0" borderId="0" xfId="73" applyNumberFormat="1" applyFont="1" applyAlignment="1">
      <alignment horizontal="center" vertical="center"/>
      <protection/>
    </xf>
    <xf numFmtId="0" fontId="17" fillId="0" borderId="0" xfId="73" applyNumberFormat="1" applyFont="1" applyBorder="1" applyAlignment="1">
      <alignment horizontal="center" vertical="center"/>
      <protection/>
    </xf>
    <xf numFmtId="0" fontId="17" fillId="0" borderId="0" xfId="73" applyNumberFormat="1" applyFont="1" applyAlignment="1">
      <alignment horizontal="center"/>
      <protection/>
    </xf>
    <xf numFmtId="0" fontId="21" fillId="0" borderId="0" xfId="73" applyNumberFormat="1" applyFont="1" applyAlignment="1">
      <alignment horizontal="center"/>
      <protection/>
    </xf>
    <xf numFmtId="0" fontId="17" fillId="0" borderId="42" xfId="73" applyNumberFormat="1" applyFont="1" applyFill="1" applyBorder="1" applyAlignment="1">
      <alignment horizontal="center" vertical="center" shrinkToFit="1"/>
      <protection/>
    </xf>
    <xf numFmtId="0" fontId="17" fillId="0" borderId="42" xfId="73" applyNumberFormat="1" applyFont="1" applyBorder="1" applyAlignment="1">
      <alignment horizontal="center" vertical="center" shrinkToFit="1"/>
      <protection/>
    </xf>
    <xf numFmtId="0" fontId="17" fillId="0" borderId="52" xfId="73" applyNumberFormat="1" applyFont="1" applyFill="1" applyBorder="1" applyAlignment="1">
      <alignment horizontal="center"/>
      <protection/>
    </xf>
    <xf numFmtId="0" fontId="17" fillId="0" borderId="52" xfId="73" applyNumberFormat="1" applyFont="1" applyBorder="1" applyAlignment="1">
      <alignment horizontal="center"/>
      <protection/>
    </xf>
    <xf numFmtId="0" fontId="24" fillId="0" borderId="0" xfId="73" applyFont="1" applyAlignment="1">
      <alignment horizontal="left" vertical="center"/>
      <protection/>
    </xf>
    <xf numFmtId="0" fontId="24" fillId="0" borderId="0" xfId="73" applyFont="1">
      <alignment vertical="center"/>
      <protection/>
    </xf>
    <xf numFmtId="0" fontId="17" fillId="0" borderId="52" xfId="73" applyFont="1" applyBorder="1" applyAlignment="1">
      <alignment horizontal="center" vertical="center"/>
      <protection/>
    </xf>
    <xf numFmtId="0" fontId="17" fillId="0" borderId="0" xfId="73" applyNumberFormat="1" applyFont="1" applyAlignment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128" applyNumberFormat="1" applyFont="1" applyFill="1" applyBorder="1" applyAlignment="1">
      <alignment horizontal="left"/>
    </xf>
    <xf numFmtId="0" fontId="0" fillId="0" borderId="0" xfId="128" applyNumberFormat="1" applyFont="1" applyFill="1" applyBorder="1" applyAlignment="1">
      <alignment horizontal="center"/>
    </xf>
    <xf numFmtId="0" fontId="0" fillId="0" borderId="0" xfId="126" applyNumberFormat="1" applyFont="1" applyFill="1" applyBorder="1" applyAlignment="1">
      <alignment horizontal="left"/>
      <protection/>
    </xf>
    <xf numFmtId="0" fontId="0" fillId="0" borderId="0" xfId="126" applyNumberFormat="1" applyFont="1" applyFill="1" applyBorder="1" applyAlignment="1">
      <alignment horizontal="center"/>
      <protection/>
    </xf>
    <xf numFmtId="0" fontId="0" fillId="0" borderId="0" xfId="126" applyNumberFormat="1" applyFont="1" applyFill="1" applyBorder="1" applyAlignment="1">
      <alignment horizontal="center"/>
      <protection/>
    </xf>
    <xf numFmtId="0" fontId="0" fillId="0" borderId="0" xfId="105" applyNumberFormat="1" applyFont="1" applyBorder="1" applyAlignment="1">
      <alignment/>
    </xf>
    <xf numFmtId="0" fontId="0" fillId="0" borderId="0" xfId="105" applyNumberFormat="1" applyFont="1" applyFill="1" applyBorder="1" applyAlignment="1">
      <alignment horizontal="center"/>
    </xf>
    <xf numFmtId="0" fontId="0" fillId="0" borderId="42" xfId="0" applyNumberFormat="1" applyFont="1" applyFill="1" applyBorder="1" applyAlignment="1">
      <alignment horizontal="center"/>
    </xf>
    <xf numFmtId="0" fontId="0" fillId="0" borderId="40" xfId="0" applyBorder="1" applyAlignment="1">
      <alignment vertical="center"/>
    </xf>
    <xf numFmtId="0" fontId="0" fillId="0" borderId="40" xfId="0" applyNumberFormat="1" applyFont="1" applyFill="1" applyBorder="1" applyAlignment="1">
      <alignment horizontal="center"/>
    </xf>
    <xf numFmtId="177" fontId="17" fillId="0" borderId="52" xfId="0" applyNumberFormat="1" applyFont="1" applyFill="1" applyBorder="1" applyAlignment="1">
      <alignment horizontal="center"/>
    </xf>
    <xf numFmtId="177" fontId="17" fillId="0" borderId="52" xfId="0" applyNumberFormat="1" applyFont="1" applyBorder="1" applyAlignment="1">
      <alignment horizontal="center"/>
    </xf>
    <xf numFmtId="177" fontId="17" fillId="0" borderId="0" xfId="0" applyNumberFormat="1" applyFont="1" applyAlignment="1">
      <alignment vertical="center"/>
    </xf>
    <xf numFmtId="178" fontId="17" fillId="0" borderId="52" xfId="0" applyNumberFormat="1" applyFont="1" applyBorder="1" applyAlignment="1">
      <alignment horizontal="center" vertical="center"/>
    </xf>
    <xf numFmtId="178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0" xfId="0" applyNumberFormat="1" applyFont="1" applyFill="1" applyAlignment="1">
      <alignment horizontal="center"/>
    </xf>
    <xf numFmtId="0" fontId="17" fillId="0" borderId="0" xfId="0" applyNumberFormat="1" applyFont="1" applyFill="1" applyBorder="1" applyAlignment="1">
      <alignment horizontal="center" vertical="center"/>
    </xf>
    <xf numFmtId="0" fontId="17" fillId="0" borderId="52" xfId="0" applyNumberFormat="1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8" fontId="17" fillId="0" borderId="42" xfId="0" applyNumberFormat="1" applyFont="1" applyBorder="1" applyAlignment="1">
      <alignment horizontal="center" vertical="center"/>
    </xf>
    <xf numFmtId="178" fontId="17" fillId="0" borderId="0" xfId="0" applyNumberFormat="1" applyFont="1" applyFill="1" applyAlignment="1">
      <alignment horizontal="center" vertical="center" shrinkToFit="1"/>
    </xf>
    <xf numFmtId="0" fontId="66" fillId="0" borderId="0" xfId="0" applyFont="1" applyAlignment="1">
      <alignment horizontal="center" vertical="center"/>
    </xf>
    <xf numFmtId="0" fontId="66" fillId="0" borderId="52" xfId="0" applyFont="1" applyBorder="1" applyAlignment="1">
      <alignment horizontal="center" vertical="center"/>
    </xf>
    <xf numFmtId="0" fontId="0" fillId="0" borderId="41" xfId="0" applyFill="1" applyBorder="1" applyAlignment="1">
      <alignment horizontal="center" vertical="center" shrinkToFit="1"/>
    </xf>
    <xf numFmtId="0" fontId="0" fillId="0" borderId="55" xfId="0" applyFill="1" applyBorder="1" applyAlignment="1">
      <alignment horizontal="center" vertical="center" shrinkToFit="1"/>
    </xf>
    <xf numFmtId="0" fontId="0" fillId="0" borderId="56" xfId="0" applyFill="1" applyBorder="1" applyAlignment="1">
      <alignment horizontal="center" shrinkToFit="1"/>
    </xf>
    <xf numFmtId="0" fontId="0" fillId="0" borderId="57" xfId="0" applyFill="1" applyBorder="1" applyAlignment="1">
      <alignment horizontal="center" shrinkToFit="1"/>
    </xf>
    <xf numFmtId="0" fontId="0" fillId="0" borderId="44" xfId="0" applyFill="1" applyBorder="1" applyAlignment="1">
      <alignment horizontal="center" shrinkToFit="1"/>
    </xf>
    <xf numFmtId="0" fontId="0" fillId="0" borderId="55" xfId="0" applyFill="1" applyBorder="1" applyAlignment="1">
      <alignment horizontal="center" shrinkToFit="1"/>
    </xf>
    <xf numFmtId="0" fontId="0" fillId="0" borderId="58" xfId="0" applyFill="1" applyBorder="1" applyAlignment="1">
      <alignment horizontal="center" vertical="center" shrinkToFit="1"/>
    </xf>
    <xf numFmtId="0" fontId="0" fillId="0" borderId="57" xfId="0" applyFill="1" applyBorder="1" applyAlignment="1">
      <alignment horizontal="center" vertical="center" shrinkToFit="1"/>
    </xf>
    <xf numFmtId="0" fontId="0" fillId="0" borderId="56" xfId="0" applyFill="1" applyBorder="1" applyAlignment="1">
      <alignment horizontal="center" vertical="center" shrinkToFit="1"/>
    </xf>
    <xf numFmtId="0" fontId="0" fillId="0" borderId="44" xfId="0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1" xfId="0" applyFill="1" applyBorder="1" applyAlignment="1">
      <alignment horizontal="center" vertical="center" wrapText="1" shrinkToFit="1"/>
    </xf>
    <xf numFmtId="0" fontId="0" fillId="0" borderId="36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6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3" fillId="0" borderId="0" xfId="0" applyFont="1" applyAlignment="1">
      <alignment horizontal="left" vertical="center" shrinkToFit="1"/>
    </xf>
  </cellXfs>
  <cellStyles count="130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標準 10" xfId="59"/>
    <cellStyle name="標準 10 2" xfId="60"/>
    <cellStyle name="標準 11" xfId="61"/>
    <cellStyle name="標準 11 2" xfId="62"/>
    <cellStyle name="標準 12" xfId="63"/>
    <cellStyle name="標準 12 2" xfId="64"/>
    <cellStyle name="標準 12 3" xfId="65"/>
    <cellStyle name="標準 12 4" xfId="66"/>
    <cellStyle name="標準 12 5" xfId="67"/>
    <cellStyle name="標準 12 6" xfId="68"/>
    <cellStyle name="標準 12 7" xfId="69"/>
    <cellStyle name="標準 12 8" xfId="70"/>
    <cellStyle name="標準 12 9" xfId="71"/>
    <cellStyle name="標準 13" xfId="72"/>
    <cellStyle name="標準 14" xfId="73"/>
    <cellStyle name="標準 14 2" xfId="74"/>
    <cellStyle name="標準 14 3" xfId="75"/>
    <cellStyle name="標準 14 4" xfId="76"/>
    <cellStyle name="標準 14 5" xfId="77"/>
    <cellStyle name="標準 14 6" xfId="78"/>
    <cellStyle name="標準 14 7" xfId="79"/>
    <cellStyle name="標準 14 8" xfId="80"/>
    <cellStyle name="標準 14 9" xfId="81"/>
    <cellStyle name="標準 15 2" xfId="82"/>
    <cellStyle name="標準 15 3" xfId="83"/>
    <cellStyle name="標準 15 4" xfId="84"/>
    <cellStyle name="標準 15 5" xfId="85"/>
    <cellStyle name="標準 15 6" xfId="86"/>
    <cellStyle name="標準 15 7" xfId="87"/>
    <cellStyle name="標準 15 8" xfId="88"/>
    <cellStyle name="標準 15 9" xfId="89"/>
    <cellStyle name="標準 16 2" xfId="90"/>
    <cellStyle name="標準 16 3" xfId="91"/>
    <cellStyle name="標準 16 4" xfId="92"/>
    <cellStyle name="標準 16 5" xfId="93"/>
    <cellStyle name="標準 16 6" xfId="94"/>
    <cellStyle name="標準 16 7" xfId="95"/>
    <cellStyle name="標準 16 8" xfId="96"/>
    <cellStyle name="標準 16 9" xfId="97"/>
    <cellStyle name="標準 17 2" xfId="98"/>
    <cellStyle name="標準 17 3" xfId="99"/>
    <cellStyle name="標準 17 4" xfId="100"/>
    <cellStyle name="標準 17 5" xfId="101"/>
    <cellStyle name="標準 17 6" xfId="102"/>
    <cellStyle name="標準 17 7" xfId="103"/>
    <cellStyle name="標準 17 8" xfId="104"/>
    <cellStyle name="標準 17 9" xfId="105"/>
    <cellStyle name="標準 2" xfId="106"/>
    <cellStyle name="標準 2 10" xfId="107"/>
    <cellStyle name="標準 2 2" xfId="108"/>
    <cellStyle name="標準 2 2 2" xfId="109"/>
    <cellStyle name="標準 2 2 3" xfId="110"/>
    <cellStyle name="標準 2 2 4" xfId="111"/>
    <cellStyle name="標準 2 2 5" xfId="112"/>
    <cellStyle name="標準 2 2 6" xfId="113"/>
    <cellStyle name="標準 2 2 7" xfId="114"/>
    <cellStyle name="標準 2 2 8" xfId="115"/>
    <cellStyle name="標準 2 2 9" xfId="116"/>
    <cellStyle name="標準 2 3" xfId="117"/>
    <cellStyle name="標準 2 4" xfId="118"/>
    <cellStyle name="標準 2 5" xfId="119"/>
    <cellStyle name="標準 2 6" xfId="120"/>
    <cellStyle name="標準 2 7" xfId="121"/>
    <cellStyle name="標準 2 8" xfId="122"/>
    <cellStyle name="標準 2 9" xfId="123"/>
    <cellStyle name="標準 21" xfId="124"/>
    <cellStyle name="標準 24" xfId="125"/>
    <cellStyle name="標準 24 2" xfId="126"/>
    <cellStyle name="標準 3" xfId="127"/>
    <cellStyle name="標準 3 2" xfId="128"/>
    <cellStyle name="標準 4" xfId="129"/>
    <cellStyle name="標準 4 2" xfId="130"/>
    <cellStyle name="標準 5" xfId="131"/>
    <cellStyle name="標準 6" xfId="132"/>
    <cellStyle name="標準 6 2" xfId="133"/>
    <cellStyle name="標準 7" xfId="134"/>
    <cellStyle name="標準 7 2" xfId="135"/>
    <cellStyle name="標準 8" xfId="136"/>
    <cellStyle name="標準 8 2" xfId="137"/>
    <cellStyle name="標準 9" xfId="138"/>
    <cellStyle name="標準 9 2" xfId="139"/>
    <cellStyle name="標準_H14夏季申し込み大泉北" xfId="140"/>
    <cellStyle name="標準_Sheet1" xfId="141"/>
    <cellStyle name="普通" xfId="142"/>
    <cellStyle name="良い" xfId="143"/>
  </cellStyles>
  <dxfs count="9">
    <dxf>
      <fill>
        <patternFill>
          <bgColor indexed="15"/>
        </patternFill>
      </fill>
    </dxf>
    <dxf>
      <fill>
        <patternFill>
          <bgColor indexed="14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4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4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ProHD1TUsers\m535i\Library\Containers\com.apple.mail\Data\Library\Mail%20Downloads\C9366FA6-DB94-4B66-BB8D-6B6698BE6202\&#26032;&#12375;&#12356;&#12501;&#12457;&#12523;&#12480;\H27%20&#20013;&#20307;&#36899;\H27%20&#24066;&#22799;&#23395;\H26%20&#39208;&#26519;&#24066;\25&#39208;&#26519;&#37009;&#27005;\WINDOWS\Temporary%20Internet%20Files\Content.IE5\UJY563QJ\&#27611;&#37324;&#30000;&#20013;&#12288;H21%20&#24066;&#26149;&#23395;&#30003;&#36796;[1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xls].xls].xls].xls].xls].xls].xls].xls].xls].xls].xls].xls].xls].xls].xls].xls].xls].xls].xls].xls].xls].xls].xls].xls].xls].xls].xls].xls].xls].xls].xls].xls].xls].xls].xls].xls].xls].xls].xls]申込み"/>
      <sheetName val=".xls].xls].xls].xls].xls].xls].xls].xls].xls].xls].xls].xls].xls].xls].xls].xls].xls].xls].xls].xls].xls].xls].xls].xls].xls].xls].xls].xls].xls].xls].xls].xls].xls].xls].xls].xls].xls].xls].xls].xls].xls].xls].xls].xls].xls].xls]注意事項"/>
      <sheetName val=".xls].xls].xls].xls].xls].xls].xls].xls].xls].xls].xls].xls].xls].xls].xls].xls].xls].xls].xls].xls].xls].xls].xls].xls].xls].xls].xls].xls].xls].xls].xls].xls].xls].xls].xls].xls].xls].xls].xls].xls].xls].xls].xls].xls].xls].xls]Sheet3"/>
      <sheetName val=".xls].xls].xls].xls].xls].xls].xls].xls].xls].xls].xls].xls].xls].xls].xls].xls].xls].xls].xls].xls].xls].xls].xls].xls].xls].xls].xls].xls].xls].xls].xls].xls].xls].xls].xls].xls].xls].xls].xls].xls].xls].xls].xls].xls].xls].xls].xls].xls"/>
      <sheetName val=".xls].xls].xls].xls].xls].xls].xls].xls].xls].xls].xls].xls].xls].xls].xls].xls].xls].xls].xls].xls].xls].xls].xls].xls].xls].xls].xls].xls].xls].xls].xls].xls].xls].xls].xls].xls].xls].xls].xls].xls].xls].xls].xls].xls].xls].xls].xls].xls"/>
      <sheetName val=".xls].xls].xls].xls].xls].xls].xls].xls].xls].xls].xls].xls].xls].xls].xls].xls].xls].xls].xls].xls].xls].xls].xls].xls].xls].xls].xls].xls].xls].xls].xls].xls].xls].xls].xls].xls].xls].xls].xls].xls].xls].xls].xls].xls].xls].xls].xls].xls"/>
      <sheetName val=".xls].xls].xls].xls].xls].xls].xls].xls].xls].xls].xls].xls].xls].xls].xls].xls].xls].xls].xls].xls].xls].xls].xls].xls].xls].xls].xls].xls].xls].xls].xls].xls].xls].xls].xls].xls].xls].xls].xls].xls].xls].xls].xls].xls].xls].xls].xls].xls"/>
    </sheetNames>
    <sheetDataSet>
      <sheetData sheetId="2">
        <row r="1">
          <cell r="B1" t="str">
            <v>太東中</v>
          </cell>
          <cell r="C1" t="str">
            <v>100m</v>
          </cell>
        </row>
        <row r="2">
          <cell r="B2" t="str">
            <v>太西中</v>
          </cell>
          <cell r="C2" t="str">
            <v>200m</v>
          </cell>
        </row>
        <row r="3">
          <cell r="B3" t="str">
            <v>太南中</v>
          </cell>
          <cell r="C3" t="str">
            <v>400m</v>
          </cell>
        </row>
        <row r="4">
          <cell r="B4" t="str">
            <v>太北中</v>
          </cell>
          <cell r="C4" t="str">
            <v>800m</v>
          </cell>
        </row>
        <row r="5">
          <cell r="B5" t="str">
            <v>太強戸</v>
          </cell>
          <cell r="C5" t="str">
            <v>1500m</v>
          </cell>
        </row>
        <row r="6">
          <cell r="B6" t="str">
            <v>太休泊</v>
          </cell>
          <cell r="C6" t="str">
            <v>3000m</v>
          </cell>
        </row>
        <row r="7">
          <cell r="B7" t="str">
            <v>太宝泉</v>
          </cell>
          <cell r="C7" t="str">
            <v>100mH</v>
          </cell>
        </row>
        <row r="8">
          <cell r="B8" t="str">
            <v>太毛中</v>
          </cell>
          <cell r="C8" t="str">
            <v>110mH</v>
          </cell>
        </row>
        <row r="9">
          <cell r="B9" t="str">
            <v>太城西</v>
          </cell>
          <cell r="C9" t="str">
            <v>400mR</v>
          </cell>
        </row>
        <row r="10">
          <cell r="B10" t="str">
            <v>太城東</v>
          </cell>
          <cell r="C10" t="str">
            <v>走幅跳</v>
          </cell>
        </row>
        <row r="11">
          <cell r="B11" t="str">
            <v>太旭中</v>
          </cell>
          <cell r="C11" t="str">
            <v>走高跳</v>
          </cell>
        </row>
        <row r="12">
          <cell r="B12" t="str">
            <v>太尾島</v>
          </cell>
          <cell r="C12" t="str">
            <v>砲丸投</v>
          </cell>
        </row>
        <row r="13">
          <cell r="B13" t="str">
            <v>太木崎</v>
          </cell>
          <cell r="C13" t="str">
            <v>棒高跳</v>
          </cell>
        </row>
        <row r="14">
          <cell r="B14" t="str">
            <v>太綿打</v>
          </cell>
        </row>
        <row r="15">
          <cell r="B15" t="str">
            <v>太生品</v>
          </cell>
        </row>
        <row r="16">
          <cell r="B16" t="str">
            <v>太薮塚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62"/>
  <sheetViews>
    <sheetView showZeros="0" tabSelected="1" zoomScaleSheetLayoutView="70" workbookViewId="0" topLeftCell="A1">
      <selection activeCell="A1" sqref="A1"/>
    </sheetView>
  </sheetViews>
  <sheetFormatPr defaultColWidth="8.875" defaultRowHeight="13.5"/>
  <cols>
    <col min="1" max="1" width="3.375" style="0" customWidth="1"/>
    <col min="2" max="2" width="5.125" style="0" customWidth="1"/>
    <col min="3" max="3" width="12.125" style="8" customWidth="1"/>
    <col min="4" max="4" width="13.625" style="8" customWidth="1"/>
    <col min="5" max="5" width="8.50390625" style="8" customWidth="1"/>
    <col min="6" max="6" width="13.625" style="8" customWidth="1"/>
    <col min="7" max="7" width="8.50390625" style="8" customWidth="1"/>
    <col min="8" max="8" width="13.625" style="8" customWidth="1"/>
    <col min="9" max="9" width="8.50390625" style="8" customWidth="1"/>
    <col min="10" max="10" width="13.625" style="8" customWidth="1"/>
    <col min="11" max="11" width="8.50390625" style="8" customWidth="1"/>
    <col min="12" max="12" width="13.625" style="8" customWidth="1"/>
    <col min="13" max="13" width="8.625" style="8" customWidth="1"/>
    <col min="14" max="14" width="13.625" style="8" customWidth="1"/>
    <col min="15" max="15" width="8.50390625" style="8" customWidth="1"/>
    <col min="16" max="16" width="13.625" style="8" customWidth="1"/>
    <col min="17" max="17" width="8.50390625" style="8" customWidth="1"/>
    <col min="18" max="18" width="13.625" style="8" customWidth="1"/>
    <col min="19" max="19" width="8.375" style="8" customWidth="1"/>
    <col min="20" max="20" width="13.50390625" style="8" customWidth="1"/>
    <col min="21" max="21" width="3.50390625" style="0" customWidth="1"/>
  </cols>
  <sheetData>
    <row r="1" ht="19.5">
      <c r="B1" s="14" t="s">
        <v>382</v>
      </c>
    </row>
    <row r="2" ht="18" thickBot="1"/>
    <row r="3" spans="2:20" s="8" customFormat="1" ht="15" customHeight="1">
      <c r="B3" s="15"/>
      <c r="C3" s="48" t="s">
        <v>11</v>
      </c>
      <c r="D3" s="252" t="s">
        <v>12</v>
      </c>
      <c r="E3" s="253"/>
      <c r="F3" s="252" t="s">
        <v>13</v>
      </c>
      <c r="G3" s="253"/>
      <c r="H3" s="252" t="s">
        <v>14</v>
      </c>
      <c r="I3" s="253"/>
      <c r="J3" s="252" t="s">
        <v>15</v>
      </c>
      <c r="K3" s="253"/>
      <c r="L3" s="252" t="s">
        <v>16</v>
      </c>
      <c r="M3" s="253"/>
      <c r="N3" s="252" t="s">
        <v>17</v>
      </c>
      <c r="O3" s="253"/>
      <c r="P3" s="252" t="s">
        <v>18</v>
      </c>
      <c r="Q3" s="253"/>
      <c r="R3" s="252" t="s">
        <v>19</v>
      </c>
      <c r="S3" s="253"/>
      <c r="T3" s="15" t="s">
        <v>20</v>
      </c>
    </row>
    <row r="4" spans="2:20" s="8" customFormat="1" ht="15" customHeight="1" thickBot="1">
      <c r="B4" s="17"/>
      <c r="C4" s="17" t="s">
        <v>21</v>
      </c>
      <c r="D4" s="50" t="s">
        <v>22</v>
      </c>
      <c r="E4" s="18" t="s">
        <v>8</v>
      </c>
      <c r="F4" s="50" t="s">
        <v>22</v>
      </c>
      <c r="G4" s="19" t="s">
        <v>8</v>
      </c>
      <c r="H4" s="50" t="s">
        <v>22</v>
      </c>
      <c r="I4" s="18" t="s">
        <v>8</v>
      </c>
      <c r="J4" s="50" t="s">
        <v>22</v>
      </c>
      <c r="K4" s="19" t="s">
        <v>8</v>
      </c>
      <c r="L4" s="50" t="s">
        <v>22</v>
      </c>
      <c r="M4" s="18" t="s">
        <v>8</v>
      </c>
      <c r="N4" s="19" t="s">
        <v>22</v>
      </c>
      <c r="O4" s="49" t="s">
        <v>8</v>
      </c>
      <c r="P4" s="50" t="s">
        <v>22</v>
      </c>
      <c r="Q4" s="18" t="s">
        <v>8</v>
      </c>
      <c r="R4" s="19" t="s">
        <v>22</v>
      </c>
      <c r="S4" s="49" t="s">
        <v>8</v>
      </c>
      <c r="T4" s="17"/>
    </row>
    <row r="5" spans="2:20" s="8" customFormat="1" ht="15" customHeight="1">
      <c r="B5" s="244" t="s">
        <v>23</v>
      </c>
      <c r="C5" s="256" t="s">
        <v>24</v>
      </c>
      <c r="D5" s="90" t="str">
        <f>+'①男100'!$C$4</f>
        <v>栁田　大輝</v>
      </c>
      <c r="E5" s="89" t="str">
        <f>+'①男100'!$F$4</f>
        <v>12"56</v>
      </c>
      <c r="F5" s="90" t="str">
        <f>+'①男100'!$C$5</f>
        <v>木村　亮太</v>
      </c>
      <c r="G5" s="89" t="str">
        <f>+'①男100'!$F$5</f>
        <v>12"77</v>
      </c>
      <c r="H5" s="90" t="str">
        <f>+'①男100'!$C$6</f>
        <v>髙橋　瑞希</v>
      </c>
      <c r="I5" s="89" t="str">
        <f>+'①男100'!$F$6</f>
        <v>13"54</v>
      </c>
      <c r="J5" s="90" t="str">
        <f>+'①男100'!$C$7</f>
        <v>船橋　　匠</v>
      </c>
      <c r="K5" s="89" t="str">
        <f>+'①男100'!$F$7</f>
        <v>13"85</v>
      </c>
      <c r="L5" s="90" t="str">
        <f>+'①男100'!$C$8</f>
        <v>福地　将英</v>
      </c>
      <c r="M5" s="89" t="str">
        <f>+'①男100'!$F$8</f>
        <v>13"99</v>
      </c>
      <c r="N5" s="90" t="str">
        <f>+'①男100'!$C$9</f>
        <v>神藤　大揮</v>
      </c>
      <c r="O5" s="89" t="str">
        <f>+'①男100'!$F$9</f>
        <v>14"46</v>
      </c>
      <c r="P5" s="90" t="str">
        <f>+'①男100'!$C$10</f>
        <v>星野　舜人</v>
      </c>
      <c r="Q5" s="89" t="str">
        <f>+'①男100'!$F$10</f>
        <v>14"72</v>
      </c>
      <c r="R5" s="90"/>
      <c r="S5" s="89"/>
      <c r="T5" s="16"/>
    </row>
    <row r="6" spans="2:20" s="8" customFormat="1" ht="15" customHeight="1">
      <c r="B6" s="245"/>
      <c r="C6" s="249"/>
      <c r="D6" s="81" t="str">
        <f>+'①男100'!$D$4&amp;'①男100'!$E$4</f>
        <v>館一中1</v>
      </c>
      <c r="E6" s="82"/>
      <c r="F6" s="81" t="str">
        <f>+'①男100'!$D$5&amp;'①男100'!$E$5</f>
        <v>館二中1</v>
      </c>
      <c r="G6" s="82"/>
      <c r="H6" s="81" t="str">
        <f>+'①男100'!$D$6&amp;'①男100'!$E$6</f>
        <v>館四中1</v>
      </c>
      <c r="I6" s="82"/>
      <c r="J6" s="81" t="str">
        <f>+'①男100'!$D$7&amp;'①男100'!$E$7</f>
        <v>館四中1</v>
      </c>
      <c r="K6" s="82"/>
      <c r="L6" s="81" t="str">
        <f>+'①男100'!$D$8&amp;'①男100'!$E$8</f>
        <v>館多中1</v>
      </c>
      <c r="M6" s="82"/>
      <c r="N6" s="81" t="str">
        <f>+'①男100'!$D$9&amp;'①男100'!$E$9</f>
        <v>館三中1</v>
      </c>
      <c r="O6" s="82"/>
      <c r="P6" s="81" t="str">
        <f>+'①男100'!$D$10&amp;'①男100'!$E$10</f>
        <v>館三中1</v>
      </c>
      <c r="Q6" s="82"/>
      <c r="R6" s="81"/>
      <c r="S6" s="82"/>
      <c r="T6" s="21"/>
    </row>
    <row r="7" spans="2:20" s="8" customFormat="1" ht="15" customHeight="1">
      <c r="B7" s="245"/>
      <c r="C7" s="249" t="s">
        <v>25</v>
      </c>
      <c r="D7" s="83" t="str">
        <f>+'①男1500'!$C$4</f>
        <v>野村　優太</v>
      </c>
      <c r="E7" s="84" t="str">
        <f>+'①男1500'!$F$4</f>
        <v>5'03"02</v>
      </c>
      <c r="F7" s="83" t="str">
        <f>+'①男1500'!$C$5</f>
        <v>上野　雄大</v>
      </c>
      <c r="G7" s="84" t="str">
        <f>+'①男1500'!$F$5</f>
        <v>5'09"19</v>
      </c>
      <c r="H7" s="83" t="str">
        <f>+'①男1500'!$C$6</f>
        <v>大中　隼以</v>
      </c>
      <c r="I7" s="84" t="str">
        <f>+'①男1500'!$F$6</f>
        <v>5'10"70</v>
      </c>
      <c r="J7" s="83" t="str">
        <f>+'①男1500'!$C$7</f>
        <v>佐藤　聖真</v>
      </c>
      <c r="K7" s="84" t="str">
        <f>+'①男1500'!$F$7</f>
        <v>5'14"58</v>
      </c>
      <c r="L7" s="83" t="str">
        <f>+'①男1500'!$C$8</f>
        <v>中村　　蓮</v>
      </c>
      <c r="M7" s="84" t="str">
        <f>+'①男1500'!$F$8</f>
        <v>5'16"77</v>
      </c>
      <c r="N7" s="83" t="str">
        <f>+'①男1500'!$C$9</f>
        <v>須永　鉄平</v>
      </c>
      <c r="O7" s="84" t="str">
        <f>+'①男1500'!$F$9</f>
        <v>5'18"43</v>
      </c>
      <c r="P7" s="145" t="str">
        <f>+'①男1500'!$C$10</f>
        <v>中川　篤貴</v>
      </c>
      <c r="Q7" s="84" t="str">
        <f>+'①男1500'!$F$10</f>
        <v>5'38"82</v>
      </c>
      <c r="R7" s="145" t="str">
        <f>+'①男1500'!$C$11</f>
        <v>齋藤　優吏</v>
      </c>
      <c r="S7" s="84" t="str">
        <f>+'①男1500'!$F$11</f>
        <v>5'39"76</v>
      </c>
      <c r="T7" s="22"/>
    </row>
    <row r="8" spans="2:20" s="8" customFormat="1" ht="15" customHeight="1">
      <c r="B8" s="245"/>
      <c r="C8" s="249"/>
      <c r="D8" s="85" t="str">
        <f>+'①男1500'!$D$4&amp;'①男1500'!$E$4</f>
        <v>館三中1</v>
      </c>
      <c r="E8" s="86"/>
      <c r="F8" s="85" t="str">
        <f>+'①男1500'!$D$5&amp;'①男1500'!$E$5</f>
        <v>館三中1</v>
      </c>
      <c r="G8" s="86"/>
      <c r="H8" s="85" t="str">
        <f>+'①男1500'!$D$6&amp;'①男1500'!$E$6</f>
        <v>館多中1</v>
      </c>
      <c r="I8" s="86"/>
      <c r="J8" s="85" t="str">
        <f>+'①男1500'!$D$7&amp;'①男1500'!$E$7</f>
        <v>館四中1</v>
      </c>
      <c r="K8" s="86"/>
      <c r="L8" s="85" t="str">
        <f>+'①男1500'!$D$8&amp;'①男1500'!$E$8</f>
        <v>館四中1</v>
      </c>
      <c r="M8" s="86"/>
      <c r="N8" s="85" t="str">
        <f>+'①男1500'!$D$9&amp;'①男1500'!$E$9</f>
        <v>館一中1</v>
      </c>
      <c r="O8" s="86"/>
      <c r="P8" s="85" t="str">
        <f>+'①男1500'!$D$10&amp;'①男1500'!$E$10</f>
        <v>館多中1</v>
      </c>
      <c r="Q8" s="86"/>
      <c r="R8" s="85" t="str">
        <f>+'①男1500'!$D$11&amp;'①男1500'!$E$11</f>
        <v>館一中1</v>
      </c>
      <c r="S8" s="86"/>
      <c r="T8" s="23"/>
    </row>
    <row r="9" spans="2:20" s="8" customFormat="1" ht="15" customHeight="1">
      <c r="B9" s="245"/>
      <c r="C9" s="249" t="s">
        <v>27</v>
      </c>
      <c r="D9" s="83" t="str">
        <f>+'②男100'!$C$4</f>
        <v>川村　勇貴</v>
      </c>
      <c r="E9" s="84" t="str">
        <f>+'②男100'!$F$4</f>
        <v>12"40</v>
      </c>
      <c r="F9" s="83" t="str">
        <f>+'②男100'!$C$5</f>
        <v>飛田　浩人</v>
      </c>
      <c r="G9" s="84" t="str">
        <f>+'②男100'!$F$5</f>
        <v>12"67</v>
      </c>
      <c r="H9" s="83" t="str">
        <f>+'②男100'!$C$6</f>
        <v>布川　大翔</v>
      </c>
      <c r="I9" s="84" t="str">
        <f>+'②男100'!$F$6</f>
        <v>12"72</v>
      </c>
      <c r="J9" s="83" t="str">
        <f>+'②男100'!$C$7</f>
        <v>坪田　尚弥</v>
      </c>
      <c r="K9" s="84" t="str">
        <f>+'②男100'!$F$7</f>
        <v>13"36</v>
      </c>
      <c r="L9" s="83" t="str">
        <f>+'②男100'!$C$8</f>
        <v>松本　　隼</v>
      </c>
      <c r="M9" s="84" t="str">
        <f>+'②男100'!$F$8</f>
        <v>13"38</v>
      </c>
      <c r="N9" s="83" t="str">
        <f>+'②男100'!$C$9</f>
        <v>吉田　　翔</v>
      </c>
      <c r="O9" s="84" t="str">
        <f>+'②男100'!$F$9</f>
        <v>13"80</v>
      </c>
      <c r="P9" s="83" t="str">
        <f>+'②男100'!$C$10</f>
        <v>利久　柾人</v>
      </c>
      <c r="Q9" s="84" t="str">
        <f>+'②男100'!$F$10</f>
        <v>14"27</v>
      </c>
      <c r="R9" s="83">
        <f>+'②男100'!$C$11</f>
        <v>0</v>
      </c>
      <c r="S9" s="84">
        <f>+'②男100'!$F$11</f>
        <v>0</v>
      </c>
      <c r="T9" s="22"/>
    </row>
    <row r="10" spans="2:20" s="8" customFormat="1" ht="15" customHeight="1">
      <c r="B10" s="245"/>
      <c r="C10" s="249"/>
      <c r="D10" s="85" t="str">
        <f>+'②男100'!$D$4&amp;'②男100'!$E$4</f>
        <v>館二中2</v>
      </c>
      <c r="E10" s="86"/>
      <c r="F10" s="85" t="str">
        <f>+'②男100'!$D$5&amp;'②男100'!$E$5</f>
        <v>館三中2</v>
      </c>
      <c r="G10" s="86"/>
      <c r="H10" s="85" t="str">
        <f>+'②男100'!$D$6&amp;'②男100'!$E$6</f>
        <v>館二中2</v>
      </c>
      <c r="I10" s="86"/>
      <c r="J10" s="85" t="str">
        <f>+'②男100'!$D$7&amp;'②男100'!$E$7</f>
        <v>館多中2</v>
      </c>
      <c r="K10" s="86"/>
      <c r="L10" s="85" t="str">
        <f>+'②男100'!$D$8&amp;'②男100'!$E$8</f>
        <v>館三中2</v>
      </c>
      <c r="M10" s="86"/>
      <c r="N10" s="85" t="str">
        <f>+'②男100'!$D$9&amp;'②男100'!$E$9</f>
        <v>館四中2</v>
      </c>
      <c r="O10" s="86"/>
      <c r="P10" s="85" t="str">
        <f>+'②男100'!$D$10&amp;'②男100'!$E$10</f>
        <v>館一中2</v>
      </c>
      <c r="Q10" s="86"/>
      <c r="R10" s="85">
        <f>+'②男100'!$D$11&amp;'②男100'!$E$11</f>
      </c>
      <c r="S10" s="86"/>
      <c r="T10" s="23"/>
    </row>
    <row r="11" spans="2:20" s="8" customFormat="1" ht="15" customHeight="1">
      <c r="B11" s="245"/>
      <c r="C11" s="249" t="s">
        <v>28</v>
      </c>
      <c r="D11" s="87" t="str">
        <f>+'③男100'!$C$4</f>
        <v>近江　清能</v>
      </c>
      <c r="E11" s="82" t="str">
        <f>+'③男100'!$F$4</f>
        <v>11"45</v>
      </c>
      <c r="F11" s="87" t="str">
        <f>+'③男100'!$C$5</f>
        <v>佐藤　拓茉</v>
      </c>
      <c r="G11" s="82" t="str">
        <f>+'③男100'!$F$5</f>
        <v>11"88</v>
      </c>
      <c r="H11" s="87" t="str">
        <f>+'③男100'!$C$6</f>
        <v>気仙　純一</v>
      </c>
      <c r="I11" s="82" t="str">
        <f>+'③男100'!$F$6</f>
        <v>12"30</v>
      </c>
      <c r="J11" s="87" t="str">
        <f>+'③男100'!$C$7</f>
        <v>木村　麗斗</v>
      </c>
      <c r="K11" s="82" t="str">
        <f>+'③男100'!$F$7</f>
        <v>12"81</v>
      </c>
      <c r="L11" s="87" t="str">
        <f>+'③男100'!$C$8</f>
        <v>早川　純也</v>
      </c>
      <c r="M11" s="82" t="str">
        <f>+'③男100'!$F$8</f>
        <v>13"85</v>
      </c>
      <c r="N11" s="87"/>
      <c r="O11" s="82"/>
      <c r="P11" s="87"/>
      <c r="Q11" s="82"/>
      <c r="R11" s="87"/>
      <c r="S11" s="82"/>
      <c r="T11" s="21"/>
    </row>
    <row r="12" spans="2:20" s="8" customFormat="1" ht="15" customHeight="1">
      <c r="B12" s="245"/>
      <c r="C12" s="249"/>
      <c r="D12" s="85" t="str">
        <f>+'③男100'!$D$4&amp;'③男100'!$E$4</f>
        <v>館三中3</v>
      </c>
      <c r="E12" s="86" t="s">
        <v>215</v>
      </c>
      <c r="F12" s="85" t="str">
        <f>+'③男100'!$D$5&amp;'③男100'!$E$5</f>
        <v>館二中3</v>
      </c>
      <c r="G12" s="86"/>
      <c r="H12" s="85" t="str">
        <f>+'③男100'!$D$6&amp;'③男100'!$E$6</f>
        <v>館三中3</v>
      </c>
      <c r="I12" s="86"/>
      <c r="J12" s="85" t="str">
        <f>+'③男100'!$D$7&amp;'③男100'!$E$7</f>
        <v>館二中3</v>
      </c>
      <c r="K12" s="86"/>
      <c r="L12" s="85" t="str">
        <f>+'③男100'!$D$8&amp;'③男100'!$E$8</f>
        <v>館四中3</v>
      </c>
      <c r="M12" s="86"/>
      <c r="N12" s="85"/>
      <c r="O12" s="86"/>
      <c r="P12" s="85"/>
      <c r="Q12" s="86"/>
      <c r="R12" s="85"/>
      <c r="S12" s="86"/>
      <c r="T12" s="23"/>
    </row>
    <row r="13" spans="2:20" s="8" customFormat="1" ht="15" customHeight="1">
      <c r="B13" s="245"/>
      <c r="C13" s="249" t="s">
        <v>29</v>
      </c>
      <c r="D13" s="88" t="str">
        <f>+'男200'!$C$4</f>
        <v>近江　清能</v>
      </c>
      <c r="E13" s="82" t="str">
        <f>+'男200'!$F$4</f>
        <v>22"93</v>
      </c>
      <c r="F13" s="88" t="str">
        <f>+'男200'!$C$5</f>
        <v>佐藤　拓茉</v>
      </c>
      <c r="G13" s="82" t="str">
        <f>+'男200'!$F$5</f>
        <v>23"75</v>
      </c>
      <c r="H13" s="88" t="str">
        <f>+'男200'!$C$6</f>
        <v>気仙　純一</v>
      </c>
      <c r="I13" s="82" t="str">
        <f>+'男200'!$F$6</f>
        <v>25"37</v>
      </c>
      <c r="J13" s="88" t="str">
        <f>+'男200'!$C$7</f>
        <v>木村　麗斗</v>
      </c>
      <c r="K13" s="82" t="str">
        <f>+'男200'!$F$7</f>
        <v>25"40</v>
      </c>
      <c r="L13" s="88" t="str">
        <f>+'男200'!$C$8</f>
        <v>黒坂　太一</v>
      </c>
      <c r="M13" s="82" t="str">
        <f>+'男200'!$F$8</f>
        <v>26"15</v>
      </c>
      <c r="N13" s="88" t="str">
        <f>+'男200'!$C$9</f>
        <v>大城　岳</v>
      </c>
      <c r="O13" s="82" t="str">
        <f>+'男200'!$F$9</f>
        <v>27"34</v>
      </c>
      <c r="P13" s="88" t="str">
        <f>+'男200'!$C$10</f>
        <v>早川　純也</v>
      </c>
      <c r="Q13" s="82" t="str">
        <f>+'男200'!$F$10</f>
        <v>28"85</v>
      </c>
      <c r="R13" s="88"/>
      <c r="S13" s="82"/>
      <c r="T13" s="21"/>
    </row>
    <row r="14" spans="2:20" s="8" customFormat="1" ht="15" customHeight="1">
      <c r="B14" s="245"/>
      <c r="C14" s="249"/>
      <c r="D14" s="87" t="str">
        <f>+'男200'!$D$4&amp;'男200'!$E$4</f>
        <v>館三中3</v>
      </c>
      <c r="E14" s="82" t="s">
        <v>215</v>
      </c>
      <c r="F14" s="87" t="str">
        <f>+'男200'!$D$5&amp;'男200'!$E$5</f>
        <v>館二中3</v>
      </c>
      <c r="G14" s="82"/>
      <c r="H14" s="87" t="str">
        <f>+'男200'!$D$6&amp;'男200'!$E$6</f>
        <v>館三中3</v>
      </c>
      <c r="I14" s="82"/>
      <c r="J14" s="87" t="str">
        <f>+'男200'!$D$7&amp;'男200'!$E$7</f>
        <v>館二中3</v>
      </c>
      <c r="K14" s="82"/>
      <c r="L14" s="87" t="str">
        <f>+'男200'!$D$8&amp;'男200'!$E$8</f>
        <v>館四中3</v>
      </c>
      <c r="M14" s="82"/>
      <c r="N14" s="87" t="str">
        <f>+'男200'!$D$9&amp;'男200'!$E$9</f>
        <v>館一中2</v>
      </c>
      <c r="O14" s="82"/>
      <c r="P14" s="87" t="str">
        <f>+'男200'!$D$10&amp;'男200'!$E$10</f>
        <v>館四中3</v>
      </c>
      <c r="Q14" s="82"/>
      <c r="R14" s="87"/>
      <c r="S14" s="82"/>
      <c r="T14" s="21"/>
    </row>
    <row r="15" spans="2:20" s="8" customFormat="1" ht="15" customHeight="1">
      <c r="B15" s="245"/>
      <c r="C15" s="249" t="s">
        <v>30</v>
      </c>
      <c r="D15" s="83" t="str">
        <f>+'男400'!$C$4</f>
        <v>布川　大翔</v>
      </c>
      <c r="E15" s="84" t="str">
        <f>+'男400'!$F$4</f>
        <v>56"63</v>
      </c>
      <c r="F15" s="83" t="str">
        <f>+'男400'!$C$5</f>
        <v>黒坂　太一</v>
      </c>
      <c r="G15" s="84" t="str">
        <f>+'男400'!$F$5</f>
        <v>56"81</v>
      </c>
      <c r="H15" s="83" t="str">
        <f>+'男400'!$C$6</f>
        <v>飛田　浩人</v>
      </c>
      <c r="I15" s="84" t="str">
        <f>+'男400'!$F$6</f>
        <v>58"23</v>
      </c>
      <c r="J15" s="83" t="str">
        <f>+'男400'!$C$7</f>
        <v>東　　歩夢</v>
      </c>
      <c r="K15" s="84" t="str">
        <f>+'男400'!$F$7</f>
        <v>58"75</v>
      </c>
      <c r="L15" s="83" t="str">
        <f>+'男400'!$C$8</f>
        <v>渡邊圭一朗</v>
      </c>
      <c r="M15" s="84" t="str">
        <f>+'男400'!$F$8</f>
        <v>58"93</v>
      </c>
      <c r="N15" s="83" t="str">
        <f>+'男400'!$C$9</f>
        <v>治田　皐暁</v>
      </c>
      <c r="O15" s="84" t="str">
        <f>+'男400'!$F$9</f>
        <v>1'03"63</v>
      </c>
      <c r="P15" s="83" t="str">
        <f>+'男400'!$C$10</f>
        <v>利久　柾人</v>
      </c>
      <c r="Q15" s="84" t="str">
        <f>+'男400'!$F$10</f>
        <v>1'06"37</v>
      </c>
      <c r="R15" s="83"/>
      <c r="S15" s="84"/>
      <c r="T15" s="22"/>
    </row>
    <row r="16" spans="2:20" s="8" customFormat="1" ht="15" customHeight="1">
      <c r="B16" s="245"/>
      <c r="C16" s="249"/>
      <c r="D16" s="85" t="str">
        <f>+'男400'!$D$4&amp;'男400'!$E$4</f>
        <v>館二中2</v>
      </c>
      <c r="E16" s="86"/>
      <c r="F16" s="85" t="str">
        <f>+'男400'!$D$5&amp;'男400'!$E$5</f>
        <v>館四中3</v>
      </c>
      <c r="G16" s="86"/>
      <c r="H16" s="85" t="str">
        <f>+'男400'!$D$6&amp;'男400'!$E$6</f>
        <v>館三中2</v>
      </c>
      <c r="I16" s="86"/>
      <c r="J16" s="85" t="str">
        <f>+'男400'!$D$7&amp;'男400'!$E$7</f>
        <v>館四中3</v>
      </c>
      <c r="K16" s="86"/>
      <c r="L16" s="85" t="str">
        <f>+'男400'!$D$8&amp;'男400'!$E$8</f>
        <v>館二中3</v>
      </c>
      <c r="M16" s="86"/>
      <c r="N16" s="85" t="str">
        <f>+'男400'!$D$9&amp;'男400'!$E$9</f>
        <v>館三中2</v>
      </c>
      <c r="O16" s="86"/>
      <c r="P16" s="85" t="str">
        <f>+'男400'!$D$10&amp;'男400'!$E$10</f>
        <v>館一中2</v>
      </c>
      <c r="Q16" s="86"/>
      <c r="R16" s="85"/>
      <c r="S16" s="86"/>
      <c r="T16" s="23"/>
    </row>
    <row r="17" spans="2:20" s="8" customFormat="1" ht="15" customHeight="1">
      <c r="B17" s="245"/>
      <c r="C17" s="249" t="s">
        <v>31</v>
      </c>
      <c r="D17" s="83" t="str">
        <f>+'男800'!$C$4</f>
        <v>根岸　　賢</v>
      </c>
      <c r="E17" s="84" t="str">
        <f>+'男800'!$F$4</f>
        <v>2'02"06</v>
      </c>
      <c r="F17" s="83" t="str">
        <f>+'男800'!$C$5</f>
        <v>東　　歩夢</v>
      </c>
      <c r="G17" s="84" t="str">
        <f>+'男800'!$F$5</f>
        <v>2'10"46</v>
      </c>
      <c r="H17" s="83" t="str">
        <f>+'男800'!$C$6</f>
        <v>河原　綾汰</v>
      </c>
      <c r="I17" s="84" t="str">
        <f>+'男800'!$F$6</f>
        <v>2'11"04</v>
      </c>
      <c r="J17" s="83" t="str">
        <f>+'男800'!$C$7</f>
        <v>奥田　遥音</v>
      </c>
      <c r="K17" s="84" t="str">
        <f>+'男800'!$F$7</f>
        <v>2'13"25</v>
      </c>
      <c r="L17" s="83" t="str">
        <f>+'男800'!$C$8</f>
        <v>森野　菖護</v>
      </c>
      <c r="M17" s="84" t="str">
        <f>+'男800'!$F$8</f>
        <v>2'20"00</v>
      </c>
      <c r="N17" s="83" t="str">
        <f>+'男800'!$C$9</f>
        <v>梅沢　拓夢</v>
      </c>
      <c r="O17" s="84" t="str">
        <f>+'男800'!$F$9</f>
        <v>2'26"69</v>
      </c>
      <c r="P17" s="83" t="str">
        <f>+'男800'!$C$10</f>
        <v>蓮見　拓音</v>
      </c>
      <c r="Q17" s="84" t="str">
        <f>+'男800'!$F$10</f>
        <v>2'26"76</v>
      </c>
      <c r="R17" s="83" t="str">
        <f>+'男800'!$C$11</f>
        <v>山口　竜輝</v>
      </c>
      <c r="S17" s="84" t="str">
        <f>+'男800'!$F$11</f>
        <v>2'37"05</v>
      </c>
      <c r="T17" s="21"/>
    </row>
    <row r="18" spans="2:20" s="8" customFormat="1" ht="15" customHeight="1">
      <c r="B18" s="245"/>
      <c r="C18" s="249"/>
      <c r="D18" s="85" t="str">
        <f>+'男800'!$D$4&amp;'男800'!$E$4</f>
        <v>館四中3</v>
      </c>
      <c r="E18" s="86" t="s">
        <v>215</v>
      </c>
      <c r="F18" s="85" t="str">
        <f>+'男800'!$D$5&amp;'男800'!$E$5</f>
        <v>館四中3</v>
      </c>
      <c r="G18" s="86"/>
      <c r="H18" s="85" t="str">
        <f>+'男800'!$D$6&amp;'男800'!$E$6</f>
        <v>館一中2</v>
      </c>
      <c r="I18" s="86"/>
      <c r="J18" s="85" t="str">
        <f>+'男800'!$D$7&amp;'男800'!$E$7</f>
        <v>館二中3</v>
      </c>
      <c r="K18" s="86"/>
      <c r="L18" s="85" t="str">
        <f>+'男800'!$D$8&amp;'男800'!$E$8</f>
        <v>館三中3</v>
      </c>
      <c r="M18" s="86"/>
      <c r="N18" s="85" t="str">
        <f>+'男800'!$D$9&amp;'男800'!$E$9</f>
        <v>館三中2</v>
      </c>
      <c r="O18" s="86"/>
      <c r="P18" s="85" t="str">
        <f>+'男800'!$D$10&amp;'男800'!$E$10</f>
        <v>館二中2</v>
      </c>
      <c r="Q18" s="86"/>
      <c r="R18" s="85" t="str">
        <f>+'男800'!$D$11&amp;'男800'!$E$11</f>
        <v>館多中3</v>
      </c>
      <c r="S18" s="86"/>
      <c r="T18" s="23"/>
    </row>
    <row r="19" spans="2:20" s="8" customFormat="1" ht="15" customHeight="1">
      <c r="B19" s="245"/>
      <c r="C19" s="249" t="s">
        <v>42</v>
      </c>
      <c r="D19" s="83" t="str">
        <f>+'②③男1500'!$C$4</f>
        <v>根岸　　賢</v>
      </c>
      <c r="E19" s="84" t="str">
        <f>+'②③男1500'!$F$4</f>
        <v>4'11"36</v>
      </c>
      <c r="F19" s="83" t="str">
        <f>+'②③男1500'!$C$5</f>
        <v>須永　陽太</v>
      </c>
      <c r="G19" s="84" t="str">
        <f>+'②③男1500'!$F$5</f>
        <v>4'29"63</v>
      </c>
      <c r="H19" s="83" t="str">
        <f>+'②③男1500'!$C$6</f>
        <v>相川　歩夢</v>
      </c>
      <c r="I19" s="84" t="str">
        <f>+'②③男1500'!$F$6</f>
        <v>4'29"96</v>
      </c>
      <c r="J19" s="83" t="str">
        <f>+'②③男1500'!$C$7</f>
        <v>河原　綾汰</v>
      </c>
      <c r="K19" s="84" t="str">
        <f>+'②③男1500'!$F$7</f>
        <v>4'33"02</v>
      </c>
      <c r="L19" s="83" t="str">
        <f>+'②③男1500'!$C$8</f>
        <v>奥田　遥音</v>
      </c>
      <c r="M19" s="84" t="str">
        <f>+'②③男1500'!$F$8</f>
        <v>4'37"82</v>
      </c>
      <c r="N19" s="83" t="str">
        <f>+'②③男1500'!$C$9</f>
        <v>伊藤　航海</v>
      </c>
      <c r="O19" s="84" t="str">
        <f>+'②③男1500'!$F$9</f>
        <v>4'38"50</v>
      </c>
      <c r="P19" s="83" t="str">
        <f>+'②③男1500'!$C$10</f>
        <v>新井　翔太</v>
      </c>
      <c r="Q19" s="84" t="str">
        <f>+'②③男1500'!$F$10</f>
        <v>5'20"30</v>
      </c>
      <c r="R19" s="83" t="str">
        <f>+'②③男1500'!$C$11</f>
        <v>山口　竜輝</v>
      </c>
      <c r="S19" s="84" t="str">
        <f>+'②③男1500'!$F$11</f>
        <v>5'25"00</v>
      </c>
      <c r="T19" s="22"/>
    </row>
    <row r="20" spans="2:20" s="8" customFormat="1" ht="15" customHeight="1">
      <c r="B20" s="245"/>
      <c r="C20" s="249"/>
      <c r="D20" s="85" t="str">
        <f>+'②③男1500'!$D$4&amp;'②③男1500'!$E$4</f>
        <v>館四中3</v>
      </c>
      <c r="E20" s="86" t="s">
        <v>215</v>
      </c>
      <c r="F20" s="85" t="str">
        <f>+'②③男1500'!$D$5&amp;'②③男1500'!$E$5</f>
        <v>館二中3</v>
      </c>
      <c r="G20" s="86"/>
      <c r="H20" s="85" t="str">
        <f>+'②③男1500'!$D$6&amp;'②③男1500'!$E$6</f>
        <v>館三中2</v>
      </c>
      <c r="I20" s="86"/>
      <c r="J20" s="85" t="str">
        <f>+'②③男1500'!$D$7&amp;'②③男1500'!$E$7</f>
        <v>館一中2</v>
      </c>
      <c r="K20" s="86"/>
      <c r="L20" s="85" t="str">
        <f>+'②③男1500'!$D$8&amp;'②③男1500'!$E$8</f>
        <v>館二中3</v>
      </c>
      <c r="M20" s="86"/>
      <c r="N20" s="85" t="str">
        <f>+'②③男1500'!$D$9&amp;'②③男1500'!$E$9</f>
        <v>館四中3</v>
      </c>
      <c r="O20" s="86"/>
      <c r="P20" s="85" t="str">
        <f>+'②③男1500'!$D$10&amp;'②③男1500'!$E$10</f>
        <v>館一中2</v>
      </c>
      <c r="Q20" s="86"/>
      <c r="R20" s="85" t="str">
        <f>+'②③男1500'!$D$11&amp;'②③男1500'!$E$11</f>
        <v>館多中3</v>
      </c>
      <c r="S20" s="86"/>
      <c r="T20" s="23"/>
    </row>
    <row r="21" spans="2:20" s="8" customFormat="1" ht="15" customHeight="1">
      <c r="B21" s="245"/>
      <c r="C21" s="249" t="s">
        <v>32</v>
      </c>
      <c r="D21" s="83" t="str">
        <f>+'男3000'!$C$4</f>
        <v>伊藤　航海</v>
      </c>
      <c r="E21" s="84" t="str">
        <f>+'男3000'!$F$4</f>
        <v>9'42"64</v>
      </c>
      <c r="F21" s="83" t="str">
        <f>+'男3000'!$C$5</f>
        <v>相川　歩夢</v>
      </c>
      <c r="G21" s="84" t="str">
        <f>+'男3000'!$F$5</f>
        <v>9'47"95</v>
      </c>
      <c r="H21" s="83" t="str">
        <f>+'男3000'!$C$6</f>
        <v>須永　陽太</v>
      </c>
      <c r="I21" s="84" t="str">
        <f>+'男3000'!$F$6</f>
        <v>10'04"62</v>
      </c>
      <c r="J21" s="83" t="str">
        <f>+'男3000'!$C$7</f>
        <v>村田遼一郎</v>
      </c>
      <c r="K21" s="84" t="str">
        <f>+'男3000'!$F$7</f>
        <v>10'09"92</v>
      </c>
      <c r="L21" s="83" t="str">
        <f>+'男3000'!$C$8</f>
        <v>江田　光輝</v>
      </c>
      <c r="M21" s="84" t="str">
        <f>+'男3000'!$F$8</f>
        <v>12'04"70</v>
      </c>
      <c r="N21" s="83"/>
      <c r="O21" s="84"/>
      <c r="P21" s="83"/>
      <c r="Q21" s="84"/>
      <c r="R21" s="83"/>
      <c r="S21" s="84"/>
      <c r="T21" s="22"/>
    </row>
    <row r="22" spans="2:20" s="8" customFormat="1" ht="15" customHeight="1">
      <c r="B22" s="245"/>
      <c r="C22" s="249"/>
      <c r="D22" s="85" t="str">
        <f>+'男3000'!$D$4&amp;'男3000'!$E$4</f>
        <v>館四中3</v>
      </c>
      <c r="E22" s="86"/>
      <c r="F22" s="85" t="str">
        <f>+'男3000'!$D$5&amp;'男3000'!$E$5</f>
        <v>館三中2</v>
      </c>
      <c r="G22" s="86"/>
      <c r="H22" s="85" t="str">
        <f>+'男3000'!$D$6&amp;'男3000'!$E$6</f>
        <v>館二中3</v>
      </c>
      <c r="I22" s="86"/>
      <c r="J22" s="85" t="str">
        <f>+'男3000'!$D$7&amp;'男3000'!$E$7</f>
        <v>館四中2</v>
      </c>
      <c r="K22" s="86"/>
      <c r="L22" s="85" t="str">
        <f>+'男3000'!$D$8&amp;'男3000'!$E$8</f>
        <v>館二中2</v>
      </c>
      <c r="M22" s="86"/>
      <c r="N22" s="85"/>
      <c r="O22" s="86"/>
      <c r="P22" s="85"/>
      <c r="Q22" s="86"/>
      <c r="R22" s="85"/>
      <c r="S22" s="86"/>
      <c r="T22" s="23"/>
    </row>
    <row r="23" spans="2:20" s="8" customFormat="1" ht="15" customHeight="1">
      <c r="B23" s="245"/>
      <c r="C23" s="249" t="s">
        <v>459</v>
      </c>
      <c r="D23" s="87" t="str">
        <f>+'男110H'!$C$4</f>
        <v>長谷川凌功</v>
      </c>
      <c r="E23" s="82" t="str">
        <f>+'男110H'!$F$4</f>
        <v>19"57</v>
      </c>
      <c r="F23" s="87" t="str">
        <f>+'男110H'!$C$5</f>
        <v>山田駆夢偉</v>
      </c>
      <c r="G23" s="82" t="str">
        <f>+'男110H'!$F$5</f>
        <v>20"04</v>
      </c>
      <c r="H23" s="87" t="str">
        <f>+'男110H'!$C$6</f>
        <v>長島　佑人</v>
      </c>
      <c r="I23" s="82" t="str">
        <f>+'男110H'!$F$6</f>
        <v>21"94</v>
      </c>
      <c r="J23" s="87" t="str">
        <f>+'男110H'!$C$7</f>
        <v>坂村　　凜</v>
      </c>
      <c r="K23" s="82" t="str">
        <f>+'男110H'!$F$7</f>
        <v>21"98</v>
      </c>
      <c r="L23" s="87" t="str">
        <f>+'男110H'!$C$8</f>
        <v>須永　啓太</v>
      </c>
      <c r="M23" s="82" t="str">
        <f>+'男110H'!$F$8</f>
        <v>23"52</v>
      </c>
      <c r="N23" s="87" t="str">
        <f>+'男110H'!$C$9</f>
        <v>松本　　隼</v>
      </c>
      <c r="O23" s="82" t="str">
        <f>+'男110H'!$F$9</f>
        <v>24"26</v>
      </c>
      <c r="P23" s="87"/>
      <c r="Q23" s="82"/>
      <c r="R23" s="87"/>
      <c r="S23" s="82"/>
      <c r="T23" s="21"/>
    </row>
    <row r="24" spans="2:20" s="8" customFormat="1" ht="15" customHeight="1">
      <c r="B24" s="245"/>
      <c r="C24" s="249"/>
      <c r="D24" s="87" t="str">
        <f>+'男110H'!$D$4&amp;'男110H'!$E$4</f>
        <v>館二中2</v>
      </c>
      <c r="E24" s="82"/>
      <c r="F24" s="87" t="str">
        <f>+'男110H'!$D$5&amp;'男110H'!$E$5</f>
        <v>館二中2</v>
      </c>
      <c r="G24" s="82"/>
      <c r="H24" s="87" t="str">
        <f>+'男110H'!$D$6&amp;'男110H'!$E$6</f>
        <v>館三中2</v>
      </c>
      <c r="I24" s="82"/>
      <c r="J24" s="87" t="str">
        <f>+'男110H'!$D$7&amp;'男110H'!$E$7</f>
        <v>館四中1</v>
      </c>
      <c r="K24" s="82"/>
      <c r="L24" s="87" t="str">
        <f>+'男110H'!$D$8&amp;'男110H'!$E$8</f>
        <v>館四中1</v>
      </c>
      <c r="M24" s="82"/>
      <c r="N24" s="87" t="str">
        <f>+'男110H'!$D$9&amp;'男110H'!$E$9</f>
        <v>館三中2</v>
      </c>
      <c r="O24" s="82"/>
      <c r="P24" s="87"/>
      <c r="Q24" s="82"/>
      <c r="R24" s="87"/>
      <c r="S24" s="82"/>
      <c r="T24" s="21"/>
    </row>
    <row r="25" spans="2:20" s="8" customFormat="1" ht="15" customHeight="1">
      <c r="B25" s="245"/>
      <c r="C25" s="249" t="s">
        <v>33</v>
      </c>
      <c r="D25" s="83" t="str">
        <f>+'男高'!$D$3</f>
        <v>渡邉　空音</v>
      </c>
      <c r="E25" s="84" t="str">
        <f>+'男高'!$Y$3</f>
        <v>1m60</v>
      </c>
      <c r="F25" s="83" t="str">
        <f>+'男高'!$D$4</f>
        <v>青山　　司</v>
      </c>
      <c r="G25" s="84" t="str">
        <f>+'男高'!$Y$4</f>
        <v>1m60</v>
      </c>
      <c r="H25" s="83" t="str">
        <f>+'男高'!$D$5</f>
        <v>長島　佑人</v>
      </c>
      <c r="I25" s="84" t="str">
        <f>+'男高'!$Y$5</f>
        <v>1m50</v>
      </c>
      <c r="J25" s="83" t="str">
        <f>+'男高'!$D$6</f>
        <v>山道　一聖</v>
      </c>
      <c r="K25" s="84" t="str">
        <f>+'男高'!$Y$6</f>
        <v>1m50</v>
      </c>
      <c r="L25" s="83"/>
      <c r="M25" s="84"/>
      <c r="N25" s="83"/>
      <c r="O25" s="84"/>
      <c r="P25" s="83"/>
      <c r="Q25" s="84"/>
      <c r="R25" s="83"/>
      <c r="S25" s="84"/>
      <c r="T25" s="22"/>
    </row>
    <row r="26" spans="2:20" s="8" customFormat="1" ht="15" customHeight="1">
      <c r="B26" s="245"/>
      <c r="C26" s="249"/>
      <c r="D26" s="85" t="str">
        <f>+'男高'!$E$3&amp;'男高'!$F$3</f>
        <v>館三中3</v>
      </c>
      <c r="E26" s="86"/>
      <c r="F26" s="85" t="str">
        <f>+'男高'!$E$4&amp;'男高'!$F$4</f>
        <v>館二中3</v>
      </c>
      <c r="G26" s="86"/>
      <c r="H26" s="85" t="str">
        <f>+'男高'!$E$5&amp;'男高'!$F$5</f>
        <v>館三中2</v>
      </c>
      <c r="I26" s="86"/>
      <c r="J26" s="85" t="str">
        <f>+'男高'!$E$6&amp;'男高'!$F$6</f>
        <v>館二中2</v>
      </c>
      <c r="K26" s="86"/>
      <c r="L26" s="85"/>
      <c r="M26" s="86"/>
      <c r="N26" s="85"/>
      <c r="O26" s="86"/>
      <c r="P26" s="85"/>
      <c r="Q26" s="86"/>
      <c r="R26" s="85"/>
      <c r="S26" s="86"/>
      <c r="T26" s="23"/>
    </row>
    <row r="27" spans="2:20" s="8" customFormat="1" ht="15" customHeight="1">
      <c r="B27" s="245"/>
      <c r="C27" s="249" t="s">
        <v>41</v>
      </c>
      <c r="D27" s="87" t="str">
        <f>+'男幅'!$D$3</f>
        <v>松元　優斗</v>
      </c>
      <c r="E27" s="82" t="str">
        <f>+'男幅'!$S$3</f>
        <v>5m49</v>
      </c>
      <c r="F27" s="87" t="str">
        <f>+'男幅'!$D$4</f>
        <v>大城　岳</v>
      </c>
      <c r="G27" s="82" t="str">
        <f>+'男幅'!$S$4</f>
        <v>5m25</v>
      </c>
      <c r="H27" s="87" t="str">
        <f>+'男幅'!$D$5</f>
        <v>渡邊圭一朗</v>
      </c>
      <c r="I27" s="82" t="str">
        <f>+'男幅'!$S$5</f>
        <v>5m09</v>
      </c>
      <c r="J27" s="87" t="str">
        <f>+'男幅'!$D$6</f>
        <v>新井　温大</v>
      </c>
      <c r="K27" s="82" t="str">
        <f>+'男幅'!$S$6</f>
        <v>4m80</v>
      </c>
      <c r="L27" s="87" t="str">
        <f>+'男幅'!$D$7</f>
        <v>武田　真緒</v>
      </c>
      <c r="M27" s="82" t="str">
        <f>+'男幅'!$S$7</f>
        <v>4m62</v>
      </c>
      <c r="N27" s="87" t="str">
        <f>+'男幅'!$D$8</f>
        <v>吉田　　翔</v>
      </c>
      <c r="O27" s="82" t="str">
        <f>+'男幅'!$S$8</f>
        <v>4m34</v>
      </c>
      <c r="P27" s="87" t="str">
        <f>+'男幅'!$D$9</f>
        <v>細野　嵩真</v>
      </c>
      <c r="Q27" s="82" t="str">
        <f>+'男幅'!$S$9</f>
        <v>4m28</v>
      </c>
      <c r="R27" s="87" t="str">
        <f>+'男幅'!$D$10</f>
        <v>古川　野歩</v>
      </c>
      <c r="S27" s="82" t="str">
        <f>+'男幅'!$S$10</f>
        <v>3m85</v>
      </c>
      <c r="T27" s="21"/>
    </row>
    <row r="28" spans="2:20" s="8" customFormat="1" ht="15" customHeight="1">
      <c r="B28" s="245"/>
      <c r="C28" s="249"/>
      <c r="D28" s="85" t="str">
        <f>+'男幅'!$E$3&amp;'男幅'!$F$3</f>
        <v>館三中3</v>
      </c>
      <c r="E28" s="86"/>
      <c r="F28" s="85" t="str">
        <f>+'男幅'!$E$4&amp;'男幅'!$F$4</f>
        <v>館一中2</v>
      </c>
      <c r="G28" s="86"/>
      <c r="H28" s="85" t="str">
        <f>+'男幅'!$E$5&amp;'男幅'!$F$5</f>
        <v>館二中3</v>
      </c>
      <c r="I28" s="86"/>
      <c r="J28" s="85" t="str">
        <f>+'男幅'!$E$6&amp;'男幅'!$F$6</f>
        <v>館三中3</v>
      </c>
      <c r="K28" s="86"/>
      <c r="L28" s="85" t="str">
        <f>+'男幅'!$E$7&amp;'男幅'!$F$7</f>
        <v>館二中2</v>
      </c>
      <c r="M28" s="86"/>
      <c r="N28" s="85" t="str">
        <f>+'男幅'!$E$8&amp;'男幅'!$F$8</f>
        <v>館四中2</v>
      </c>
      <c r="O28" s="86"/>
      <c r="P28" s="85" t="str">
        <f>+'男幅'!$E$9&amp;'男幅'!$F$9</f>
        <v>館一中1</v>
      </c>
      <c r="Q28" s="86"/>
      <c r="R28" s="85" t="str">
        <f>+'男幅'!$E$10&amp;'男幅'!$F$10</f>
        <v>館四中1</v>
      </c>
      <c r="S28" s="86"/>
      <c r="T28" s="23"/>
    </row>
    <row r="29" spans="2:20" s="8" customFormat="1" ht="15" customHeight="1">
      <c r="B29" s="245"/>
      <c r="C29" s="249" t="s">
        <v>34</v>
      </c>
      <c r="D29" s="87" t="str">
        <f>+'男砲'!$D$3</f>
        <v>渡邉　空音</v>
      </c>
      <c r="E29" s="84" t="str">
        <f>+'男砲'!$S$3</f>
        <v>8m26</v>
      </c>
      <c r="F29" s="87" t="str">
        <f>+'男砲'!$D$4</f>
        <v>川村　勇貴</v>
      </c>
      <c r="G29" s="84" t="str">
        <f>+'男砲'!$S$4</f>
        <v>8m02</v>
      </c>
      <c r="H29" s="87" t="str">
        <f>+'男砲'!$D$5</f>
        <v>布川　雅俊</v>
      </c>
      <c r="I29" s="84" t="str">
        <f>+'男砲'!$S$5</f>
        <v>8m01</v>
      </c>
      <c r="J29" s="87" t="str">
        <f>+'男砲'!$D$6</f>
        <v>横関　　亮</v>
      </c>
      <c r="K29" s="84" t="str">
        <f>+'男砲'!$S$6</f>
        <v>7m52</v>
      </c>
      <c r="L29" s="87" t="str">
        <f>+'男砲'!$D$7</f>
        <v>飯塚　智尋</v>
      </c>
      <c r="M29" s="84" t="str">
        <f>+'男砲'!$S$7</f>
        <v>4m50</v>
      </c>
      <c r="N29" s="87" t="str">
        <f>+'男砲'!$D$8</f>
        <v>大賀　敬太</v>
      </c>
      <c r="O29" s="84" t="str">
        <f>+'男砲'!$S$8</f>
        <v>3m61</v>
      </c>
      <c r="P29" s="87"/>
      <c r="Q29" s="84"/>
      <c r="R29" s="87"/>
      <c r="S29" s="84"/>
      <c r="T29" s="21"/>
    </row>
    <row r="30" spans="2:20" s="8" customFormat="1" ht="15" customHeight="1">
      <c r="B30" s="245"/>
      <c r="C30" s="249"/>
      <c r="D30" s="87" t="str">
        <f>+'男砲'!$E$3&amp;'男砲'!$F$3</f>
        <v>館三中3</v>
      </c>
      <c r="E30" s="82"/>
      <c r="F30" s="87" t="str">
        <f>+'男砲'!$E$4&amp;'男砲'!$F$4</f>
        <v>館二中2</v>
      </c>
      <c r="G30" s="82"/>
      <c r="H30" s="87" t="str">
        <f>+'男砲'!$E$5&amp;'男砲'!$F$5</f>
        <v>館二中3</v>
      </c>
      <c r="I30" s="82"/>
      <c r="J30" s="87" t="str">
        <f>+'男砲'!$E$6&amp;'男砲'!$F$6</f>
        <v>館三中3</v>
      </c>
      <c r="K30" s="82"/>
      <c r="L30" s="87" t="str">
        <f>+'男砲'!$E$7&amp;'男砲'!$F$7</f>
        <v>館四中1</v>
      </c>
      <c r="M30" s="82"/>
      <c r="N30" s="87" t="str">
        <f>+'男砲'!$E$8&amp;'男砲'!$F$8</f>
        <v>館四中1</v>
      </c>
      <c r="O30" s="82"/>
      <c r="P30" s="87"/>
      <c r="Q30" s="82"/>
      <c r="R30" s="87"/>
      <c r="S30" s="82"/>
      <c r="T30" s="21"/>
    </row>
    <row r="31" spans="2:20" s="8" customFormat="1" ht="15" customHeight="1">
      <c r="B31" s="245"/>
      <c r="C31" s="248" t="s">
        <v>35</v>
      </c>
      <c r="D31" s="240" t="str">
        <f>+'男リレー'!$C$4</f>
        <v>館三中</v>
      </c>
      <c r="E31" s="247" t="str">
        <f>+'男リレー'!$D$4</f>
        <v>47"42</v>
      </c>
      <c r="F31" s="240" t="str">
        <f>+'男リレー'!$C$5</f>
        <v>館二中</v>
      </c>
      <c r="G31" s="234" t="str">
        <f>+'男リレー'!$D$5</f>
        <v>48"18</v>
      </c>
      <c r="H31" s="240" t="str">
        <f>+'男リレー'!$C$6</f>
        <v>館四中</v>
      </c>
      <c r="I31" s="234" t="str">
        <f>+'男リレー'!$D$6</f>
        <v>50"12</v>
      </c>
      <c r="J31" s="240" t="str">
        <f>+'男リレー'!$C$7</f>
        <v>館一中</v>
      </c>
      <c r="K31" s="234" t="str">
        <f>+'男リレー'!$D$7</f>
        <v>50"44</v>
      </c>
      <c r="L31" s="240"/>
      <c r="M31" s="234"/>
      <c r="N31" s="240"/>
      <c r="O31" s="234"/>
      <c r="P31" s="240"/>
      <c r="Q31" s="234"/>
      <c r="R31" s="240"/>
      <c r="S31" s="234"/>
      <c r="T31" s="22"/>
    </row>
    <row r="32" spans="2:20" s="8" customFormat="1" ht="15" customHeight="1" thickBot="1">
      <c r="B32" s="245"/>
      <c r="C32" s="248"/>
      <c r="D32" s="241"/>
      <c r="E32" s="235"/>
      <c r="F32" s="241"/>
      <c r="G32" s="235"/>
      <c r="H32" s="241"/>
      <c r="I32" s="235"/>
      <c r="J32" s="241"/>
      <c r="K32" s="235"/>
      <c r="L32" s="241"/>
      <c r="M32" s="235"/>
      <c r="N32" s="241"/>
      <c r="O32" s="235"/>
      <c r="P32" s="241"/>
      <c r="Q32" s="235"/>
      <c r="R32" s="241"/>
      <c r="S32" s="235"/>
      <c r="T32" s="17"/>
    </row>
    <row r="33" spans="2:20" s="8" customFormat="1" ht="15" customHeight="1">
      <c r="B33" s="245"/>
      <c r="C33" s="250" t="s">
        <v>43</v>
      </c>
      <c r="D33" s="242" t="s">
        <v>564</v>
      </c>
      <c r="E33" s="243">
        <v>145</v>
      </c>
      <c r="F33" s="242" t="s">
        <v>563</v>
      </c>
      <c r="G33" s="243">
        <v>142</v>
      </c>
      <c r="H33" s="242" t="s">
        <v>565</v>
      </c>
      <c r="I33" s="243">
        <v>110</v>
      </c>
      <c r="J33" s="242" t="s">
        <v>566</v>
      </c>
      <c r="K33" s="243">
        <v>46</v>
      </c>
      <c r="L33" s="242" t="s">
        <v>82</v>
      </c>
      <c r="M33" s="243">
        <v>14</v>
      </c>
      <c r="N33" s="236"/>
      <c r="O33" s="238"/>
      <c r="P33" s="236"/>
      <c r="Q33" s="238"/>
      <c r="R33" s="236"/>
      <c r="S33" s="238"/>
      <c r="T33" s="73"/>
    </row>
    <row r="34" spans="2:20" s="8" customFormat="1" ht="15" customHeight="1" thickBot="1">
      <c r="B34" s="245"/>
      <c r="C34" s="251"/>
      <c r="D34" s="241"/>
      <c r="E34" s="235"/>
      <c r="F34" s="241"/>
      <c r="G34" s="235"/>
      <c r="H34" s="241"/>
      <c r="I34" s="235"/>
      <c r="J34" s="241"/>
      <c r="K34" s="235"/>
      <c r="L34" s="241"/>
      <c r="M34" s="235"/>
      <c r="N34" s="237"/>
      <c r="O34" s="239"/>
      <c r="P34" s="237"/>
      <c r="Q34" s="239"/>
      <c r="R34" s="237"/>
      <c r="S34" s="239"/>
      <c r="T34" s="17"/>
    </row>
    <row r="35" spans="2:20" s="8" customFormat="1" ht="9.75" customHeight="1">
      <c r="B35" s="72"/>
      <c r="C35" s="91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11"/>
    </row>
    <row r="36" spans="1:20" s="8" customFormat="1" ht="9" customHeight="1" thickBot="1">
      <c r="A36" s="11"/>
      <c r="B36" s="20"/>
      <c r="C36" s="93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19"/>
    </row>
    <row r="37" spans="2:20" s="8" customFormat="1" ht="15" customHeight="1">
      <c r="B37" s="244" t="s">
        <v>36</v>
      </c>
      <c r="C37" s="248" t="s">
        <v>24</v>
      </c>
      <c r="D37" s="87" t="str">
        <f>+'①女100'!$C$4</f>
        <v>山岸　奈那</v>
      </c>
      <c r="E37" s="82" t="str">
        <f>+'①女100'!$F$4</f>
        <v>14"83</v>
      </c>
      <c r="F37" s="87" t="str">
        <f>+'①女100'!$C$5</f>
        <v>篠原　弥希</v>
      </c>
      <c r="G37" s="82" t="str">
        <f>+'①女100'!$F$5</f>
        <v>15"29</v>
      </c>
      <c r="H37" s="87" t="str">
        <f>+'①女100'!$C$6</f>
        <v>笠井　ひなた</v>
      </c>
      <c r="I37" s="82" t="str">
        <f>+'①女100'!$F$6</f>
        <v>15"50</v>
      </c>
      <c r="J37" s="87" t="str">
        <f>+'①女100'!$C$7</f>
        <v>三田万璃亜</v>
      </c>
      <c r="K37" s="82" t="str">
        <f>+'①女100'!$F$7</f>
        <v>15"59</v>
      </c>
      <c r="L37" s="87" t="str">
        <f>+'①女100'!$C$8</f>
        <v>小林　彩音</v>
      </c>
      <c r="M37" s="82" t="str">
        <f>+'①女100'!$F$8</f>
        <v>15"91</v>
      </c>
      <c r="N37" s="87"/>
      <c r="O37" s="82"/>
      <c r="P37" s="87"/>
      <c r="Q37" s="82"/>
      <c r="R37" s="87"/>
      <c r="S37" s="82"/>
      <c r="T37" s="15"/>
    </row>
    <row r="38" spans="2:20" s="8" customFormat="1" ht="15" customHeight="1">
      <c r="B38" s="245"/>
      <c r="C38" s="255"/>
      <c r="D38" s="85" t="str">
        <f>+'①女100'!$D$4&amp;'①女100'!$E$4</f>
        <v>館一中</v>
      </c>
      <c r="E38" s="86"/>
      <c r="F38" s="85" t="str">
        <f>+'①女100'!$D$5&amp;'①女100'!$E$5</f>
        <v>館一中</v>
      </c>
      <c r="G38" s="86"/>
      <c r="H38" s="85" t="str">
        <f>+'①女100'!$D$6&amp;'①女100'!$E$6</f>
        <v>館二中</v>
      </c>
      <c r="I38" s="86"/>
      <c r="J38" s="85" t="str">
        <f>+'①女100'!$D$7&amp;'①女100'!$E$7</f>
        <v>館三中</v>
      </c>
      <c r="K38" s="86"/>
      <c r="L38" s="85" t="str">
        <f>+'①女100'!$D$8&amp;'①女100'!$E$8</f>
        <v>館二中</v>
      </c>
      <c r="M38" s="86"/>
      <c r="N38" s="85"/>
      <c r="O38" s="86"/>
      <c r="P38" s="85"/>
      <c r="Q38" s="86"/>
      <c r="R38" s="85"/>
      <c r="S38" s="86"/>
      <c r="T38" s="74"/>
    </row>
    <row r="39" spans="2:20" s="8" customFormat="1" ht="15" customHeight="1">
      <c r="B39" s="245"/>
      <c r="C39" s="254" t="s">
        <v>26</v>
      </c>
      <c r="D39" s="87" t="str">
        <f>+'①女幅'!$D$3</f>
        <v>佐竹　雛多</v>
      </c>
      <c r="E39" s="82" t="str">
        <f>+'①女幅'!$S$3</f>
        <v>4m04</v>
      </c>
      <c r="F39" s="87" t="str">
        <f>+'①女幅'!$D$4</f>
        <v>小林　彩音</v>
      </c>
      <c r="G39" s="82" t="str">
        <f>+'①女幅'!$S$4</f>
        <v>3m78</v>
      </c>
      <c r="H39" s="87" t="str">
        <f>+'①女幅'!$D$5</f>
        <v>山岸　奈那</v>
      </c>
      <c r="I39" s="82" t="str">
        <f>+'①女幅'!$S$5</f>
        <v>3m53</v>
      </c>
      <c r="J39" s="87" t="str">
        <f>+'①女幅'!$D$6</f>
        <v>板垣　里桜</v>
      </c>
      <c r="K39" s="82" t="str">
        <f>+'①女幅'!$S$6</f>
        <v>3m37</v>
      </c>
      <c r="L39" s="87" t="str">
        <f>+'①女幅'!$D$7</f>
        <v>上岡　実莉</v>
      </c>
      <c r="M39" s="82" t="str">
        <f>+'①女幅'!$S$7</f>
        <v>3m09</v>
      </c>
      <c r="N39" s="87" t="str">
        <f>+'①女幅'!$D$8</f>
        <v>長澤　彩加</v>
      </c>
      <c r="O39" s="82" t="str">
        <f>+'①女幅'!$S$8</f>
        <v>2m98</v>
      </c>
      <c r="P39" s="146"/>
      <c r="Q39" s="82"/>
      <c r="R39" s="87"/>
      <c r="S39" s="82"/>
      <c r="T39" s="73"/>
    </row>
    <row r="40" spans="2:20" s="8" customFormat="1" ht="15" customHeight="1">
      <c r="B40" s="245"/>
      <c r="C40" s="255"/>
      <c r="D40" s="87" t="str">
        <f>+'①女幅'!$E$3&amp;'①女幅'!$F$3</f>
        <v>館一中1</v>
      </c>
      <c r="E40" s="82"/>
      <c r="F40" s="87" t="str">
        <f>+'①女幅'!$E$4&amp;'①女幅'!$F$4</f>
        <v>館二中1</v>
      </c>
      <c r="G40" s="82"/>
      <c r="H40" s="87" t="str">
        <f>+'①女幅'!$E$5&amp;'①女幅'!$F$5</f>
        <v>館一中1</v>
      </c>
      <c r="I40" s="82"/>
      <c r="J40" s="87" t="str">
        <f>+'①女幅'!$E$6&amp;'①女幅'!$F$6</f>
        <v>館三中1</v>
      </c>
      <c r="K40" s="82"/>
      <c r="L40" s="87" t="str">
        <f>+'①女幅'!$E$7&amp;'①女幅'!$F$7</f>
        <v>館二中1</v>
      </c>
      <c r="M40" s="82"/>
      <c r="N40" s="87" t="str">
        <f>+'①女幅'!$E$8&amp;'①女幅'!$F$8</f>
        <v>館三中1</v>
      </c>
      <c r="O40" s="82"/>
      <c r="P40" s="87"/>
      <c r="Q40" s="82"/>
      <c r="R40" s="87"/>
      <c r="S40" s="82"/>
      <c r="T40" s="21"/>
    </row>
    <row r="41" spans="2:20" s="8" customFormat="1" ht="15" customHeight="1">
      <c r="B41" s="245"/>
      <c r="C41" s="254" t="s">
        <v>27</v>
      </c>
      <c r="D41" s="83" t="str">
        <f>+'②女100'!$C$4</f>
        <v>堀越　凪沙</v>
      </c>
      <c r="E41" s="84" t="str">
        <f>+'②女100'!$F$4</f>
        <v>14"10</v>
      </c>
      <c r="F41" s="83" t="str">
        <f>+'②女100'!$C$5</f>
        <v>小森　摩耶</v>
      </c>
      <c r="G41" s="84" t="str">
        <f>+'②女100'!$F$5</f>
        <v>14"56</v>
      </c>
      <c r="H41" s="83" t="str">
        <f>+'②女100'!$C$6</f>
        <v>中村　夏寧</v>
      </c>
      <c r="I41" s="84" t="str">
        <f>+'②女100'!$F$6</f>
        <v>14"84</v>
      </c>
      <c r="J41" s="83" t="str">
        <f>+'②女100'!$C$7</f>
        <v>山本　瑠菜</v>
      </c>
      <c r="K41" s="84" t="str">
        <f>+'②女100'!$F$7</f>
        <v>14"99</v>
      </c>
      <c r="L41" s="83" t="str">
        <f>+'②女100'!$C$8</f>
        <v>早川　舞花</v>
      </c>
      <c r="M41" s="84" t="str">
        <f>+'②女100'!$F$8</f>
        <v>15"12</v>
      </c>
      <c r="N41" s="83" t="str">
        <f>+'②女100'!$C$9</f>
        <v>森田真悠香</v>
      </c>
      <c r="O41" s="84" t="str">
        <f>+'②女100'!$F$9</f>
        <v>15"41</v>
      </c>
      <c r="P41" s="83" t="str">
        <f>+'②女100'!$C$10</f>
        <v>鈴木　花野</v>
      </c>
      <c r="Q41" s="84" t="str">
        <f>+'②女100'!$F$10</f>
        <v>15"59</v>
      </c>
      <c r="R41" s="83"/>
      <c r="S41" s="84"/>
      <c r="T41" s="22"/>
    </row>
    <row r="42" spans="2:20" s="8" customFormat="1" ht="15" customHeight="1">
      <c r="B42" s="245"/>
      <c r="C42" s="255"/>
      <c r="D42" s="85" t="str">
        <f>+'②女100'!$D$4&amp;'②女100'!$E$4</f>
        <v>館三中2</v>
      </c>
      <c r="E42" s="86"/>
      <c r="F42" s="85" t="str">
        <f>+'②女100'!$D$5&amp;'②女100'!$E$5</f>
        <v>館一中2</v>
      </c>
      <c r="G42" s="86"/>
      <c r="H42" s="85" t="str">
        <f>+'②女100'!$D$6&amp;'②女100'!$E$6</f>
        <v>館四中2</v>
      </c>
      <c r="I42" s="86"/>
      <c r="J42" s="85" t="str">
        <f>+'②女100'!$D$7&amp;'②女100'!$E$7</f>
        <v>館二中2</v>
      </c>
      <c r="K42" s="86"/>
      <c r="L42" s="85" t="str">
        <f>+'②女100'!$D$8&amp;'②女100'!$E$8</f>
        <v>館三中2</v>
      </c>
      <c r="M42" s="86"/>
      <c r="N42" s="85" t="str">
        <f>+'②女100'!$D$9&amp;'②女100'!$E$9</f>
        <v>館四中2</v>
      </c>
      <c r="O42" s="86"/>
      <c r="P42" s="85" t="str">
        <f>+'②女100'!$D$10&amp;'②女100'!$E$10</f>
        <v>館一中2</v>
      </c>
      <c r="Q42" s="86"/>
      <c r="R42" s="85"/>
      <c r="S42" s="86"/>
      <c r="T42" s="23"/>
    </row>
    <row r="43" spans="2:20" s="8" customFormat="1" ht="15" customHeight="1">
      <c r="B43" s="245"/>
      <c r="C43" s="254" t="s">
        <v>28</v>
      </c>
      <c r="D43" s="87" t="str">
        <f>+'③女100'!$C$4</f>
        <v>森田麻詩蕗</v>
      </c>
      <c r="E43" s="82" t="str">
        <f>+'③女100'!$F$4</f>
        <v>13"55</v>
      </c>
      <c r="F43" s="87" t="str">
        <f>+'③女100'!$C$5</f>
        <v>利久　朋香</v>
      </c>
      <c r="G43" s="82" t="str">
        <f>+'③女100'!$F$5</f>
        <v>13"66</v>
      </c>
      <c r="H43" s="87" t="str">
        <f>+'③女100'!$C$6</f>
        <v>半田　菜々</v>
      </c>
      <c r="I43" s="82" t="str">
        <f>+'③女100'!$F$6</f>
        <v>14"36</v>
      </c>
      <c r="J43" s="87" t="str">
        <f>+'③女100'!$C$7</f>
        <v>清水　春乃</v>
      </c>
      <c r="K43" s="82" t="str">
        <f>+'③女100'!$F$7</f>
        <v>14"65</v>
      </c>
      <c r="L43" s="87"/>
      <c r="M43" s="82"/>
      <c r="N43" s="87"/>
      <c r="O43" s="82"/>
      <c r="P43" s="87"/>
      <c r="Q43" s="82"/>
      <c r="R43" s="87"/>
      <c r="S43" s="82"/>
      <c r="T43" s="21"/>
    </row>
    <row r="44" spans="2:20" s="8" customFormat="1" ht="15" customHeight="1">
      <c r="B44" s="245"/>
      <c r="C44" s="255"/>
      <c r="D44" s="85" t="str">
        <f>+'③女100'!$D$4&amp;'③女100'!$E$4</f>
        <v>館三中3</v>
      </c>
      <c r="E44" s="86"/>
      <c r="F44" s="85" t="str">
        <f>+'③女100'!$D$5&amp;'③女100'!$E$5</f>
        <v>館一中3</v>
      </c>
      <c r="G44" s="86"/>
      <c r="H44" s="85" t="str">
        <f>+'③女100'!$D$6&amp;'③女100'!$E$6</f>
        <v>館二中3</v>
      </c>
      <c r="I44" s="86"/>
      <c r="J44" s="85" t="str">
        <f>+'③女100'!$D$7&amp;'③女100'!$E$7</f>
        <v>館一中3</v>
      </c>
      <c r="K44" s="86"/>
      <c r="L44" s="85"/>
      <c r="M44" s="86"/>
      <c r="N44" s="85"/>
      <c r="O44" s="86"/>
      <c r="P44" s="85"/>
      <c r="Q44" s="86"/>
      <c r="R44" s="85"/>
      <c r="S44" s="86"/>
      <c r="T44" s="23"/>
    </row>
    <row r="45" spans="2:20" s="8" customFormat="1" ht="15" customHeight="1">
      <c r="B45" s="245"/>
      <c r="C45" s="254" t="s">
        <v>29</v>
      </c>
      <c r="D45" s="87" t="str">
        <f>+'女200'!$C$4</f>
        <v>森田麻詩蕗</v>
      </c>
      <c r="E45" s="82" t="str">
        <f>+'女200'!$F$4</f>
        <v>28"28</v>
      </c>
      <c r="F45" s="87" t="str">
        <f>+'女200'!$C$5</f>
        <v>清水　一紗</v>
      </c>
      <c r="G45" s="82" t="str">
        <f>+'女200'!$F$5</f>
        <v>28"79</v>
      </c>
      <c r="H45" s="87" t="str">
        <f>+'女200'!$C$6</f>
        <v>山下　　夢</v>
      </c>
      <c r="I45" s="82" t="str">
        <f>+'女200'!$F$6</f>
        <v>29"48</v>
      </c>
      <c r="J45" s="87" t="str">
        <f>+'女200'!$C$7</f>
        <v>堀越　愛海</v>
      </c>
      <c r="K45" s="82" t="str">
        <f>+'女200'!$F$7</f>
        <v>30"21</v>
      </c>
      <c r="L45" s="87" t="str">
        <f>+'女200'!$C$8</f>
        <v>中村　夏寧</v>
      </c>
      <c r="M45" s="82" t="str">
        <f>+'女200'!$F$8</f>
        <v>32"00</v>
      </c>
      <c r="N45" s="87" t="str">
        <f>+'女200'!$C$9</f>
        <v>須永　真唯</v>
      </c>
      <c r="O45" s="82" t="str">
        <f>+'女200'!$F$9</f>
        <v>32"33</v>
      </c>
      <c r="P45" s="87" t="str">
        <f>+'女200'!$C$10</f>
        <v>森田真悠香</v>
      </c>
      <c r="Q45" s="82" t="str">
        <f>+'女200'!$F$10</f>
        <v>32"94</v>
      </c>
      <c r="R45" s="87"/>
      <c r="S45" s="82"/>
      <c r="T45" s="22"/>
    </row>
    <row r="46" spans="2:20" s="8" customFormat="1" ht="15" customHeight="1">
      <c r="B46" s="245"/>
      <c r="C46" s="255"/>
      <c r="D46" s="85" t="str">
        <f>+'女200'!$D$4&amp;'女200'!$E$4</f>
        <v>館三中3</v>
      </c>
      <c r="E46" s="86"/>
      <c r="F46" s="85" t="str">
        <f>+'女200'!$D$5&amp;'女200'!$E$5</f>
        <v>館一中3</v>
      </c>
      <c r="G46" s="86"/>
      <c r="H46" s="85" t="str">
        <f>+'女200'!$D$6&amp;'女200'!$E$6</f>
        <v>館二中3</v>
      </c>
      <c r="I46" s="86"/>
      <c r="J46" s="85" t="str">
        <f>+'女200'!$D$7&amp;'女200'!$E$7</f>
        <v>館一中1</v>
      </c>
      <c r="K46" s="86"/>
      <c r="L46" s="85" t="str">
        <f>+'女200'!$D$8&amp;'女200'!$E$8</f>
        <v>館四中2</v>
      </c>
      <c r="M46" s="86"/>
      <c r="N46" s="85" t="str">
        <f>+'女200'!$D$9&amp;'女200'!$E$9</f>
        <v>館三中2</v>
      </c>
      <c r="O46" s="86"/>
      <c r="P46" s="85" t="str">
        <f>+'女200'!$D$10&amp;'女200'!$E$10</f>
        <v>館四中2</v>
      </c>
      <c r="Q46" s="86"/>
      <c r="R46" s="85"/>
      <c r="S46" s="86"/>
      <c r="T46" s="23"/>
    </row>
    <row r="47" spans="2:20" s="8" customFormat="1" ht="15" customHeight="1">
      <c r="B47" s="245"/>
      <c r="C47" s="254" t="s">
        <v>31</v>
      </c>
      <c r="D47" s="95" t="str">
        <f>+'女800'!$C$4</f>
        <v>須藤　美姫</v>
      </c>
      <c r="E47" s="84" t="str">
        <f>+'女800'!$F$4</f>
        <v>2'31"31</v>
      </c>
      <c r="F47" s="83" t="str">
        <f>+'女800'!$C$5</f>
        <v>清水　一紗</v>
      </c>
      <c r="G47" s="84" t="str">
        <f>+'女800'!$F$5</f>
        <v>2'31"32</v>
      </c>
      <c r="H47" s="95" t="str">
        <f>+'女800'!$C$6</f>
        <v>橋本　夏帆</v>
      </c>
      <c r="I47" s="84" t="str">
        <f>+'女800'!$F$6</f>
        <v>2'34"15</v>
      </c>
      <c r="J47" s="83" t="str">
        <f>+'女800'!$C$7</f>
        <v>山田　美樹</v>
      </c>
      <c r="K47" s="84" t="str">
        <f>+'女800'!$F$7</f>
        <v>2'41"99</v>
      </c>
      <c r="L47" s="95" t="str">
        <f>+'女800'!$C$8</f>
        <v>菊池　愛梨</v>
      </c>
      <c r="M47" s="84" t="str">
        <f>+'女800'!$F$8</f>
        <v>2'42"91</v>
      </c>
      <c r="N47" s="83" t="str">
        <f>+'女800'!$C$9</f>
        <v>武藤　　舞</v>
      </c>
      <c r="O47" s="84" t="str">
        <f>+'女800'!$F$9</f>
        <v>2'45"41</v>
      </c>
      <c r="P47" s="95" t="str">
        <f>+'女800'!$C$10</f>
        <v>遠山　芽依</v>
      </c>
      <c r="Q47" s="84" t="str">
        <f>+'女800'!$F$10</f>
        <v>2'49"67</v>
      </c>
      <c r="R47" s="83" t="str">
        <f>+'女800'!$C$11</f>
        <v>小熊　真未</v>
      </c>
      <c r="S47" s="84" t="str">
        <f>+'女800'!$F$11</f>
        <v>2'54"95</v>
      </c>
      <c r="T47" s="22"/>
    </row>
    <row r="48" spans="2:20" s="8" customFormat="1" ht="15" customHeight="1">
      <c r="B48" s="245"/>
      <c r="C48" s="255"/>
      <c r="D48" s="96" t="str">
        <f>+'女800'!$D$4&amp;'女800'!$E$4</f>
        <v>館一中1</v>
      </c>
      <c r="E48" s="86"/>
      <c r="F48" s="85" t="str">
        <f>+'女800'!$D$5&amp;'女800'!$E$5</f>
        <v>館一中3</v>
      </c>
      <c r="G48" s="86"/>
      <c r="H48" s="96" t="str">
        <f>+'女800'!$D$6&amp;'女800'!$E$6</f>
        <v>館四中2</v>
      </c>
      <c r="I48" s="86"/>
      <c r="J48" s="85" t="str">
        <f>+'女800'!$D$7&amp;'女800'!$E$7</f>
        <v>館二中3</v>
      </c>
      <c r="K48" s="86"/>
      <c r="L48" s="96" t="str">
        <f>+'女800'!$D$8&amp;'女800'!$E$8</f>
        <v>館多中3</v>
      </c>
      <c r="M48" s="86"/>
      <c r="N48" s="85" t="str">
        <f>+'女800'!$D$9&amp;'女800'!$E$9</f>
        <v>館多中3</v>
      </c>
      <c r="O48" s="86"/>
      <c r="P48" s="96" t="str">
        <f>+'女800'!$D$10&amp;'女800'!$E$10</f>
        <v>館二中2</v>
      </c>
      <c r="Q48" s="86"/>
      <c r="R48" s="85" t="str">
        <f>+'女800'!$D$11&amp;'女800'!$E$11</f>
        <v>館三中3</v>
      </c>
      <c r="S48" s="86"/>
      <c r="T48" s="23"/>
    </row>
    <row r="49" spans="2:20" s="8" customFormat="1" ht="15" customHeight="1">
      <c r="B49" s="245"/>
      <c r="C49" s="254" t="s">
        <v>37</v>
      </c>
      <c r="D49" s="97" t="str">
        <f>+'女1500'!$C$4</f>
        <v>須藤　美姫</v>
      </c>
      <c r="E49" s="84" t="str">
        <f>+'女1500'!$F$4</f>
        <v>5'05"53</v>
      </c>
      <c r="F49" s="97" t="str">
        <f>+'女1500'!$C$5</f>
        <v>山田　美樹</v>
      </c>
      <c r="G49" s="84" t="str">
        <f>+'女1500'!$F$5</f>
        <v>5'24"62</v>
      </c>
      <c r="H49" s="97" t="str">
        <f>+'女1500'!$C$6</f>
        <v>菊池　愛梨</v>
      </c>
      <c r="I49" s="84" t="str">
        <f>+'女1500'!$F$6</f>
        <v>5'26"67</v>
      </c>
      <c r="J49" s="97" t="str">
        <f>+'女1500'!$C$7</f>
        <v>松澤　桜子</v>
      </c>
      <c r="K49" s="84" t="str">
        <f>+'女1500'!$F$7</f>
        <v>5'34"32</v>
      </c>
      <c r="L49" s="97" t="str">
        <f>+'女1500'!$C$8</f>
        <v>内田乙留花</v>
      </c>
      <c r="M49" s="84" t="str">
        <f>+'女1500'!$F$8</f>
        <v>5'47"15</v>
      </c>
      <c r="N49" s="97" t="str">
        <f>+'女1500'!$C$9</f>
        <v>榎本　美咲</v>
      </c>
      <c r="O49" s="84" t="str">
        <f>+'女1500'!$F$9</f>
        <v>5'47"78</v>
      </c>
      <c r="P49" s="97" t="str">
        <f>+'女1500'!$C$10</f>
        <v>佐々木笑莉</v>
      </c>
      <c r="Q49" s="84" t="str">
        <f>+'女1500'!$F$10</f>
        <v>5'51"44</v>
      </c>
      <c r="R49" s="97" t="str">
        <f>+'女1500'!$C$11</f>
        <v>尾形　英莉</v>
      </c>
      <c r="S49" s="84" t="str">
        <f>+'女1500'!$F$11</f>
        <v>6'00"28</v>
      </c>
      <c r="T49" s="22"/>
    </row>
    <row r="50" spans="2:20" s="8" customFormat="1" ht="15" customHeight="1">
      <c r="B50" s="245"/>
      <c r="C50" s="255"/>
      <c r="D50" s="85" t="str">
        <f>+'女1500'!$D$4&amp;'女1500'!$E$4</f>
        <v>館一中1</v>
      </c>
      <c r="E50" s="86"/>
      <c r="F50" s="85" t="str">
        <f>+'女1500'!$D$5&amp;'女1500'!$E$5</f>
        <v>館二中3</v>
      </c>
      <c r="G50" s="86"/>
      <c r="H50" s="85" t="str">
        <f>+'女1500'!$D$6&amp;'女1500'!$E$6</f>
        <v>館多中3</v>
      </c>
      <c r="I50" s="86"/>
      <c r="J50" s="85" t="str">
        <f>+'女1500'!$D$7&amp;'女1500'!$E$7</f>
        <v>館三中2</v>
      </c>
      <c r="K50" s="86"/>
      <c r="L50" s="85" t="str">
        <f>+'女1500'!$D$8&amp;'女1500'!$E$8</f>
        <v>館多中2</v>
      </c>
      <c r="M50" s="86"/>
      <c r="N50" s="85" t="str">
        <f>+'女1500'!$D$9&amp;'女1500'!$E$9</f>
        <v>館三中2</v>
      </c>
      <c r="O50" s="86"/>
      <c r="P50" s="85" t="str">
        <f>+'女1500'!$D$10&amp;'女1500'!$E$10</f>
        <v>館一中3</v>
      </c>
      <c r="Q50" s="86"/>
      <c r="R50" s="85" t="str">
        <f>+'女1500'!$D$11&amp;'女1500'!$E$11</f>
        <v>館二中1</v>
      </c>
      <c r="S50" s="86"/>
      <c r="T50" s="23"/>
    </row>
    <row r="51" spans="2:20" s="8" customFormat="1" ht="15" customHeight="1">
      <c r="B51" s="245"/>
      <c r="C51" s="254" t="s">
        <v>38</v>
      </c>
      <c r="D51" s="87" t="str">
        <f>+'女100H'!$C$4</f>
        <v>林　　淑月</v>
      </c>
      <c r="E51" s="82" t="str">
        <f>+'女100H'!$F$4</f>
        <v>18"17</v>
      </c>
      <c r="F51" s="87" t="str">
        <f>+'女100H'!$C$5</f>
        <v>髙橋　玲菜</v>
      </c>
      <c r="G51" s="82" t="str">
        <f>+'女100H'!$F$5</f>
        <v>18"21</v>
      </c>
      <c r="H51" s="87" t="str">
        <f>+'女100H'!$C$6</f>
        <v>門井　伶奈</v>
      </c>
      <c r="I51" s="82" t="str">
        <f>+'女100H'!$F$6</f>
        <v>19"38</v>
      </c>
      <c r="J51" s="87" t="str">
        <f>+'女100H'!$C$7</f>
        <v>神保　彩乃</v>
      </c>
      <c r="K51" s="82" t="str">
        <f>+'女100H'!$F$7</f>
        <v>20"68</v>
      </c>
      <c r="L51" s="87" t="str">
        <f>+'女100H'!$C$8</f>
        <v>町田　ひかる</v>
      </c>
      <c r="M51" s="82" t="str">
        <f>+'女100H'!$F$8</f>
        <v>22"35</v>
      </c>
      <c r="N51" s="87"/>
      <c r="O51" s="82"/>
      <c r="P51" s="87"/>
      <c r="Q51" s="82"/>
      <c r="R51" s="87"/>
      <c r="S51" s="82"/>
      <c r="T51" s="21"/>
    </row>
    <row r="52" spans="2:20" s="8" customFormat="1" ht="15" customHeight="1">
      <c r="B52" s="245"/>
      <c r="C52" s="255"/>
      <c r="D52" s="87" t="str">
        <f>+'女100H'!$D$4&amp;'女100H'!$E$4</f>
        <v>館四中2</v>
      </c>
      <c r="E52" s="82"/>
      <c r="F52" s="87" t="str">
        <f>+'女100H'!$D$5&amp;'女100H'!$E$5</f>
        <v>館二中3</v>
      </c>
      <c r="G52" s="82"/>
      <c r="H52" s="87" t="str">
        <f>+'女100H'!$D$6&amp;'女100H'!$E$6</f>
        <v>館一中3</v>
      </c>
      <c r="I52" s="82"/>
      <c r="J52" s="87" t="str">
        <f>+'女100H'!$D$7&amp;'女100H'!$E$7</f>
        <v>館一中2</v>
      </c>
      <c r="K52" s="82"/>
      <c r="L52" s="87" t="str">
        <f>+'女100H'!$D$8&amp;'女100H'!$E$8</f>
        <v>館三中3</v>
      </c>
      <c r="M52" s="82"/>
      <c r="N52" s="87"/>
      <c r="O52" s="82"/>
      <c r="P52" s="87"/>
      <c r="Q52" s="82"/>
      <c r="R52" s="87"/>
      <c r="S52" s="82"/>
      <c r="T52" s="21"/>
    </row>
    <row r="53" spans="2:20" s="8" customFormat="1" ht="15" customHeight="1">
      <c r="B53" s="245"/>
      <c r="C53" s="254" t="s">
        <v>33</v>
      </c>
      <c r="D53" s="83" t="str">
        <f>+'女高'!$D$3</f>
        <v>岩瀬あかり</v>
      </c>
      <c r="E53" s="84" t="str">
        <f>+'女高'!$Y$3</f>
        <v>1m35</v>
      </c>
      <c r="F53" s="83" t="str">
        <f>+'女高'!$D$4</f>
        <v>川島　花果</v>
      </c>
      <c r="G53" s="84" t="str">
        <f>+'女高'!$Y$4</f>
        <v>1m30</v>
      </c>
      <c r="H53" s="83" t="str">
        <f>+'女高'!$D$5</f>
        <v>川島　千宝</v>
      </c>
      <c r="I53" s="84" t="str">
        <f>+'女高'!$Y$5</f>
        <v>1m25</v>
      </c>
      <c r="J53" s="83" t="str">
        <f>+'女高'!$D$6</f>
        <v>丸山　恵生</v>
      </c>
      <c r="K53" s="84" t="str">
        <f>+'女高'!$Y$6</f>
        <v>1m20</v>
      </c>
      <c r="L53" s="83" t="str">
        <f>+'女高'!$D$7</f>
        <v>遠山　芽依</v>
      </c>
      <c r="M53" s="84" t="str">
        <f>+'女高'!$Y$7</f>
        <v>1m20</v>
      </c>
      <c r="N53" s="83" t="str">
        <f>+'女高'!$D$8</f>
        <v>阿部　咲奈</v>
      </c>
      <c r="O53" s="84" t="str">
        <f>+'女高'!$Y$8</f>
        <v>1m15</v>
      </c>
      <c r="P53" s="83"/>
      <c r="Q53" s="84"/>
      <c r="R53" s="83"/>
      <c r="S53" s="84"/>
      <c r="T53" s="22"/>
    </row>
    <row r="54" spans="2:20" s="8" customFormat="1" ht="15" customHeight="1">
      <c r="B54" s="245"/>
      <c r="C54" s="255"/>
      <c r="D54" s="85" t="str">
        <f>+'女高'!$E$3&amp;'女高'!$F$3</f>
        <v>館一中2</v>
      </c>
      <c r="E54" s="86"/>
      <c r="F54" s="85" t="str">
        <f>+'女高'!$E$4&amp;'女高'!$F$4</f>
        <v>館三中2</v>
      </c>
      <c r="G54" s="86"/>
      <c r="H54" s="85" t="str">
        <f>+'女高'!$E$5&amp;'女高'!$F$5</f>
        <v>館一中2</v>
      </c>
      <c r="I54" s="86"/>
      <c r="J54" s="85" t="str">
        <f>+'女高'!$E$6&amp;'女高'!$F$6</f>
        <v>館三中2</v>
      </c>
      <c r="K54" s="86"/>
      <c r="L54" s="85" t="str">
        <f>+'女高'!$E$7&amp;'女高'!$F$7</f>
        <v>館二中2</v>
      </c>
      <c r="M54" s="86"/>
      <c r="N54" s="85" t="str">
        <f>+'女高'!$E$8&amp;'女高'!$F$8</f>
        <v>館二中3</v>
      </c>
      <c r="O54" s="86"/>
      <c r="P54" s="85"/>
      <c r="Q54" s="86"/>
      <c r="R54" s="85"/>
      <c r="S54" s="86"/>
      <c r="T54" s="23"/>
    </row>
    <row r="55" spans="2:20" s="8" customFormat="1" ht="15" customHeight="1">
      <c r="B55" s="245"/>
      <c r="C55" s="254" t="s">
        <v>39</v>
      </c>
      <c r="D55" s="87" t="str">
        <f>+'女幅'!$D$3</f>
        <v>清水　春乃</v>
      </c>
      <c r="E55" s="82" t="str">
        <f>+'女幅'!$S$3</f>
        <v>4m39</v>
      </c>
      <c r="F55" s="87" t="str">
        <f>+'女幅'!$D$4</f>
        <v>半田　菜々</v>
      </c>
      <c r="G55" s="82" t="str">
        <f>+'女幅'!$S$4</f>
        <v>4m35</v>
      </c>
      <c r="H55" s="87" t="str">
        <f>+'女幅'!$D$5</f>
        <v>吉田　真菜</v>
      </c>
      <c r="I55" s="82" t="str">
        <f>+'女幅'!$S$5</f>
        <v>4m18</v>
      </c>
      <c r="J55" s="87" t="str">
        <f>+'女幅'!$D$6</f>
        <v>榎本　美咲</v>
      </c>
      <c r="K55" s="82" t="str">
        <f>+'女幅'!$S$6</f>
        <v>3m84</v>
      </c>
      <c r="L55" s="87" t="str">
        <f>+'女幅'!$D$7</f>
        <v>関口　未央</v>
      </c>
      <c r="M55" s="82" t="str">
        <f>+'女幅'!$S$7</f>
        <v>3m75</v>
      </c>
      <c r="N55" s="87" t="str">
        <f>+'女幅'!$D$8</f>
        <v>鈴木　桃果</v>
      </c>
      <c r="O55" s="82" t="str">
        <f>+'女幅'!$S$8</f>
        <v>3m74</v>
      </c>
      <c r="P55" s="87" t="str">
        <f>+'女幅'!$D$9</f>
        <v>青木　　唯</v>
      </c>
      <c r="Q55" s="82" t="str">
        <f>+'女幅'!$S$9</f>
        <v>3m36</v>
      </c>
      <c r="R55" s="87"/>
      <c r="S55" s="82"/>
      <c r="T55" s="21"/>
    </row>
    <row r="56" spans="2:20" s="8" customFormat="1" ht="15" customHeight="1">
      <c r="B56" s="245"/>
      <c r="C56" s="255"/>
      <c r="D56" s="85" t="str">
        <f>+'女幅'!$E$3&amp;'女幅'!$F$3</f>
        <v>館一中3</v>
      </c>
      <c r="E56" s="86"/>
      <c r="F56" s="85" t="str">
        <f>+'女幅'!$E$4&amp;'女幅'!$F$4</f>
        <v>館二中3</v>
      </c>
      <c r="G56" s="86"/>
      <c r="H56" s="85" t="str">
        <f>+'女幅'!$E$5&amp;'女幅'!$F$5</f>
        <v>館四中3</v>
      </c>
      <c r="I56" s="86"/>
      <c r="J56" s="85" t="str">
        <f>+'女幅'!$E$6&amp;'女幅'!$F$6</f>
        <v>館三中2</v>
      </c>
      <c r="K56" s="86"/>
      <c r="L56" s="85" t="str">
        <f>+'女幅'!$E$7&amp;'女幅'!$F$7</f>
        <v>館四中2</v>
      </c>
      <c r="M56" s="86"/>
      <c r="N56" s="85" t="str">
        <f>+'女幅'!$E$8&amp;'女幅'!$F$8</f>
        <v>館三中3</v>
      </c>
      <c r="O56" s="86"/>
      <c r="P56" s="85" t="str">
        <f>+'女幅'!$E$9&amp;'女幅'!$F$9</f>
        <v>館二中2</v>
      </c>
      <c r="Q56" s="86"/>
      <c r="R56" s="85"/>
      <c r="S56" s="86"/>
      <c r="T56" s="23"/>
    </row>
    <row r="57" spans="2:20" s="8" customFormat="1" ht="15" customHeight="1">
      <c r="B57" s="245"/>
      <c r="C57" s="254" t="s">
        <v>34</v>
      </c>
      <c r="D57" s="87" t="str">
        <f>+'女砲'!$D$3</f>
        <v>安原由香子</v>
      </c>
      <c r="E57" s="84" t="str">
        <f>+'女砲'!$S$3</f>
        <v>8m76</v>
      </c>
      <c r="F57" s="87" t="str">
        <f>+'女砲'!$D$4</f>
        <v>川島　千宝</v>
      </c>
      <c r="G57" s="84" t="str">
        <f>+'女砲'!$S$4</f>
        <v>8m24</v>
      </c>
      <c r="H57" s="87" t="str">
        <f>+'女砲'!$D$5</f>
        <v>浦部　莉緒</v>
      </c>
      <c r="I57" s="84" t="str">
        <f>+'女砲'!$S$5</f>
        <v>7m79</v>
      </c>
      <c r="J57" s="87" t="str">
        <f>+'女砲'!$D$6</f>
        <v>山下　　夢</v>
      </c>
      <c r="K57" s="84" t="str">
        <f>+'女砲'!$S$6</f>
        <v>7m61</v>
      </c>
      <c r="L57" s="87" t="str">
        <f>+'女砲'!$D$7</f>
        <v>村上　乃衣</v>
      </c>
      <c r="M57" s="84" t="str">
        <f>+'女砲'!$S$7</f>
        <v>6m70</v>
      </c>
      <c r="N57" s="87" t="str">
        <f>+'女砲'!$D$8</f>
        <v>吉永　　葵</v>
      </c>
      <c r="O57" s="84" t="str">
        <f>+'女砲'!$S$8</f>
        <v>6m36</v>
      </c>
      <c r="P57" s="87" t="str">
        <f>+'女砲'!$D$9</f>
        <v>山本　瑠菜</v>
      </c>
      <c r="Q57" s="84" t="str">
        <f>+'女砲'!$S$9</f>
        <v>5m47</v>
      </c>
      <c r="R57" s="87"/>
      <c r="S57" s="84"/>
      <c r="T57" s="21"/>
    </row>
    <row r="58" spans="2:20" s="8" customFormat="1" ht="15" customHeight="1">
      <c r="B58" s="245"/>
      <c r="C58" s="255"/>
      <c r="D58" s="85" t="str">
        <f>+'女砲'!$E$3&amp;'女砲'!$F$3</f>
        <v>館四中2</v>
      </c>
      <c r="E58" s="82"/>
      <c r="F58" s="85" t="str">
        <f>+'女砲'!$E$4&amp;'女砲'!$F$4</f>
        <v>館一中2</v>
      </c>
      <c r="G58" s="82"/>
      <c r="H58" s="85" t="str">
        <f>+'女砲'!$E$5&amp;'女砲'!$F$5</f>
        <v>館三中3</v>
      </c>
      <c r="I58" s="82"/>
      <c r="J58" s="85" t="str">
        <f>+'女砲'!$E$6&amp;'女砲'!$F$6</f>
        <v>館二中3</v>
      </c>
      <c r="K58" s="82"/>
      <c r="L58" s="85" t="str">
        <f>+'女砲'!$E$7&amp;'女砲'!$F$7</f>
        <v>館一中3</v>
      </c>
      <c r="M58" s="82"/>
      <c r="N58" s="85" t="str">
        <f>+'女砲'!$E$8&amp;'女砲'!$F$8</f>
        <v>館三中3</v>
      </c>
      <c r="O58" s="82"/>
      <c r="P58" s="85" t="str">
        <f>+'女砲'!$E$9&amp;'女砲'!$F$9</f>
        <v>館二中2</v>
      </c>
      <c r="Q58" s="82"/>
      <c r="R58" s="85"/>
      <c r="S58" s="82"/>
      <c r="T58" s="21"/>
    </row>
    <row r="59" spans="2:20" s="8" customFormat="1" ht="15" customHeight="1">
      <c r="B59" s="245"/>
      <c r="C59" s="254" t="s">
        <v>35</v>
      </c>
      <c r="D59" s="240" t="str">
        <f>+'女リレー'!$C$4</f>
        <v>館一中</v>
      </c>
      <c r="E59" s="234" t="str">
        <f>+'女リレー'!$D$4</f>
        <v>54"29</v>
      </c>
      <c r="F59" s="240" t="str">
        <f>+'女リレー'!$C$5</f>
        <v>館二中</v>
      </c>
      <c r="G59" s="234" t="str">
        <f>+'女リレー'!$D$5</f>
        <v>55"15</v>
      </c>
      <c r="H59" s="240" t="str">
        <f>+'女リレー'!$C$6</f>
        <v>館四中</v>
      </c>
      <c r="I59" s="234" t="str">
        <f>+'女リレー'!$D$6</f>
        <v>58"06</v>
      </c>
      <c r="J59" s="240"/>
      <c r="K59" s="234"/>
      <c r="L59" s="240"/>
      <c r="M59" s="234"/>
      <c r="N59" s="240"/>
      <c r="O59" s="234"/>
      <c r="P59" s="240"/>
      <c r="Q59" s="234"/>
      <c r="R59" s="240"/>
      <c r="S59" s="234"/>
      <c r="T59" s="22"/>
    </row>
    <row r="60" spans="2:20" s="8" customFormat="1" ht="15" customHeight="1" thickBot="1">
      <c r="B60" s="245"/>
      <c r="C60" s="251"/>
      <c r="D60" s="241"/>
      <c r="E60" s="235"/>
      <c r="F60" s="241"/>
      <c r="G60" s="235"/>
      <c r="H60" s="241"/>
      <c r="I60" s="235"/>
      <c r="J60" s="241"/>
      <c r="K60" s="235"/>
      <c r="L60" s="241"/>
      <c r="M60" s="235"/>
      <c r="N60" s="241"/>
      <c r="O60" s="235"/>
      <c r="P60" s="241"/>
      <c r="Q60" s="235"/>
      <c r="R60" s="241"/>
      <c r="S60" s="235"/>
      <c r="T60" s="18"/>
    </row>
    <row r="61" spans="2:20" s="8" customFormat="1" ht="15" customHeight="1">
      <c r="B61" s="245"/>
      <c r="C61" s="250" t="s">
        <v>43</v>
      </c>
      <c r="D61" s="242" t="s">
        <v>87</v>
      </c>
      <c r="E61" s="243">
        <v>139</v>
      </c>
      <c r="F61" s="242" t="s">
        <v>563</v>
      </c>
      <c r="G61" s="243">
        <v>93</v>
      </c>
      <c r="H61" s="242" t="s">
        <v>564</v>
      </c>
      <c r="I61" s="243">
        <v>86</v>
      </c>
      <c r="J61" s="242" t="s">
        <v>86</v>
      </c>
      <c r="K61" s="243">
        <v>53</v>
      </c>
      <c r="L61" s="242" t="s">
        <v>82</v>
      </c>
      <c r="M61" s="243">
        <v>17</v>
      </c>
      <c r="N61" s="242"/>
      <c r="O61" s="243"/>
      <c r="P61" s="236"/>
      <c r="Q61" s="238"/>
      <c r="R61" s="236"/>
      <c r="S61" s="238"/>
      <c r="T61" s="21"/>
    </row>
    <row r="62" spans="2:20" s="8" customFormat="1" ht="15" customHeight="1" thickBot="1">
      <c r="B62" s="246"/>
      <c r="C62" s="251"/>
      <c r="D62" s="241"/>
      <c r="E62" s="235"/>
      <c r="F62" s="241"/>
      <c r="G62" s="235"/>
      <c r="H62" s="241"/>
      <c r="I62" s="235"/>
      <c r="J62" s="241"/>
      <c r="K62" s="235"/>
      <c r="L62" s="241"/>
      <c r="M62" s="235"/>
      <c r="N62" s="241"/>
      <c r="O62" s="235"/>
      <c r="P62" s="237"/>
      <c r="Q62" s="239"/>
      <c r="R62" s="237"/>
      <c r="S62" s="239"/>
      <c r="T62" s="17"/>
    </row>
  </sheetData>
  <sheetProtection/>
  <mergeCells count="102">
    <mergeCell ref="R3:S3"/>
    <mergeCell ref="C5:C6"/>
    <mergeCell ref="C7:C8"/>
    <mergeCell ref="C9:C10"/>
    <mergeCell ref="L3:M3"/>
    <mergeCell ref="P3:Q3"/>
    <mergeCell ref="N3:O3"/>
    <mergeCell ref="J3:K3"/>
    <mergeCell ref="H3:I3"/>
    <mergeCell ref="C57:C58"/>
    <mergeCell ref="C59:C60"/>
    <mergeCell ref="C51:C52"/>
    <mergeCell ref="C53:C54"/>
    <mergeCell ref="C11:C12"/>
    <mergeCell ref="H31:H32"/>
    <mergeCell ref="C49:C50"/>
    <mergeCell ref="C45:C46"/>
    <mergeCell ref="C37:C38"/>
    <mergeCell ref="C39:C40"/>
    <mergeCell ref="C55:C56"/>
    <mergeCell ref="C17:C18"/>
    <mergeCell ref="C19:C20"/>
    <mergeCell ref="C29:C30"/>
    <mergeCell ref="F31:F32"/>
    <mergeCell ref="G31:G32"/>
    <mergeCell ref="C41:C42"/>
    <mergeCell ref="C43:C44"/>
    <mergeCell ref="C47:C48"/>
    <mergeCell ref="E33:E34"/>
    <mergeCell ref="F33:F34"/>
    <mergeCell ref="G33:G34"/>
    <mergeCell ref="C15:C16"/>
    <mergeCell ref="D3:E3"/>
    <mergeCell ref="F3:G3"/>
    <mergeCell ref="C13:C14"/>
    <mergeCell ref="C27:C28"/>
    <mergeCell ref="C33:C34"/>
    <mergeCell ref="D33:D34"/>
    <mergeCell ref="I33:I34"/>
    <mergeCell ref="J33:J34"/>
    <mergeCell ref="K33:K34"/>
    <mergeCell ref="L33:L34"/>
    <mergeCell ref="H33:H34"/>
    <mergeCell ref="G61:G62"/>
    <mergeCell ref="G59:G60"/>
    <mergeCell ref="H59:H60"/>
    <mergeCell ref="S61:S62"/>
    <mergeCell ref="H61:H62"/>
    <mergeCell ref="I61:I62"/>
    <mergeCell ref="J61:J62"/>
    <mergeCell ref="K61:K62"/>
    <mergeCell ref="L61:L62"/>
    <mergeCell ref="M61:M62"/>
    <mergeCell ref="O61:O62"/>
    <mergeCell ref="P61:P62"/>
    <mergeCell ref="Q61:Q62"/>
    <mergeCell ref="D61:D62"/>
    <mergeCell ref="E61:E62"/>
    <mergeCell ref="F61:F62"/>
    <mergeCell ref="D59:D60"/>
    <mergeCell ref="E59:E60"/>
    <mergeCell ref="F59:F60"/>
    <mergeCell ref="R59:R60"/>
    <mergeCell ref="B5:B34"/>
    <mergeCell ref="B37:B62"/>
    <mergeCell ref="D31:D32"/>
    <mergeCell ref="E31:E32"/>
    <mergeCell ref="C31:C32"/>
    <mergeCell ref="C21:C22"/>
    <mergeCell ref="C23:C24"/>
    <mergeCell ref="C25:C26"/>
    <mergeCell ref="C61:C62"/>
    <mergeCell ref="K31:K32"/>
    <mergeCell ref="L31:L32"/>
    <mergeCell ref="R61:R62"/>
    <mergeCell ref="M31:M32"/>
    <mergeCell ref="N31:N32"/>
    <mergeCell ref="N61:N62"/>
    <mergeCell ref="O33:O34"/>
    <mergeCell ref="P33:P34"/>
    <mergeCell ref="Q33:Q34"/>
    <mergeCell ref="M33:M34"/>
    <mergeCell ref="I31:I32"/>
    <mergeCell ref="Q59:Q60"/>
    <mergeCell ref="O31:O32"/>
    <mergeCell ref="P31:P32"/>
    <mergeCell ref="Q31:Q32"/>
    <mergeCell ref="I59:I60"/>
    <mergeCell ref="J59:J60"/>
    <mergeCell ref="K59:K60"/>
    <mergeCell ref="L59:L60"/>
    <mergeCell ref="J31:J32"/>
    <mergeCell ref="S31:S32"/>
    <mergeCell ref="R33:R34"/>
    <mergeCell ref="S33:S34"/>
    <mergeCell ref="M59:M60"/>
    <mergeCell ref="N59:N60"/>
    <mergeCell ref="O59:O60"/>
    <mergeCell ref="P59:P60"/>
    <mergeCell ref="S59:S60"/>
    <mergeCell ref="R31:R32"/>
    <mergeCell ref="N33:N34"/>
  </mergeCells>
  <printOptions horizontalCentered="1" verticalCentered="1"/>
  <pageMargins left="0" right="0" top="0" bottom="0" header="0.5118110236220472" footer="0.5118110236220472"/>
  <pageSetup fitToHeight="1" fitToWidth="1" orientation="landscape" paperSize="9" scale="6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2"/>
  <sheetViews>
    <sheetView zoomScaleSheetLayoutView="100" workbookViewId="0" topLeftCell="A1">
      <selection activeCell="I8" sqref="I8"/>
    </sheetView>
  </sheetViews>
  <sheetFormatPr defaultColWidth="9.00390625" defaultRowHeight="13.5"/>
  <cols>
    <col min="1" max="1" width="5.125" style="116" customWidth="1"/>
    <col min="2" max="2" width="7.125" style="114" customWidth="1"/>
    <col min="3" max="3" width="13.625" style="115" customWidth="1"/>
    <col min="4" max="4" width="7.375" style="114" bestFit="1" customWidth="1"/>
    <col min="5" max="5" width="7.50390625" style="114" customWidth="1"/>
    <col min="6" max="6" width="11.125" style="114" customWidth="1"/>
    <col min="7" max="7" width="2.125" style="114" customWidth="1"/>
    <col min="8" max="8" width="11.125" style="114" customWidth="1"/>
    <col min="9" max="9" width="9.00390625" style="114" customWidth="1"/>
    <col min="10" max="16384" width="9.00390625" style="99" customWidth="1"/>
  </cols>
  <sheetData>
    <row r="1" ht="27.75">
      <c r="A1" s="113" t="s">
        <v>92</v>
      </c>
    </row>
    <row r="2" spans="1:8" ht="16.5">
      <c r="A2" s="165" t="s">
        <v>117</v>
      </c>
      <c r="B2" s="149"/>
      <c r="C2" s="150"/>
      <c r="D2" s="150"/>
      <c r="E2" s="150"/>
      <c r="F2" s="150"/>
      <c r="G2" s="150"/>
      <c r="H2" s="150"/>
    </row>
    <row r="3" spans="1:15" ht="16.5">
      <c r="A3" s="151" t="s">
        <v>116</v>
      </c>
      <c r="B3" s="152" t="s">
        <v>3</v>
      </c>
      <c r="C3" s="152" t="s">
        <v>4</v>
      </c>
      <c r="D3" s="151" t="s">
        <v>6</v>
      </c>
      <c r="E3" s="151" t="s">
        <v>7</v>
      </c>
      <c r="F3" s="151" t="s">
        <v>8</v>
      </c>
      <c r="G3" s="151"/>
      <c r="H3" s="151" t="s">
        <v>11</v>
      </c>
      <c r="I3" s="120"/>
      <c r="K3" s="99">
        <v>1</v>
      </c>
      <c r="L3" s="99">
        <v>2</v>
      </c>
      <c r="M3" s="99">
        <v>3</v>
      </c>
      <c r="N3" s="99">
        <v>4</v>
      </c>
      <c r="O3" s="99">
        <v>5</v>
      </c>
    </row>
    <row r="4" spans="1:15" ht="16.5">
      <c r="A4" s="162"/>
      <c r="B4" s="162">
        <v>5475</v>
      </c>
      <c r="C4" s="163" t="s">
        <v>241</v>
      </c>
      <c r="D4" s="225" t="s">
        <v>218</v>
      </c>
      <c r="E4" s="163">
        <v>3</v>
      </c>
      <c r="F4" s="220" t="s">
        <v>529</v>
      </c>
      <c r="G4" s="163"/>
      <c r="H4" s="164">
        <v>1</v>
      </c>
      <c r="I4" s="118" t="s">
        <v>538</v>
      </c>
      <c r="J4" s="99">
        <v>8</v>
      </c>
      <c r="K4" s="99">
        <v>6</v>
      </c>
      <c r="L4" s="99">
        <v>5</v>
      </c>
      <c r="M4" s="99">
        <v>4</v>
      </c>
      <c r="N4" s="99">
        <v>8</v>
      </c>
      <c r="O4" s="99">
        <v>1</v>
      </c>
    </row>
    <row r="5" spans="1:14" ht="16.5">
      <c r="A5" s="162"/>
      <c r="B5" s="162">
        <v>5472</v>
      </c>
      <c r="C5" s="163" t="s">
        <v>397</v>
      </c>
      <c r="D5" s="225" t="s">
        <v>218</v>
      </c>
      <c r="E5" s="163">
        <v>3</v>
      </c>
      <c r="F5" s="219" t="s">
        <v>530</v>
      </c>
      <c r="G5" s="163"/>
      <c r="H5" s="164">
        <v>2</v>
      </c>
      <c r="I5" s="118" t="s">
        <v>214</v>
      </c>
      <c r="J5" s="99">
        <v>7</v>
      </c>
      <c r="L5" s="99">
        <v>2</v>
      </c>
      <c r="M5" s="99">
        <v>3</v>
      </c>
      <c r="N5" s="99">
        <v>7</v>
      </c>
    </row>
    <row r="6" spans="1:15" ht="16.5">
      <c r="A6" s="162"/>
      <c r="B6" s="162">
        <v>3459</v>
      </c>
      <c r="C6" s="163" t="s">
        <v>244</v>
      </c>
      <c r="D6" s="225" t="s">
        <v>222</v>
      </c>
      <c r="E6" s="163">
        <v>2</v>
      </c>
      <c r="F6" s="220" t="s">
        <v>531</v>
      </c>
      <c r="G6" s="163"/>
      <c r="H6" s="164">
        <v>3</v>
      </c>
      <c r="I6" s="118" t="s">
        <v>214</v>
      </c>
      <c r="J6" s="99">
        <v>6</v>
      </c>
      <c r="K6" s="99">
        <v>6</v>
      </c>
      <c r="L6" s="99">
        <v>7</v>
      </c>
      <c r="M6" s="99">
        <v>7</v>
      </c>
      <c r="N6" s="99">
        <v>15</v>
      </c>
      <c r="O6" s="99">
        <v>1</v>
      </c>
    </row>
    <row r="7" spans="1:10" ht="16.5">
      <c r="A7" s="162"/>
      <c r="B7" s="162">
        <v>5469</v>
      </c>
      <c r="C7" s="163" t="s">
        <v>247</v>
      </c>
      <c r="D7" s="225" t="s">
        <v>220</v>
      </c>
      <c r="E7" s="163">
        <v>3</v>
      </c>
      <c r="F7" s="231" t="s">
        <v>532</v>
      </c>
      <c r="G7" s="163"/>
      <c r="H7" s="164">
        <v>4</v>
      </c>
      <c r="I7" s="118"/>
      <c r="J7" s="99">
        <v>5</v>
      </c>
    </row>
    <row r="8" spans="1:10" ht="16.5">
      <c r="A8" s="162"/>
      <c r="B8" s="162">
        <v>5478</v>
      </c>
      <c r="C8" s="163" t="s">
        <v>398</v>
      </c>
      <c r="D8" s="225" t="s">
        <v>225</v>
      </c>
      <c r="E8" s="163">
        <v>3</v>
      </c>
      <c r="F8" s="230" t="s">
        <v>533</v>
      </c>
      <c r="G8" s="163"/>
      <c r="H8" s="164">
        <v>5</v>
      </c>
      <c r="I8" s="118"/>
      <c r="J8" s="99">
        <v>4</v>
      </c>
    </row>
    <row r="9" spans="1:10" ht="16.5">
      <c r="A9" s="162"/>
      <c r="B9" s="162">
        <v>3489</v>
      </c>
      <c r="C9" s="163" t="s">
        <v>400</v>
      </c>
      <c r="D9" s="225" t="s">
        <v>225</v>
      </c>
      <c r="E9" s="163">
        <v>2</v>
      </c>
      <c r="F9" s="219" t="s">
        <v>534</v>
      </c>
      <c r="G9" s="163"/>
      <c r="H9" s="164">
        <v>6</v>
      </c>
      <c r="I9" s="118"/>
      <c r="J9" s="99">
        <v>3</v>
      </c>
    </row>
    <row r="10" spans="1:10" ht="16.5">
      <c r="A10" s="162"/>
      <c r="B10" s="162">
        <v>3468</v>
      </c>
      <c r="C10" s="163" t="s">
        <v>399</v>
      </c>
      <c r="D10" s="225" t="s">
        <v>220</v>
      </c>
      <c r="E10" s="163">
        <v>2</v>
      </c>
      <c r="F10" s="219" t="s">
        <v>535</v>
      </c>
      <c r="G10" s="163"/>
      <c r="H10" s="164">
        <v>7</v>
      </c>
      <c r="I10" s="118"/>
      <c r="J10" s="99">
        <v>2</v>
      </c>
    </row>
    <row r="11" spans="1:10" ht="16.5">
      <c r="A11" s="162"/>
      <c r="B11" s="162">
        <v>5484</v>
      </c>
      <c r="C11" s="163" t="s">
        <v>250</v>
      </c>
      <c r="D11" s="225" t="s">
        <v>82</v>
      </c>
      <c r="E11" s="163">
        <v>3</v>
      </c>
      <c r="F11" s="219" t="s">
        <v>536</v>
      </c>
      <c r="G11" s="163"/>
      <c r="H11" s="164">
        <v>8</v>
      </c>
      <c r="I11" s="118"/>
      <c r="J11" s="99">
        <v>1</v>
      </c>
    </row>
    <row r="12" spans="1:8" ht="16.5">
      <c r="A12" s="162"/>
      <c r="B12" s="162">
        <v>3464</v>
      </c>
      <c r="C12" s="163" t="s">
        <v>248</v>
      </c>
      <c r="D12" s="225" t="s">
        <v>222</v>
      </c>
      <c r="E12" s="163">
        <v>2</v>
      </c>
      <c r="F12" s="219" t="s">
        <v>537</v>
      </c>
      <c r="G12" s="163"/>
      <c r="H12" s="164">
        <v>9</v>
      </c>
    </row>
  </sheetData>
  <sheetProtection/>
  <printOptions horizontalCentered="1"/>
  <pageMargins left="0.7874015748031497" right="0.7874015748031497" top="0.5118110236220472" bottom="0.984251968503937" header="0.5118110236220472" footer="0.5118110236220472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2"/>
  <sheetViews>
    <sheetView zoomScaleSheetLayoutView="100" workbookViewId="0" topLeftCell="A1">
      <selection activeCell="I7" sqref="I7"/>
    </sheetView>
  </sheetViews>
  <sheetFormatPr defaultColWidth="9.00390625" defaultRowHeight="13.5"/>
  <cols>
    <col min="1" max="1" width="5.125" style="116" customWidth="1"/>
    <col min="2" max="2" width="7.125" style="114" customWidth="1"/>
    <col min="3" max="3" width="13.625" style="115" customWidth="1"/>
    <col min="4" max="4" width="7.375" style="114" bestFit="1" customWidth="1"/>
    <col min="5" max="5" width="8.125" style="114" customWidth="1"/>
    <col min="6" max="6" width="11.125" style="114" customWidth="1"/>
    <col min="7" max="7" width="2.125" style="114" customWidth="1"/>
    <col min="8" max="8" width="11.125" style="114" customWidth="1"/>
    <col min="9" max="16384" width="9.00390625" style="99" customWidth="1"/>
  </cols>
  <sheetData>
    <row r="1" ht="27.75">
      <c r="A1" s="113" t="s">
        <v>94</v>
      </c>
    </row>
    <row r="2" spans="1:8" ht="16.5">
      <c r="A2" s="109" t="s">
        <v>135</v>
      </c>
      <c r="B2" s="109"/>
      <c r="C2" s="148"/>
      <c r="D2" s="149"/>
      <c r="E2" s="150"/>
      <c r="F2" s="150"/>
      <c r="G2" s="150"/>
      <c r="H2" s="150"/>
    </row>
    <row r="3" spans="1:16" ht="16.5">
      <c r="A3" s="151" t="s">
        <v>118</v>
      </c>
      <c r="B3" s="152" t="s">
        <v>119</v>
      </c>
      <c r="C3" s="152" t="s">
        <v>120</v>
      </c>
      <c r="D3" s="151" t="s">
        <v>6</v>
      </c>
      <c r="E3" s="151" t="s">
        <v>7</v>
      </c>
      <c r="F3" s="151" t="s">
        <v>8</v>
      </c>
      <c r="G3" s="151"/>
      <c r="H3" s="151" t="s">
        <v>11</v>
      </c>
      <c r="L3" s="99">
        <v>1</v>
      </c>
      <c r="M3" s="99">
        <v>2</v>
      </c>
      <c r="N3" s="99">
        <v>3</v>
      </c>
      <c r="O3" s="99">
        <v>4</v>
      </c>
      <c r="P3" s="99">
        <v>5</v>
      </c>
    </row>
    <row r="4" spans="1:16" ht="16.5">
      <c r="A4" s="157"/>
      <c r="B4" s="162">
        <v>5475</v>
      </c>
      <c r="C4" s="163" t="s">
        <v>241</v>
      </c>
      <c r="D4" s="153" t="s">
        <v>218</v>
      </c>
      <c r="E4" s="163">
        <v>3</v>
      </c>
      <c r="F4" s="164" t="s">
        <v>417</v>
      </c>
      <c r="G4" s="163"/>
      <c r="H4" s="164">
        <v>1</v>
      </c>
      <c r="I4" s="99" t="s">
        <v>215</v>
      </c>
      <c r="J4" s="99">
        <v>8</v>
      </c>
      <c r="L4" s="99">
        <v>5</v>
      </c>
      <c r="M4" s="99">
        <v>7</v>
      </c>
      <c r="N4" s="99">
        <v>6</v>
      </c>
      <c r="O4" s="99">
        <v>8</v>
      </c>
      <c r="P4" s="99">
        <v>1</v>
      </c>
    </row>
    <row r="5" spans="1:15" ht="16.5">
      <c r="A5" s="157"/>
      <c r="B5" s="162">
        <v>5470</v>
      </c>
      <c r="C5" s="163" t="s">
        <v>245</v>
      </c>
      <c r="D5" s="153" t="s">
        <v>220</v>
      </c>
      <c r="E5" s="163">
        <v>3</v>
      </c>
      <c r="F5" s="164" t="s">
        <v>418</v>
      </c>
      <c r="G5" s="163"/>
      <c r="H5" s="164">
        <v>2</v>
      </c>
      <c r="I5" s="99" t="s">
        <v>213</v>
      </c>
      <c r="J5" s="99">
        <v>7</v>
      </c>
      <c r="L5" s="99">
        <v>2</v>
      </c>
      <c r="M5" s="99">
        <v>4</v>
      </c>
      <c r="O5" s="99">
        <v>3</v>
      </c>
    </row>
    <row r="6" spans="1:16" ht="16.5">
      <c r="A6" s="157"/>
      <c r="B6" s="162">
        <v>3486</v>
      </c>
      <c r="C6" s="163" t="s">
        <v>242</v>
      </c>
      <c r="D6" s="153" t="s">
        <v>225</v>
      </c>
      <c r="E6" s="163">
        <v>2</v>
      </c>
      <c r="F6" s="164" t="s">
        <v>419</v>
      </c>
      <c r="G6" s="163"/>
      <c r="H6" s="164">
        <v>3</v>
      </c>
      <c r="I6" s="99" t="s">
        <v>213</v>
      </c>
      <c r="J6" s="99">
        <v>6</v>
      </c>
      <c r="L6" s="99">
        <v>7</v>
      </c>
      <c r="M6" s="99">
        <v>11</v>
      </c>
      <c r="N6" s="99">
        <v>6</v>
      </c>
      <c r="O6" s="99">
        <v>11</v>
      </c>
      <c r="P6" s="99">
        <v>1</v>
      </c>
    </row>
    <row r="7" spans="1:10" ht="16.5">
      <c r="A7" s="157"/>
      <c r="B7" s="162">
        <v>3459</v>
      </c>
      <c r="C7" s="163" t="s">
        <v>244</v>
      </c>
      <c r="D7" s="153" t="s">
        <v>222</v>
      </c>
      <c r="E7" s="163">
        <v>2</v>
      </c>
      <c r="F7" s="164" t="s">
        <v>420</v>
      </c>
      <c r="G7" s="163"/>
      <c r="H7" s="164">
        <v>4</v>
      </c>
      <c r="J7" s="99">
        <v>5</v>
      </c>
    </row>
    <row r="8" spans="1:10" ht="16.5">
      <c r="A8" s="157"/>
      <c r="B8" s="162">
        <v>5469</v>
      </c>
      <c r="C8" s="163" t="s">
        <v>247</v>
      </c>
      <c r="D8" s="153" t="s">
        <v>220</v>
      </c>
      <c r="E8" s="163">
        <v>3</v>
      </c>
      <c r="F8" s="164" t="s">
        <v>421</v>
      </c>
      <c r="G8" s="163"/>
      <c r="H8" s="164">
        <v>5</v>
      </c>
      <c r="J8" s="99">
        <v>4</v>
      </c>
    </row>
    <row r="9" spans="1:10" ht="16.5">
      <c r="A9" s="157"/>
      <c r="B9" s="162">
        <v>5473</v>
      </c>
      <c r="C9" s="163" t="s">
        <v>243</v>
      </c>
      <c r="D9" s="153" t="s">
        <v>218</v>
      </c>
      <c r="E9" s="163">
        <v>3</v>
      </c>
      <c r="F9" s="164" t="s">
        <v>422</v>
      </c>
      <c r="G9" s="163"/>
      <c r="H9" s="164">
        <v>6</v>
      </c>
      <c r="J9" s="99">
        <v>3</v>
      </c>
    </row>
    <row r="10" spans="2:10" ht="16.5">
      <c r="B10" s="150">
        <v>3464</v>
      </c>
      <c r="C10" s="221" t="s">
        <v>248</v>
      </c>
      <c r="D10" s="150" t="s">
        <v>222</v>
      </c>
      <c r="E10" s="150">
        <v>2</v>
      </c>
      <c r="F10" s="164" t="s">
        <v>423</v>
      </c>
      <c r="G10" s="150"/>
      <c r="H10" s="164">
        <v>7</v>
      </c>
      <c r="J10" s="99">
        <v>2</v>
      </c>
    </row>
    <row r="11" spans="2:10" ht="16.5">
      <c r="B11" s="150">
        <v>5484</v>
      </c>
      <c r="C11" s="221" t="s">
        <v>250</v>
      </c>
      <c r="D11" s="150" t="s">
        <v>82</v>
      </c>
      <c r="E11" s="150">
        <v>3</v>
      </c>
      <c r="F11" s="164" t="s">
        <v>424</v>
      </c>
      <c r="G11" s="150"/>
      <c r="H11" s="164">
        <v>8</v>
      </c>
      <c r="J11" s="99">
        <v>1</v>
      </c>
    </row>
    <row r="12" spans="2:8" ht="16.5">
      <c r="B12" s="150">
        <v>161</v>
      </c>
      <c r="C12" s="221" t="s">
        <v>249</v>
      </c>
      <c r="D12" s="150" t="s">
        <v>225</v>
      </c>
      <c r="E12" s="150">
        <v>3</v>
      </c>
      <c r="F12" s="164" t="s">
        <v>401</v>
      </c>
      <c r="G12" s="150"/>
      <c r="H12" s="164"/>
    </row>
  </sheetData>
  <sheetProtection/>
  <conditionalFormatting sqref="C3:C8">
    <cfRule type="cellIs" priority="1" dxfId="2" operator="equal" stopIfTrue="1">
      <formula>"haba"</formula>
    </cfRule>
    <cfRule type="cellIs" priority="2" dxfId="1" operator="equal" stopIfTrue="1">
      <formula>"taka"</formula>
    </cfRule>
    <cfRule type="cellIs" priority="3" dxfId="0" operator="equal" stopIfTrue="1">
      <formula>"hou"</formula>
    </cfRule>
  </conditionalFormatting>
  <printOptions/>
  <pageMargins left="0.75" right="0.75" top="1" bottom="1" header="0.512" footer="0.512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8"/>
  <sheetViews>
    <sheetView workbookViewId="0" topLeftCell="A1">
      <selection activeCell="K6" sqref="K6:O6"/>
    </sheetView>
  </sheetViews>
  <sheetFormatPr defaultColWidth="9.00390625" defaultRowHeight="13.5"/>
  <cols>
    <col min="1" max="1" width="5.125" style="116" customWidth="1"/>
    <col min="2" max="2" width="7.125" style="114" customWidth="1"/>
    <col min="3" max="3" width="13.625" style="115" customWidth="1"/>
    <col min="4" max="4" width="7.375" style="114" bestFit="1" customWidth="1"/>
    <col min="5" max="5" width="8.125" style="114" customWidth="1"/>
    <col min="6" max="6" width="11.125" style="114" customWidth="1"/>
    <col min="7" max="7" width="2.125" style="114" customWidth="1"/>
    <col min="8" max="8" width="11.125" style="114" customWidth="1"/>
    <col min="9" max="16384" width="9.00390625" style="99" customWidth="1"/>
  </cols>
  <sheetData>
    <row r="1" ht="27.75">
      <c r="A1" s="113" t="s">
        <v>95</v>
      </c>
    </row>
    <row r="2" spans="1:8" ht="16.5">
      <c r="A2" s="165" t="s">
        <v>136</v>
      </c>
      <c r="B2" s="149"/>
      <c r="C2" s="150"/>
      <c r="D2" s="150"/>
      <c r="E2" s="150"/>
      <c r="F2" s="150"/>
      <c r="G2" s="150"/>
      <c r="H2" s="150"/>
    </row>
    <row r="3" spans="1:15" ht="16.5">
      <c r="A3" s="151" t="s">
        <v>118</v>
      </c>
      <c r="B3" s="152" t="s">
        <v>119</v>
      </c>
      <c r="C3" s="152" t="s">
        <v>120</v>
      </c>
      <c r="D3" s="151" t="s">
        <v>6</v>
      </c>
      <c r="E3" s="151" t="s">
        <v>7</v>
      </c>
      <c r="F3" s="151" t="s">
        <v>8</v>
      </c>
      <c r="G3" s="151"/>
      <c r="H3" s="151" t="s">
        <v>11</v>
      </c>
      <c r="K3" s="99">
        <v>1</v>
      </c>
      <c r="L3" s="99">
        <v>2</v>
      </c>
      <c r="M3" s="99">
        <v>3</v>
      </c>
      <c r="N3" s="99">
        <v>4</v>
      </c>
      <c r="O3" s="99">
        <v>5</v>
      </c>
    </row>
    <row r="4" spans="1:14" ht="16.5">
      <c r="A4" s="157"/>
      <c r="B4" s="162">
        <v>5473</v>
      </c>
      <c r="C4" s="163" t="s">
        <v>243</v>
      </c>
      <c r="D4" s="153" t="s">
        <v>218</v>
      </c>
      <c r="E4" s="163">
        <v>3</v>
      </c>
      <c r="F4" s="164" t="s">
        <v>554</v>
      </c>
      <c r="G4" s="163"/>
      <c r="H4" s="164">
        <v>1</v>
      </c>
      <c r="I4" s="99" t="s">
        <v>212</v>
      </c>
      <c r="J4" s="99">
        <v>8</v>
      </c>
      <c r="L4" s="99">
        <v>6</v>
      </c>
      <c r="M4" s="99">
        <v>7</v>
      </c>
      <c r="N4" s="99">
        <v>8</v>
      </c>
    </row>
    <row r="5" spans="1:14" ht="16.5">
      <c r="A5" s="157"/>
      <c r="B5" s="162">
        <v>3486</v>
      </c>
      <c r="C5" s="163" t="s">
        <v>242</v>
      </c>
      <c r="D5" s="153" t="s">
        <v>225</v>
      </c>
      <c r="E5" s="163">
        <v>2</v>
      </c>
      <c r="F5" s="164" t="s">
        <v>555</v>
      </c>
      <c r="G5" s="163"/>
      <c r="H5" s="164">
        <v>2</v>
      </c>
      <c r="I5" s="99" t="s">
        <v>212</v>
      </c>
      <c r="J5" s="99">
        <v>7</v>
      </c>
      <c r="L5" s="99">
        <v>4</v>
      </c>
      <c r="N5" s="99">
        <v>5</v>
      </c>
    </row>
    <row r="6" spans="1:14" ht="16.5">
      <c r="A6" s="157"/>
      <c r="B6" s="162">
        <v>5470</v>
      </c>
      <c r="C6" s="163" t="s">
        <v>245</v>
      </c>
      <c r="D6" s="153" t="s">
        <v>220</v>
      </c>
      <c r="E6" s="163">
        <v>3</v>
      </c>
      <c r="F6" s="164" t="s">
        <v>556</v>
      </c>
      <c r="G6" s="163"/>
      <c r="H6" s="164">
        <v>3</v>
      </c>
      <c r="J6" s="99">
        <v>6</v>
      </c>
      <c r="L6" s="99">
        <v>10</v>
      </c>
      <c r="M6" s="99">
        <v>7</v>
      </c>
      <c r="N6" s="99">
        <v>13</v>
      </c>
    </row>
    <row r="7" spans="1:10" ht="16.5">
      <c r="A7" s="157"/>
      <c r="B7" s="150">
        <v>3477</v>
      </c>
      <c r="C7" s="150" t="s">
        <v>254</v>
      </c>
      <c r="D7" s="150" t="s">
        <v>218</v>
      </c>
      <c r="E7" s="150">
        <v>2</v>
      </c>
      <c r="F7" s="164" t="s">
        <v>557</v>
      </c>
      <c r="G7" s="163"/>
      <c r="H7" s="164">
        <v>4</v>
      </c>
      <c r="J7" s="99">
        <v>5</v>
      </c>
    </row>
    <row r="8" spans="2:10" ht="16.5">
      <c r="B8" s="150">
        <v>3476</v>
      </c>
      <c r="C8" s="221" t="s">
        <v>255</v>
      </c>
      <c r="D8" s="150" t="s">
        <v>220</v>
      </c>
      <c r="E8" s="150">
        <v>2</v>
      </c>
      <c r="F8" s="164" t="s">
        <v>558</v>
      </c>
      <c r="G8" s="150"/>
      <c r="H8" s="164">
        <v>5</v>
      </c>
      <c r="J8" s="99">
        <v>4</v>
      </c>
    </row>
  </sheetData>
  <sheetProtection/>
  <printOptions horizontalCentered="1"/>
  <pageMargins left="0.7874015748031497" right="0.7874015748031497" top="0.5118110236220472" bottom="0.984251968503937" header="0.5118110236220472" footer="0.511811023622047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3"/>
  <sheetViews>
    <sheetView zoomScaleSheetLayoutView="100" workbookViewId="0" topLeftCell="A1">
      <selection activeCell="K6" sqref="K6:O6"/>
    </sheetView>
  </sheetViews>
  <sheetFormatPr defaultColWidth="9.00390625" defaultRowHeight="13.5"/>
  <cols>
    <col min="1" max="1" width="5.125" style="116" customWidth="1"/>
    <col min="2" max="2" width="7.125" style="114" customWidth="1"/>
    <col min="3" max="3" width="13.625" style="115" customWidth="1"/>
    <col min="4" max="4" width="7.375" style="114" bestFit="1" customWidth="1"/>
    <col min="5" max="5" width="8.125" style="114" customWidth="1"/>
    <col min="6" max="6" width="11.125" style="114" customWidth="1"/>
    <col min="7" max="7" width="2.125" style="114" customWidth="1"/>
    <col min="8" max="8" width="11.125" style="114" customWidth="1"/>
    <col min="9" max="16384" width="9.00390625" style="99" customWidth="1"/>
  </cols>
  <sheetData>
    <row r="1" ht="27.75">
      <c r="A1" s="113" t="s">
        <v>96</v>
      </c>
    </row>
    <row r="2" spans="1:8" ht="16.5">
      <c r="A2" s="165" t="s">
        <v>142</v>
      </c>
      <c r="B2" s="149"/>
      <c r="C2" s="150"/>
      <c r="D2" s="150"/>
      <c r="E2" s="150"/>
      <c r="F2" s="150"/>
      <c r="G2" s="150"/>
      <c r="H2" s="150"/>
    </row>
    <row r="3" spans="1:15" ht="16.5">
      <c r="A3" s="151" t="s">
        <v>118</v>
      </c>
      <c r="B3" s="152" t="s">
        <v>119</v>
      </c>
      <c r="C3" s="152" t="s">
        <v>120</v>
      </c>
      <c r="D3" s="151" t="s">
        <v>6</v>
      </c>
      <c r="E3" s="151" t="s">
        <v>7</v>
      </c>
      <c r="F3" s="151" t="s">
        <v>8</v>
      </c>
      <c r="G3" s="151"/>
      <c r="H3" s="151" t="s">
        <v>11</v>
      </c>
      <c r="K3" s="99">
        <v>1</v>
      </c>
      <c r="L3" s="99">
        <v>2</v>
      </c>
      <c r="M3" s="99">
        <v>3</v>
      </c>
      <c r="N3" s="99">
        <v>4</v>
      </c>
      <c r="O3" s="99">
        <v>5</v>
      </c>
    </row>
    <row r="4" spans="1:14" ht="16.5">
      <c r="A4" s="150"/>
      <c r="B4" s="225">
        <v>3475</v>
      </c>
      <c r="C4" s="225" t="s">
        <v>259</v>
      </c>
      <c r="D4" s="225" t="s">
        <v>220</v>
      </c>
      <c r="E4" s="225">
        <v>2</v>
      </c>
      <c r="F4" s="156" t="s">
        <v>453</v>
      </c>
      <c r="G4" s="157"/>
      <c r="H4" s="156">
        <v>1</v>
      </c>
      <c r="I4" s="99" t="s">
        <v>212</v>
      </c>
      <c r="J4" s="99">
        <v>8</v>
      </c>
      <c r="L4" s="99">
        <v>8</v>
      </c>
      <c r="M4" s="99">
        <v>6</v>
      </c>
      <c r="N4" s="99">
        <v>5</v>
      </c>
    </row>
    <row r="5" spans="1:14" ht="16.5">
      <c r="A5" s="155"/>
      <c r="B5" s="225">
        <v>3474</v>
      </c>
      <c r="C5" s="225" t="s">
        <v>257</v>
      </c>
      <c r="D5" s="225" t="s">
        <v>220</v>
      </c>
      <c r="E5" s="225">
        <v>2</v>
      </c>
      <c r="F5" s="156" t="s">
        <v>454</v>
      </c>
      <c r="G5" s="157"/>
      <c r="H5" s="156">
        <v>2</v>
      </c>
      <c r="I5" s="99" t="s">
        <v>212</v>
      </c>
      <c r="J5" s="99">
        <v>7</v>
      </c>
      <c r="L5" s="99">
        <v>7</v>
      </c>
      <c r="M5" s="99">
        <v>3</v>
      </c>
      <c r="N5" s="99">
        <v>4</v>
      </c>
    </row>
    <row r="6" spans="1:14" ht="16.5">
      <c r="A6" s="150"/>
      <c r="B6" s="150">
        <v>4387</v>
      </c>
      <c r="C6" s="150" t="s">
        <v>260</v>
      </c>
      <c r="D6" s="150" t="s">
        <v>225</v>
      </c>
      <c r="E6" s="150">
        <v>2</v>
      </c>
      <c r="F6" s="164" t="s">
        <v>455</v>
      </c>
      <c r="G6" s="150"/>
      <c r="H6" s="164">
        <v>3</v>
      </c>
      <c r="J6" s="99">
        <v>6</v>
      </c>
      <c r="L6" s="99">
        <v>15</v>
      </c>
      <c r="M6" s="99">
        <v>9</v>
      </c>
      <c r="N6" s="99">
        <v>9</v>
      </c>
    </row>
    <row r="7" spans="1:10" ht="16.5">
      <c r="A7" s="158"/>
      <c r="B7" s="225">
        <v>1552</v>
      </c>
      <c r="C7" s="225" t="s">
        <v>256</v>
      </c>
      <c r="D7" s="225" t="s">
        <v>218</v>
      </c>
      <c r="E7" s="225">
        <v>1</v>
      </c>
      <c r="F7" s="156" t="s">
        <v>458</v>
      </c>
      <c r="G7" s="157"/>
      <c r="H7" s="156">
        <v>4</v>
      </c>
      <c r="J7" s="99">
        <v>5</v>
      </c>
    </row>
    <row r="8" spans="1:10" ht="16.5">
      <c r="A8" s="150"/>
      <c r="B8" s="150">
        <v>1545</v>
      </c>
      <c r="C8" s="150" t="s">
        <v>261</v>
      </c>
      <c r="D8" s="150" t="s">
        <v>218</v>
      </c>
      <c r="E8" s="150">
        <v>1</v>
      </c>
      <c r="F8" s="164" t="s">
        <v>456</v>
      </c>
      <c r="G8" s="150"/>
      <c r="H8" s="164">
        <v>5</v>
      </c>
      <c r="J8" s="99">
        <v>4</v>
      </c>
    </row>
    <row r="9" spans="1:8" ht="16.5">
      <c r="A9" s="155"/>
      <c r="B9" s="225">
        <v>3485</v>
      </c>
      <c r="C9" s="225" t="s">
        <v>258</v>
      </c>
      <c r="D9" s="225" t="s">
        <v>225</v>
      </c>
      <c r="E9" s="225">
        <v>2</v>
      </c>
      <c r="F9" s="156" t="s">
        <v>457</v>
      </c>
      <c r="G9" s="157"/>
      <c r="H9" s="156">
        <v>6</v>
      </c>
    </row>
    <row r="10" spans="1:8" ht="16.5">
      <c r="A10" s="159"/>
      <c r="B10" s="153"/>
      <c r="C10" s="153"/>
      <c r="D10" s="153"/>
      <c r="E10" s="153"/>
      <c r="F10" s="159"/>
      <c r="G10" s="157"/>
      <c r="H10" s="159"/>
    </row>
    <row r="11" spans="1:8" ht="16.5">
      <c r="A11" s="99"/>
      <c r="B11" s="99"/>
      <c r="C11" s="99"/>
      <c r="D11" s="99"/>
      <c r="E11" s="99"/>
      <c r="F11" s="99"/>
      <c r="G11" s="99"/>
      <c r="H11" s="99"/>
    </row>
    <row r="12" spans="1:8" ht="16.5">
      <c r="A12" s="99"/>
      <c r="B12" s="99"/>
      <c r="C12" s="99"/>
      <c r="D12" s="99"/>
      <c r="E12" s="99"/>
      <c r="F12" s="99"/>
      <c r="G12" s="99"/>
      <c r="H12" s="99"/>
    </row>
    <row r="13" spans="1:8" ht="16.5">
      <c r="A13" s="99"/>
      <c r="B13" s="99"/>
      <c r="C13" s="99"/>
      <c r="D13" s="99"/>
      <c r="E13" s="99"/>
      <c r="F13" s="99"/>
      <c r="G13" s="99"/>
      <c r="H13" s="99"/>
    </row>
    <row r="14" spans="1:8" ht="16.5">
      <c r="A14" s="99"/>
      <c r="B14" s="99"/>
      <c r="C14" s="99"/>
      <c r="D14" s="99"/>
      <c r="E14" s="99"/>
      <c r="F14" s="99"/>
      <c r="G14" s="99"/>
      <c r="H14" s="99"/>
    </row>
    <row r="15" spans="1:8" ht="16.5">
      <c r="A15" s="99"/>
      <c r="B15" s="99"/>
      <c r="C15" s="99"/>
      <c r="D15" s="99"/>
      <c r="E15" s="99"/>
      <c r="F15" s="99"/>
      <c r="G15" s="99"/>
      <c r="H15" s="99"/>
    </row>
    <row r="16" spans="1:8" ht="16.5">
      <c r="A16" s="99"/>
      <c r="B16" s="99"/>
      <c r="C16" s="99"/>
      <c r="D16" s="99"/>
      <c r="E16" s="99"/>
      <c r="F16" s="99"/>
      <c r="G16" s="99"/>
      <c r="H16" s="99"/>
    </row>
    <row r="17" spans="1:8" ht="16.5">
      <c r="A17" s="99"/>
      <c r="B17" s="99"/>
      <c r="C17" s="99"/>
      <c r="D17" s="99"/>
      <c r="E17" s="99"/>
      <c r="F17" s="99"/>
      <c r="G17" s="99"/>
      <c r="H17" s="99"/>
    </row>
    <row r="18" spans="1:8" ht="16.5">
      <c r="A18" s="99"/>
      <c r="B18" s="99"/>
      <c r="C18" s="99"/>
      <c r="D18" s="99"/>
      <c r="E18" s="99"/>
      <c r="F18" s="99"/>
      <c r="G18" s="99"/>
      <c r="H18" s="99"/>
    </row>
    <row r="19" spans="1:8" ht="16.5">
      <c r="A19" s="99"/>
      <c r="B19" s="99"/>
      <c r="C19" s="99"/>
      <c r="D19" s="99"/>
      <c r="E19" s="99"/>
      <c r="F19" s="99"/>
      <c r="G19" s="99"/>
      <c r="H19" s="99"/>
    </row>
    <row r="20" spans="1:8" ht="16.5">
      <c r="A20" s="99"/>
      <c r="B20" s="99"/>
      <c r="C20" s="99"/>
      <c r="D20" s="99"/>
      <c r="E20" s="99"/>
      <c r="F20" s="99"/>
      <c r="G20" s="99"/>
      <c r="H20" s="99"/>
    </row>
    <row r="21" spans="1:8" ht="16.5">
      <c r="A21" s="99"/>
      <c r="B21" s="99"/>
      <c r="C21" s="99"/>
      <c r="D21" s="99"/>
      <c r="E21" s="99"/>
      <c r="F21" s="99"/>
      <c r="G21" s="99"/>
      <c r="H21" s="99"/>
    </row>
    <row r="22" spans="1:8" ht="16.5">
      <c r="A22" s="99"/>
      <c r="B22" s="99"/>
      <c r="C22" s="99"/>
      <c r="D22" s="99"/>
      <c r="E22" s="99"/>
      <c r="F22" s="99"/>
      <c r="G22" s="99"/>
      <c r="H22" s="99"/>
    </row>
    <row r="23" spans="1:8" ht="16.5">
      <c r="A23" s="99"/>
      <c r="B23" s="99"/>
      <c r="C23" s="99"/>
      <c r="D23" s="99"/>
      <c r="E23" s="99"/>
      <c r="F23" s="99"/>
      <c r="G23" s="99"/>
      <c r="H23" s="99"/>
    </row>
  </sheetData>
  <sheetProtection/>
  <dataValidations count="3">
    <dataValidation type="whole" allowBlank="1" showInputMessage="1" showErrorMessage="1" sqref="G4 G7:G8">
      <formula1>1</formula1>
      <formula2>3</formula2>
    </dataValidation>
    <dataValidation allowBlank="1" showInputMessage="1" showErrorMessage="1" imeMode="hiragana" sqref="C5:D8"/>
    <dataValidation allowBlank="1" showInputMessage="1" showErrorMessage="1" imeMode="off" sqref="B5:B8"/>
  </dataValidations>
  <printOptions horizontalCentered="1"/>
  <pageMargins left="0.7874015748031497" right="0.7874015748031497" top="0.5118110236220472" bottom="0.984251968503937" header="0.5118110236220472" footer="0.5118110236220472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7"/>
  <sheetViews>
    <sheetView zoomScaleSheetLayoutView="100" workbookViewId="0" topLeftCell="A1">
      <selection activeCell="H12" sqref="H12"/>
    </sheetView>
  </sheetViews>
  <sheetFormatPr defaultColWidth="9.00390625" defaultRowHeight="13.5"/>
  <cols>
    <col min="1" max="1" width="6.625" style="122" customWidth="1"/>
    <col min="2" max="2" width="47.375" style="122" bestFit="1" customWidth="1"/>
    <col min="3" max="3" width="7.375" style="122" bestFit="1" customWidth="1"/>
    <col min="4" max="4" width="11.125" style="122" customWidth="1"/>
    <col min="5" max="5" width="1.875" style="122" customWidth="1"/>
    <col min="6" max="6" width="11.125" style="99" customWidth="1"/>
    <col min="7" max="16384" width="9.00390625" style="99" customWidth="1"/>
  </cols>
  <sheetData>
    <row r="1" ht="24.75">
      <c r="A1" s="121" t="s">
        <v>97</v>
      </c>
    </row>
    <row r="2" spans="1:6" ht="16.5">
      <c r="A2" s="165" t="s">
        <v>117</v>
      </c>
      <c r="B2" s="167"/>
      <c r="C2" s="150"/>
      <c r="D2" s="150"/>
      <c r="E2" s="150"/>
      <c r="F2" s="150"/>
    </row>
    <row r="3" spans="1:6" ht="16.5">
      <c r="A3" s="151" t="s">
        <v>118</v>
      </c>
      <c r="B3" s="152" t="s">
        <v>120</v>
      </c>
      <c r="C3" s="151" t="s">
        <v>6</v>
      </c>
      <c r="D3" s="151" t="s">
        <v>8</v>
      </c>
      <c r="E3" s="151"/>
      <c r="F3" s="151" t="s">
        <v>11</v>
      </c>
    </row>
    <row r="4" spans="1:7" ht="16.5">
      <c r="A4" s="232"/>
      <c r="B4" s="232" t="s">
        <v>264</v>
      </c>
      <c r="C4" s="232" t="s">
        <v>225</v>
      </c>
      <c r="D4" s="233" t="s">
        <v>567</v>
      </c>
      <c r="E4" s="232"/>
      <c r="F4" s="164">
        <v>1</v>
      </c>
      <c r="G4" s="99" t="s">
        <v>212</v>
      </c>
    </row>
    <row r="5" spans="1:7" ht="16.5">
      <c r="A5" s="150"/>
      <c r="B5" s="157" t="s">
        <v>263</v>
      </c>
      <c r="C5" s="157" t="s">
        <v>220</v>
      </c>
      <c r="D5" s="154" t="s">
        <v>568</v>
      </c>
      <c r="E5" s="153"/>
      <c r="F5" s="154">
        <v>2</v>
      </c>
      <c r="G5" s="99" t="s">
        <v>212</v>
      </c>
    </row>
    <row r="6" spans="1:6" ht="16.5">
      <c r="A6" s="232"/>
      <c r="B6" s="232" t="s">
        <v>265</v>
      </c>
      <c r="C6" s="232" t="s">
        <v>218</v>
      </c>
      <c r="D6" s="233" t="s">
        <v>569</v>
      </c>
      <c r="E6" s="232"/>
      <c r="F6" s="164">
        <v>3</v>
      </c>
    </row>
    <row r="7" spans="1:6" ht="16.5">
      <c r="A7" s="150"/>
      <c r="B7" s="157" t="s">
        <v>262</v>
      </c>
      <c r="C7" s="153" t="s">
        <v>222</v>
      </c>
      <c r="D7" s="154" t="s">
        <v>570</v>
      </c>
      <c r="E7" s="153"/>
      <c r="F7" s="154">
        <v>4</v>
      </c>
    </row>
  </sheetData>
  <sheetProtection/>
  <printOptions horizontalCentered="1"/>
  <pageMargins left="0.35" right="0.36" top="0.31" bottom="0.4724409448818898" header="0.5118110236220472" footer="0.5118110236220472"/>
  <pageSetup horizontalDpi="600" verticalDpi="600" orientation="portrait" paperSize="9" scale="9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10"/>
  <sheetViews>
    <sheetView workbookViewId="0" topLeftCell="A1">
      <selection activeCell="Y5" sqref="Y5:AC5"/>
    </sheetView>
  </sheetViews>
  <sheetFormatPr defaultColWidth="9.00390625" defaultRowHeight="13.5"/>
  <cols>
    <col min="1" max="1" width="5.50390625" style="99" bestFit="1" customWidth="1"/>
    <col min="2" max="2" width="7.625" style="9" customWidth="1"/>
    <col min="3" max="3" width="8.125" style="9" customWidth="1"/>
    <col min="4" max="4" width="11.625" style="9" customWidth="1"/>
    <col min="5" max="5" width="9.00390625" style="9" customWidth="1"/>
    <col min="6" max="6" width="5.50390625" style="9" customWidth="1"/>
    <col min="7" max="7" width="7.50390625" style="127" hidden="1" customWidth="1"/>
    <col min="8" max="8" width="1.12109375" style="127" hidden="1" customWidth="1"/>
    <col min="9" max="9" width="7.50390625" style="127" hidden="1" customWidth="1"/>
    <col min="10" max="10" width="1.12109375" style="127" hidden="1" customWidth="1"/>
    <col min="11" max="11" width="7.50390625" style="127" hidden="1" customWidth="1"/>
    <col min="12" max="12" width="1.12109375" style="127" hidden="1" customWidth="1"/>
    <col min="13" max="13" width="7.50390625" style="127" hidden="1" customWidth="1"/>
    <col min="14" max="14" width="1.12109375" style="127" hidden="1" customWidth="1"/>
    <col min="15" max="15" width="7.50390625" style="127" hidden="1" customWidth="1"/>
    <col min="16" max="16" width="1.12109375" style="127" hidden="1" customWidth="1"/>
    <col min="17" max="17" width="7.50390625" style="127" hidden="1" customWidth="1"/>
    <col min="18" max="18" width="1.12109375" style="127" customWidth="1"/>
    <col min="19" max="19" width="7.50390625" style="127" customWidth="1"/>
    <col min="20" max="20" width="1.12109375" style="127" customWidth="1"/>
    <col min="21" max="21" width="9.00390625" style="127" bestFit="1" customWidth="1"/>
    <col min="22" max="22" width="1.4921875" style="128" customWidth="1"/>
    <col min="23" max="16384" width="9.00390625" style="99" customWidth="1"/>
  </cols>
  <sheetData>
    <row r="1" spans="1:22" ht="27.75">
      <c r="A1" s="123"/>
      <c r="B1" s="129" t="s">
        <v>98</v>
      </c>
      <c r="C1" s="125"/>
      <c r="D1" s="125"/>
      <c r="E1" s="125"/>
      <c r="F1" s="125"/>
      <c r="G1" s="123"/>
      <c r="H1" s="126"/>
      <c r="I1" s="123"/>
      <c r="J1" s="126"/>
      <c r="K1" s="123"/>
      <c r="L1" s="126"/>
      <c r="M1" s="123"/>
      <c r="N1" s="126"/>
      <c r="O1" s="123"/>
      <c r="P1" s="126"/>
      <c r="Q1" s="123"/>
      <c r="R1" s="126"/>
      <c r="S1" s="123"/>
      <c r="T1" s="126"/>
      <c r="U1" s="123"/>
      <c r="V1" s="126"/>
    </row>
    <row r="2" spans="1:29" ht="16.5">
      <c r="A2" s="168"/>
      <c r="B2" s="169" t="s">
        <v>9</v>
      </c>
      <c r="C2" s="170" t="s">
        <v>143</v>
      </c>
      <c r="D2" s="170" t="s">
        <v>120</v>
      </c>
      <c r="E2" s="169" t="s">
        <v>6</v>
      </c>
      <c r="F2" s="169" t="s">
        <v>7</v>
      </c>
      <c r="G2" s="169" t="s">
        <v>144</v>
      </c>
      <c r="H2" s="169"/>
      <c r="I2" s="169" t="s">
        <v>145</v>
      </c>
      <c r="J2" s="171"/>
      <c r="K2" s="169" t="s">
        <v>146</v>
      </c>
      <c r="L2" s="171"/>
      <c r="M2" s="172" t="s">
        <v>147</v>
      </c>
      <c r="N2" s="169"/>
      <c r="O2" s="172" t="s">
        <v>148</v>
      </c>
      <c r="P2" s="171"/>
      <c r="Q2" s="172" t="s">
        <v>149</v>
      </c>
      <c r="R2" s="171"/>
      <c r="S2" s="171" t="s">
        <v>10</v>
      </c>
      <c r="T2" s="171"/>
      <c r="U2" s="171" t="s">
        <v>11</v>
      </c>
      <c r="V2" s="99"/>
      <c r="Y2" s="99">
        <v>1</v>
      </c>
      <c r="Z2" s="99">
        <v>2</v>
      </c>
      <c r="AA2" s="99">
        <v>3</v>
      </c>
      <c r="AB2" s="99">
        <v>4</v>
      </c>
      <c r="AC2" s="99">
        <v>5</v>
      </c>
    </row>
    <row r="3" spans="2:28" ht="18" thickBot="1">
      <c r="B3" s="30"/>
      <c r="C3" s="30">
        <v>5483</v>
      </c>
      <c r="D3" s="30" t="s">
        <v>273</v>
      </c>
      <c r="E3" s="30" t="s">
        <v>225</v>
      </c>
      <c r="F3" s="30">
        <v>3</v>
      </c>
      <c r="G3" s="173"/>
      <c r="H3" s="27"/>
      <c r="I3" s="173"/>
      <c r="J3" s="99"/>
      <c r="K3" s="112"/>
      <c r="L3" s="99"/>
      <c r="M3" s="173"/>
      <c r="N3" s="27"/>
      <c r="O3" s="173"/>
      <c r="P3" s="99"/>
      <c r="Q3" s="112"/>
      <c r="R3" s="99"/>
      <c r="S3" s="174" t="s">
        <v>452</v>
      </c>
      <c r="T3" s="99"/>
      <c r="U3" s="112">
        <v>1</v>
      </c>
      <c r="V3" s="99"/>
      <c r="W3" s="99" t="s">
        <v>214</v>
      </c>
      <c r="X3" s="99">
        <v>8</v>
      </c>
      <c r="Y3" s="99">
        <v>7</v>
      </c>
      <c r="Z3" s="99">
        <v>6</v>
      </c>
      <c r="AA3" s="99">
        <v>8</v>
      </c>
      <c r="AB3" s="99">
        <v>3</v>
      </c>
    </row>
    <row r="4" spans="2:28" ht="18.75" thickBot="1" thickTop="1">
      <c r="B4" s="30"/>
      <c r="C4" s="30">
        <v>3466</v>
      </c>
      <c r="D4" s="30" t="s">
        <v>271</v>
      </c>
      <c r="E4" s="30" t="s">
        <v>222</v>
      </c>
      <c r="F4" s="30">
        <v>2</v>
      </c>
      <c r="G4" s="173"/>
      <c r="H4" s="27"/>
      <c r="I4" s="173"/>
      <c r="J4" s="99"/>
      <c r="K4" s="112"/>
      <c r="L4" s="99"/>
      <c r="M4" s="173"/>
      <c r="N4" s="27"/>
      <c r="O4" s="173"/>
      <c r="P4" s="99"/>
      <c r="Q4" s="112"/>
      <c r="R4" s="99"/>
      <c r="S4" s="174" t="s">
        <v>450</v>
      </c>
      <c r="T4" s="99"/>
      <c r="U4" s="112">
        <v>2</v>
      </c>
      <c r="V4" s="99"/>
      <c r="W4" s="99" t="s">
        <v>214</v>
      </c>
      <c r="X4" s="99">
        <v>7</v>
      </c>
      <c r="Y4" s="99">
        <v>2</v>
      </c>
      <c r="Z4" s="99">
        <v>4</v>
      </c>
      <c r="AA4" s="99">
        <v>5</v>
      </c>
      <c r="AB4" s="99">
        <v>1</v>
      </c>
    </row>
    <row r="5" spans="2:28" ht="18.75" thickBot="1" thickTop="1">
      <c r="B5" s="30"/>
      <c r="C5" s="27">
        <v>5466</v>
      </c>
      <c r="D5" s="30" t="s">
        <v>270</v>
      </c>
      <c r="E5" s="27" t="s">
        <v>220</v>
      </c>
      <c r="F5" s="27">
        <v>3</v>
      </c>
      <c r="G5" s="173"/>
      <c r="H5" s="27"/>
      <c r="I5" s="173"/>
      <c r="J5" s="99"/>
      <c r="K5" s="112"/>
      <c r="L5" s="99"/>
      <c r="M5" s="173"/>
      <c r="N5" s="27"/>
      <c r="O5" s="173"/>
      <c r="P5" s="99"/>
      <c r="Q5" s="112"/>
      <c r="R5" s="99"/>
      <c r="S5" s="174" t="s">
        <v>449</v>
      </c>
      <c r="T5" s="99"/>
      <c r="U5" s="112">
        <v>3</v>
      </c>
      <c r="V5" s="99"/>
      <c r="X5" s="99">
        <v>6</v>
      </c>
      <c r="Y5" s="99">
        <v>9</v>
      </c>
      <c r="Z5" s="99">
        <v>10</v>
      </c>
      <c r="AA5" s="99">
        <v>13</v>
      </c>
      <c r="AB5" s="99">
        <v>4</v>
      </c>
    </row>
    <row r="6" spans="2:24" ht="18.75" thickBot="1" thickTop="1">
      <c r="B6" s="30"/>
      <c r="C6" s="30">
        <v>5480</v>
      </c>
      <c r="D6" s="175" t="s">
        <v>272</v>
      </c>
      <c r="E6" s="30" t="s">
        <v>225</v>
      </c>
      <c r="F6" s="30">
        <v>3</v>
      </c>
      <c r="G6" s="173"/>
      <c r="H6" s="27"/>
      <c r="I6" s="173"/>
      <c r="J6" s="99"/>
      <c r="K6" s="112"/>
      <c r="L6" s="99"/>
      <c r="M6" s="173"/>
      <c r="N6" s="27"/>
      <c r="O6" s="173"/>
      <c r="P6" s="99"/>
      <c r="Q6" s="112"/>
      <c r="R6" s="99"/>
      <c r="S6" s="174" t="s">
        <v>451</v>
      </c>
      <c r="T6" s="99"/>
      <c r="U6" s="112">
        <v>4</v>
      </c>
      <c r="V6" s="99"/>
      <c r="X6" s="99">
        <v>5</v>
      </c>
    </row>
    <row r="7" spans="2:24" ht="18.75" thickBot="1" thickTop="1">
      <c r="B7" s="30"/>
      <c r="C7" s="27">
        <v>3471</v>
      </c>
      <c r="D7" s="30" t="s">
        <v>269</v>
      </c>
      <c r="E7" s="27" t="s">
        <v>220</v>
      </c>
      <c r="F7" s="27">
        <v>2</v>
      </c>
      <c r="G7" s="173"/>
      <c r="H7" s="27"/>
      <c r="I7" s="173"/>
      <c r="J7" s="99"/>
      <c r="K7" s="112"/>
      <c r="L7" s="99"/>
      <c r="M7" s="173"/>
      <c r="N7" s="27"/>
      <c r="O7" s="173"/>
      <c r="P7" s="99"/>
      <c r="Q7" s="112"/>
      <c r="R7" s="99"/>
      <c r="S7" s="174" t="s">
        <v>448</v>
      </c>
      <c r="T7" s="99"/>
      <c r="U7" s="112">
        <v>5</v>
      </c>
      <c r="V7" s="99"/>
      <c r="X7" s="99">
        <v>4</v>
      </c>
    </row>
    <row r="8" spans="2:24" ht="18.75" thickBot="1" thickTop="1">
      <c r="B8" s="30"/>
      <c r="C8" s="32">
        <v>3482</v>
      </c>
      <c r="D8" s="32" t="s">
        <v>267</v>
      </c>
      <c r="E8" s="32" t="s">
        <v>218</v>
      </c>
      <c r="F8" s="32">
        <v>2</v>
      </c>
      <c r="G8" s="173"/>
      <c r="H8" s="27"/>
      <c r="I8" s="173"/>
      <c r="J8" s="99"/>
      <c r="K8" s="112"/>
      <c r="L8" s="99"/>
      <c r="M8" s="173"/>
      <c r="N8" s="27"/>
      <c r="O8" s="173"/>
      <c r="P8" s="99"/>
      <c r="Q8" s="112"/>
      <c r="R8" s="99"/>
      <c r="S8" s="174" t="s">
        <v>446</v>
      </c>
      <c r="T8" s="99"/>
      <c r="U8" s="112">
        <v>6</v>
      </c>
      <c r="V8" s="99"/>
      <c r="X8" s="99">
        <v>3</v>
      </c>
    </row>
    <row r="9" spans="2:24" ht="18.75" thickBot="1" thickTop="1">
      <c r="B9" s="30"/>
      <c r="C9" s="29">
        <v>1531</v>
      </c>
      <c r="D9" s="27" t="s">
        <v>268</v>
      </c>
      <c r="E9" s="27" t="s">
        <v>222</v>
      </c>
      <c r="F9" s="27">
        <v>1</v>
      </c>
      <c r="G9" s="173"/>
      <c r="H9" s="27"/>
      <c r="I9" s="173"/>
      <c r="J9" s="128"/>
      <c r="K9" s="112"/>
      <c r="L9" s="128"/>
      <c r="M9" s="173"/>
      <c r="N9" s="27"/>
      <c r="O9" s="173"/>
      <c r="P9" s="128"/>
      <c r="Q9" s="112"/>
      <c r="R9" s="128"/>
      <c r="S9" s="174" t="s">
        <v>447</v>
      </c>
      <c r="T9" s="128"/>
      <c r="U9" s="112">
        <v>7</v>
      </c>
      <c r="V9" s="99"/>
      <c r="X9" s="99">
        <v>2</v>
      </c>
    </row>
    <row r="10" spans="2:24" ht="18.75" thickBot="1" thickTop="1">
      <c r="B10" s="30"/>
      <c r="C10" s="30">
        <v>1553</v>
      </c>
      <c r="D10" s="30" t="s">
        <v>266</v>
      </c>
      <c r="E10" s="30" t="s">
        <v>218</v>
      </c>
      <c r="F10" s="30">
        <v>1</v>
      </c>
      <c r="G10" s="173"/>
      <c r="H10" s="27"/>
      <c r="I10" s="173"/>
      <c r="J10" s="99"/>
      <c r="K10" s="112"/>
      <c r="L10" s="99"/>
      <c r="M10" s="173"/>
      <c r="N10" s="27"/>
      <c r="O10" s="173"/>
      <c r="P10" s="99"/>
      <c r="Q10" s="112"/>
      <c r="R10" s="99"/>
      <c r="S10" s="174" t="s">
        <v>445</v>
      </c>
      <c r="T10" s="99"/>
      <c r="U10" s="112">
        <v>8</v>
      </c>
      <c r="V10" s="99"/>
      <c r="X10" s="99">
        <v>1</v>
      </c>
    </row>
    <row r="11" ht="18" thickTop="1"/>
  </sheetData>
  <sheetProtection/>
  <dataValidations count="4">
    <dataValidation type="whole" allowBlank="1" showInputMessage="1" showErrorMessage="1" errorTitle="学年" error="学年は半角で1,2,3で入力お願いします。" imeMode="off" sqref="F4:F5">
      <formula1>1</formula1>
      <formula2>3</formula2>
    </dataValidation>
    <dataValidation allowBlank="1" showInputMessage="1" showErrorMessage="1" imeMode="hiragana" sqref="D3"/>
    <dataValidation allowBlank="1" showInputMessage="1" showErrorMessage="1" imeMode="off" sqref="C3:C5"/>
    <dataValidation type="whole" allowBlank="1" showInputMessage="1" showErrorMessage="1" sqref="F3">
      <formula1>1</formula1>
      <formula2>3</formula2>
    </dataValidation>
  </dataValidations>
  <printOptions horizontalCentered="1"/>
  <pageMargins left="0.7874015748031497" right="0.7874015748031497" top="0.4724409448818898" bottom="0.5118110236220472" header="0.4724409448818898" footer="0.511811023622047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H9"/>
  <sheetViews>
    <sheetView workbookViewId="0" topLeftCell="A1">
      <selection activeCell="B3" sqref="B3:B8"/>
    </sheetView>
  </sheetViews>
  <sheetFormatPr defaultColWidth="9.00390625" defaultRowHeight="13.5"/>
  <cols>
    <col min="1" max="1" width="5.50390625" style="99" bestFit="1" customWidth="1"/>
    <col min="2" max="2" width="7.00390625" style="99" customWidth="1"/>
    <col min="3" max="3" width="7.375" style="99" customWidth="1"/>
    <col min="4" max="4" width="12.625" style="99" bestFit="1" customWidth="1"/>
    <col min="5" max="5" width="9.00390625" style="99" customWidth="1"/>
    <col min="6" max="6" width="5.125" style="99" bestFit="1" customWidth="1"/>
    <col min="7" max="7" width="7.50390625" style="127" hidden="1" customWidth="1"/>
    <col min="8" max="8" width="1.12109375" style="127" hidden="1" customWidth="1"/>
    <col min="9" max="9" width="7.50390625" style="127" hidden="1" customWidth="1"/>
    <col min="10" max="10" width="1.12109375" style="127" hidden="1" customWidth="1"/>
    <col min="11" max="11" width="7.50390625" style="127" hidden="1" customWidth="1"/>
    <col min="12" max="12" width="1.12109375" style="127" hidden="1" customWidth="1"/>
    <col min="13" max="13" width="7.50390625" style="127" hidden="1" customWidth="1"/>
    <col min="14" max="14" width="1.12109375" style="127" hidden="1" customWidth="1"/>
    <col min="15" max="15" width="7.50390625" style="127" hidden="1" customWidth="1"/>
    <col min="16" max="16" width="1.12109375" style="127" hidden="1" customWidth="1"/>
    <col min="17" max="17" width="7.50390625" style="127" hidden="1" customWidth="1"/>
    <col min="18" max="18" width="1.12109375" style="127" hidden="1" customWidth="1"/>
    <col min="19" max="19" width="7.50390625" style="127" hidden="1" customWidth="1"/>
    <col min="20" max="20" width="1.12109375" style="127" hidden="1" customWidth="1"/>
    <col min="21" max="21" width="7.50390625" style="127" hidden="1" customWidth="1"/>
    <col min="22" max="22" width="1.12109375" style="127" hidden="1" customWidth="1"/>
    <col min="23" max="23" width="7.50390625" style="127" hidden="1" customWidth="1"/>
    <col min="24" max="24" width="1.12109375" style="127" customWidth="1"/>
    <col min="25" max="25" width="9.00390625" style="99" customWidth="1"/>
    <col min="26" max="26" width="1.4921875" style="128" customWidth="1"/>
    <col min="27" max="16384" width="9.00390625" style="99" customWidth="1"/>
  </cols>
  <sheetData>
    <row r="1" spans="1:27" ht="27.75">
      <c r="A1" s="123"/>
      <c r="B1" s="124" t="s">
        <v>85</v>
      </c>
      <c r="C1" s="123"/>
      <c r="D1" s="125"/>
      <c r="E1" s="123"/>
      <c r="F1" s="123"/>
      <c r="G1" s="123"/>
      <c r="H1" s="126"/>
      <c r="I1" s="123"/>
      <c r="J1" s="126"/>
      <c r="K1" s="123"/>
      <c r="L1" s="126"/>
      <c r="M1" s="123"/>
      <c r="N1" s="126"/>
      <c r="O1" s="123"/>
      <c r="P1" s="126"/>
      <c r="Q1" s="123"/>
      <c r="R1" s="126"/>
      <c r="S1" s="123"/>
      <c r="T1" s="126"/>
      <c r="U1" s="123"/>
      <c r="V1" s="126"/>
      <c r="W1" s="123"/>
      <c r="X1" s="126"/>
      <c r="Y1" s="123"/>
      <c r="Z1" s="126"/>
      <c r="AA1" s="123"/>
    </row>
    <row r="2" spans="1:34" ht="16.5">
      <c r="A2" s="168"/>
      <c r="B2" s="169" t="s">
        <v>9</v>
      </c>
      <c r="C2" s="170" t="s">
        <v>143</v>
      </c>
      <c r="D2" s="170" t="s">
        <v>120</v>
      </c>
      <c r="E2" s="169" t="s">
        <v>6</v>
      </c>
      <c r="F2" s="169" t="s">
        <v>7</v>
      </c>
      <c r="G2" s="176" t="s">
        <v>150</v>
      </c>
      <c r="H2" s="176"/>
      <c r="I2" s="176" t="s">
        <v>150</v>
      </c>
      <c r="J2" s="176"/>
      <c r="K2" s="176" t="s">
        <v>150</v>
      </c>
      <c r="L2" s="176"/>
      <c r="M2" s="176" t="s">
        <v>150</v>
      </c>
      <c r="N2" s="176"/>
      <c r="O2" s="176" t="s">
        <v>150</v>
      </c>
      <c r="P2" s="176"/>
      <c r="Q2" s="176" t="s">
        <v>150</v>
      </c>
      <c r="R2" s="176"/>
      <c r="S2" s="176" t="s">
        <v>150</v>
      </c>
      <c r="T2" s="176"/>
      <c r="U2" s="176" t="s">
        <v>150</v>
      </c>
      <c r="V2" s="176"/>
      <c r="W2" s="176" t="s">
        <v>150</v>
      </c>
      <c r="X2" s="176"/>
      <c r="Y2" s="171" t="s">
        <v>10</v>
      </c>
      <c r="Z2" s="171"/>
      <c r="AA2" s="171" t="s">
        <v>11</v>
      </c>
      <c r="AD2" s="99">
        <v>1</v>
      </c>
      <c r="AE2" s="99">
        <v>2</v>
      </c>
      <c r="AF2" s="99">
        <v>3</v>
      </c>
      <c r="AG2" s="99">
        <v>4</v>
      </c>
      <c r="AH2" s="99">
        <v>5</v>
      </c>
    </row>
    <row r="3" spans="2:32" ht="18" thickBot="1">
      <c r="B3" s="30"/>
      <c r="C3" s="30">
        <v>5479</v>
      </c>
      <c r="D3" s="30" t="s">
        <v>278</v>
      </c>
      <c r="E3" s="30" t="s">
        <v>225</v>
      </c>
      <c r="F3" s="30">
        <v>3</v>
      </c>
      <c r="G3" s="173"/>
      <c r="H3" s="27"/>
      <c r="I3" s="173"/>
      <c r="J3" s="27"/>
      <c r="K3" s="173"/>
      <c r="L3" s="27"/>
      <c r="M3" s="112"/>
      <c r="N3" s="30"/>
      <c r="O3" s="112"/>
      <c r="P3" s="30"/>
      <c r="Q3" s="112"/>
      <c r="R3" s="30"/>
      <c r="S3" s="112"/>
      <c r="T3" s="30"/>
      <c r="U3" s="112"/>
      <c r="V3" s="30"/>
      <c r="W3" s="112"/>
      <c r="X3" s="30"/>
      <c r="Y3" s="174" t="s">
        <v>521</v>
      </c>
      <c r="AA3" s="112">
        <v>1</v>
      </c>
      <c r="AB3" s="99" t="s">
        <v>212</v>
      </c>
      <c r="AC3" s="99">
        <v>8</v>
      </c>
      <c r="AE3" s="99">
        <v>7</v>
      </c>
      <c r="AF3" s="99">
        <v>8</v>
      </c>
    </row>
    <row r="4" spans="2:32" ht="18.75" thickBot="1" thickTop="1">
      <c r="B4" s="30"/>
      <c r="C4" s="27">
        <v>5465</v>
      </c>
      <c r="D4" s="27" t="s">
        <v>277</v>
      </c>
      <c r="E4" s="27" t="s">
        <v>220</v>
      </c>
      <c r="F4" s="27">
        <v>3</v>
      </c>
      <c r="G4" s="112"/>
      <c r="H4" s="27"/>
      <c r="I4" s="112"/>
      <c r="J4" s="27"/>
      <c r="K4" s="112"/>
      <c r="L4" s="27"/>
      <c r="M4" s="112"/>
      <c r="N4" s="30"/>
      <c r="O4" s="112"/>
      <c r="P4" s="30"/>
      <c r="Q4" s="112"/>
      <c r="R4" s="30"/>
      <c r="S4" s="112"/>
      <c r="T4" s="30"/>
      <c r="U4" s="112"/>
      <c r="V4" s="30"/>
      <c r="W4" s="112"/>
      <c r="X4" s="30"/>
      <c r="Y4" s="174" t="s">
        <v>521</v>
      </c>
      <c r="Z4" s="99"/>
      <c r="AA4" s="112">
        <v>2</v>
      </c>
      <c r="AB4" s="99" t="s">
        <v>212</v>
      </c>
      <c r="AC4" s="99">
        <v>7</v>
      </c>
      <c r="AE4" s="99">
        <v>5</v>
      </c>
      <c r="AF4" s="99">
        <v>6</v>
      </c>
    </row>
    <row r="5" spans="2:32" ht="18.75" thickBot="1" thickTop="1">
      <c r="B5" s="30"/>
      <c r="C5" s="30">
        <v>3487</v>
      </c>
      <c r="D5" s="30" t="s">
        <v>260</v>
      </c>
      <c r="E5" s="30" t="s">
        <v>225</v>
      </c>
      <c r="F5" s="30">
        <v>2</v>
      </c>
      <c r="G5" s="112"/>
      <c r="H5" s="27"/>
      <c r="I5" s="112"/>
      <c r="J5" s="27"/>
      <c r="K5" s="112"/>
      <c r="L5" s="27"/>
      <c r="M5" s="112"/>
      <c r="N5" s="30"/>
      <c r="O5" s="112"/>
      <c r="P5" s="30"/>
      <c r="Q5" s="112"/>
      <c r="R5" s="30"/>
      <c r="S5" s="112"/>
      <c r="T5" s="30"/>
      <c r="U5" s="112"/>
      <c r="V5" s="30"/>
      <c r="W5" s="112"/>
      <c r="X5" s="30"/>
      <c r="Y5" s="174" t="s">
        <v>520</v>
      </c>
      <c r="Z5" s="99"/>
      <c r="AA5" s="112">
        <v>3</v>
      </c>
      <c r="AC5" s="99">
        <v>6</v>
      </c>
      <c r="AE5" s="99">
        <v>12</v>
      </c>
      <c r="AF5" s="99">
        <v>14</v>
      </c>
    </row>
    <row r="6" spans="2:29" ht="18.75" thickBot="1" thickTop="1">
      <c r="B6" s="30"/>
      <c r="C6" s="30">
        <v>3472</v>
      </c>
      <c r="D6" s="30" t="s">
        <v>276</v>
      </c>
      <c r="E6" s="30" t="s">
        <v>220</v>
      </c>
      <c r="F6" s="30">
        <v>2</v>
      </c>
      <c r="G6" s="112"/>
      <c r="H6" s="27"/>
      <c r="I6" s="112"/>
      <c r="J6" s="27"/>
      <c r="K6" s="112"/>
      <c r="L6" s="27"/>
      <c r="M6" s="112"/>
      <c r="N6" s="30"/>
      <c r="O6" s="112"/>
      <c r="P6" s="30"/>
      <c r="Q6" s="112"/>
      <c r="R6" s="30"/>
      <c r="S6" s="112"/>
      <c r="T6" s="30"/>
      <c r="U6" s="112"/>
      <c r="V6" s="30"/>
      <c r="W6" s="112"/>
      <c r="X6" s="30"/>
      <c r="Y6" s="174" t="s">
        <v>520</v>
      </c>
      <c r="Z6" s="99"/>
      <c r="AA6" s="112">
        <v>4</v>
      </c>
      <c r="AC6" s="99">
        <v>5</v>
      </c>
    </row>
    <row r="7" spans="2:29" ht="18.75" thickBot="1" thickTop="1">
      <c r="B7" s="30"/>
      <c r="C7" s="30">
        <v>1548</v>
      </c>
      <c r="D7" s="30" t="s">
        <v>274</v>
      </c>
      <c r="E7" s="30" t="s">
        <v>218</v>
      </c>
      <c r="F7" s="30">
        <v>1</v>
      </c>
      <c r="G7" s="112"/>
      <c r="H7" s="27"/>
      <c r="I7" s="112"/>
      <c r="J7" s="27"/>
      <c r="K7" s="112"/>
      <c r="L7" s="27"/>
      <c r="M7" s="112"/>
      <c r="N7" s="30"/>
      <c r="O7" s="112"/>
      <c r="P7" s="30"/>
      <c r="Q7" s="112"/>
      <c r="R7" s="30"/>
      <c r="S7" s="112"/>
      <c r="T7" s="30"/>
      <c r="U7" s="112"/>
      <c r="V7" s="30"/>
      <c r="W7" s="112"/>
      <c r="X7" s="30"/>
      <c r="Y7" s="174" t="s">
        <v>440</v>
      </c>
      <c r="Z7" s="99"/>
      <c r="AA7" s="112"/>
      <c r="AC7" s="99">
        <v>4</v>
      </c>
    </row>
    <row r="8" spans="2:29" ht="18.75" thickBot="1" thickTop="1">
      <c r="B8" s="30"/>
      <c r="C8" s="30">
        <v>1541</v>
      </c>
      <c r="D8" s="30" t="s">
        <v>275</v>
      </c>
      <c r="E8" s="30" t="s">
        <v>218</v>
      </c>
      <c r="F8" s="30">
        <v>1</v>
      </c>
      <c r="G8" s="112"/>
      <c r="H8" s="27"/>
      <c r="I8" s="112"/>
      <c r="J8" s="27"/>
      <c r="K8" s="112"/>
      <c r="L8" s="27"/>
      <c r="M8" s="112"/>
      <c r="N8" s="30"/>
      <c r="O8" s="112"/>
      <c r="P8" s="30"/>
      <c r="Q8" s="112"/>
      <c r="R8" s="30"/>
      <c r="S8" s="112"/>
      <c r="T8" s="30"/>
      <c r="U8" s="112"/>
      <c r="V8" s="30"/>
      <c r="W8" s="112"/>
      <c r="X8" s="30"/>
      <c r="Y8" s="174" t="s">
        <v>440</v>
      </c>
      <c r="Z8" s="99"/>
      <c r="AA8" s="112"/>
      <c r="AC8" s="99">
        <v>3</v>
      </c>
    </row>
    <row r="9" spans="7:26" ht="18" thickTop="1"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Z9" s="99"/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H9"/>
  <sheetViews>
    <sheetView zoomScaleSheetLayoutView="100" workbookViewId="0" topLeftCell="A1">
      <selection activeCell="Y5" sqref="Y5:AC5"/>
    </sheetView>
  </sheetViews>
  <sheetFormatPr defaultColWidth="9.00390625" defaultRowHeight="13.5"/>
  <cols>
    <col min="1" max="1" width="5.50390625" style="99" bestFit="1" customWidth="1"/>
    <col min="2" max="2" width="7.625" style="9" customWidth="1"/>
    <col min="3" max="3" width="8.125" style="9" customWidth="1"/>
    <col min="4" max="4" width="11.625" style="100" customWidth="1"/>
    <col min="5" max="5" width="9.00390625" style="9" customWidth="1"/>
    <col min="6" max="6" width="5.50390625" style="9" customWidth="1"/>
    <col min="7" max="7" width="7.50390625" style="127" hidden="1" customWidth="1"/>
    <col min="8" max="8" width="1.12109375" style="127" hidden="1" customWidth="1"/>
    <col min="9" max="9" width="7.50390625" style="127" hidden="1" customWidth="1"/>
    <col min="10" max="10" width="1.12109375" style="127" hidden="1" customWidth="1"/>
    <col min="11" max="11" width="7.50390625" style="127" hidden="1" customWidth="1"/>
    <col min="12" max="12" width="1.12109375" style="127" hidden="1" customWidth="1"/>
    <col min="13" max="13" width="7.50390625" style="127" hidden="1" customWidth="1"/>
    <col min="14" max="14" width="1.12109375" style="127" hidden="1" customWidth="1"/>
    <col min="15" max="15" width="7.50390625" style="127" hidden="1" customWidth="1"/>
    <col min="16" max="16" width="1.12109375" style="127" hidden="1" customWidth="1"/>
    <col min="17" max="17" width="7.50390625" style="127" hidden="1" customWidth="1"/>
    <col min="18" max="18" width="1.12109375" style="127" customWidth="1"/>
    <col min="19" max="19" width="7.50390625" style="127" customWidth="1"/>
    <col min="20" max="20" width="1.12109375" style="127" customWidth="1"/>
    <col min="21" max="21" width="9.00390625" style="127" bestFit="1" customWidth="1"/>
    <col min="22" max="22" width="1.4921875" style="128" customWidth="1"/>
    <col min="23" max="25" width="9.00390625" style="99" customWidth="1"/>
    <col min="26" max="31" width="9.00390625" style="98" customWidth="1"/>
    <col min="32" max="16384" width="9.00390625" style="99" customWidth="1"/>
  </cols>
  <sheetData>
    <row r="1" spans="1:34" ht="27.75">
      <c r="A1" s="123"/>
      <c r="B1" s="129" t="s">
        <v>99</v>
      </c>
      <c r="C1" s="125"/>
      <c r="D1" s="131"/>
      <c r="E1" s="125"/>
      <c r="F1" s="125"/>
      <c r="G1" s="123"/>
      <c r="H1" s="126"/>
      <c r="I1" s="123"/>
      <c r="J1" s="126"/>
      <c r="K1" s="123"/>
      <c r="L1" s="126"/>
      <c r="M1" s="123"/>
      <c r="N1" s="126"/>
      <c r="O1" s="123"/>
      <c r="P1" s="126"/>
      <c r="Q1" s="123"/>
      <c r="R1" s="126"/>
      <c r="S1" s="123"/>
      <c r="T1" s="126"/>
      <c r="U1" s="123"/>
      <c r="V1" s="126"/>
      <c r="AF1" s="132">
        <v>1</v>
      </c>
      <c r="AG1" s="132" t="s">
        <v>100</v>
      </c>
      <c r="AH1" s="132" t="s">
        <v>101</v>
      </c>
    </row>
    <row r="2" spans="1:34" ht="16.5">
      <c r="A2" s="168"/>
      <c r="B2" s="169" t="s">
        <v>9</v>
      </c>
      <c r="C2" s="170" t="s">
        <v>143</v>
      </c>
      <c r="D2" s="170" t="s">
        <v>120</v>
      </c>
      <c r="E2" s="169" t="s">
        <v>6</v>
      </c>
      <c r="F2" s="169" t="s">
        <v>7</v>
      </c>
      <c r="G2" s="169" t="s">
        <v>144</v>
      </c>
      <c r="H2" s="169"/>
      <c r="I2" s="169" t="s">
        <v>145</v>
      </c>
      <c r="J2" s="171"/>
      <c r="K2" s="169" t="s">
        <v>146</v>
      </c>
      <c r="L2" s="171"/>
      <c r="M2" s="172" t="s">
        <v>147</v>
      </c>
      <c r="N2" s="169"/>
      <c r="O2" s="172" t="s">
        <v>148</v>
      </c>
      <c r="P2" s="171"/>
      <c r="Q2" s="172" t="s">
        <v>149</v>
      </c>
      <c r="R2" s="171"/>
      <c r="S2" s="171" t="s">
        <v>10</v>
      </c>
      <c r="T2" s="171"/>
      <c r="U2" s="171" t="s">
        <v>11</v>
      </c>
      <c r="V2" s="99"/>
      <c r="Y2" s="99">
        <v>1</v>
      </c>
      <c r="Z2" s="98">
        <v>2</v>
      </c>
      <c r="AA2" s="98">
        <v>3</v>
      </c>
      <c r="AB2" s="98">
        <v>4</v>
      </c>
      <c r="AC2" s="98">
        <v>5</v>
      </c>
      <c r="AF2" s="132">
        <v>1</v>
      </c>
      <c r="AG2" s="132" t="s">
        <v>100</v>
      </c>
      <c r="AH2" s="132" t="s">
        <v>102</v>
      </c>
    </row>
    <row r="3" spans="1:34" ht="18" thickBot="1">
      <c r="A3" s="9"/>
      <c r="C3" s="9">
        <v>5479</v>
      </c>
      <c r="D3" s="9" t="s">
        <v>278</v>
      </c>
      <c r="E3" s="9" t="s">
        <v>225</v>
      </c>
      <c r="F3" s="9">
        <v>3</v>
      </c>
      <c r="G3" s="222"/>
      <c r="H3" s="9"/>
      <c r="I3" s="222"/>
      <c r="J3" s="9"/>
      <c r="K3" s="222"/>
      <c r="L3" s="9"/>
      <c r="M3" s="222"/>
      <c r="N3" s="9"/>
      <c r="O3" s="222"/>
      <c r="P3" s="9"/>
      <c r="Q3" s="222"/>
      <c r="R3" s="9"/>
      <c r="S3" s="223" t="s">
        <v>444</v>
      </c>
      <c r="T3" s="9"/>
      <c r="U3" s="222">
        <v>1</v>
      </c>
      <c r="V3" s="99"/>
      <c r="W3" s="99" t="s">
        <v>212</v>
      </c>
      <c r="X3" s="99">
        <v>8</v>
      </c>
      <c r="Z3" s="98">
        <v>7</v>
      </c>
      <c r="AA3" s="98">
        <v>8</v>
      </c>
      <c r="AB3" s="98">
        <v>4</v>
      </c>
      <c r="AF3" s="132">
        <v>1</v>
      </c>
      <c r="AG3" s="132" t="s">
        <v>100</v>
      </c>
      <c r="AH3" s="132" t="s">
        <v>101</v>
      </c>
    </row>
    <row r="4" spans="1:34" ht="18.75" thickBot="1" thickTop="1">
      <c r="A4" s="9"/>
      <c r="B4" s="30"/>
      <c r="C4" s="27">
        <v>3473</v>
      </c>
      <c r="D4" s="27" t="s">
        <v>283</v>
      </c>
      <c r="E4" s="27" t="s">
        <v>220</v>
      </c>
      <c r="F4" s="27">
        <v>2</v>
      </c>
      <c r="G4" s="173"/>
      <c r="H4" s="27"/>
      <c r="I4" s="173"/>
      <c r="J4" s="9"/>
      <c r="K4" s="222"/>
      <c r="L4" s="9"/>
      <c r="M4" s="173"/>
      <c r="N4" s="27"/>
      <c r="O4" s="173"/>
      <c r="P4" s="9"/>
      <c r="Q4" s="222"/>
      <c r="R4" s="9"/>
      <c r="S4" s="223" t="s">
        <v>443</v>
      </c>
      <c r="T4" s="9"/>
      <c r="U4" s="222">
        <v>2</v>
      </c>
      <c r="V4" s="99"/>
      <c r="W4" s="99" t="s">
        <v>212</v>
      </c>
      <c r="X4" s="99">
        <v>7</v>
      </c>
      <c r="Z4" s="98">
        <v>6</v>
      </c>
      <c r="AA4" s="98">
        <v>5</v>
      </c>
      <c r="AB4" s="98">
        <v>3</v>
      </c>
      <c r="AF4" s="35">
        <v>1</v>
      </c>
      <c r="AG4" s="35" t="s">
        <v>100</v>
      </c>
      <c r="AH4" s="35" t="s">
        <v>103</v>
      </c>
    </row>
    <row r="5" spans="1:34" ht="18.75" thickBot="1" thickTop="1">
      <c r="A5" s="9"/>
      <c r="B5" s="30"/>
      <c r="C5" s="27">
        <v>5464</v>
      </c>
      <c r="D5" s="27" t="s">
        <v>282</v>
      </c>
      <c r="E5" s="27" t="s">
        <v>220</v>
      </c>
      <c r="F5" s="27">
        <v>3</v>
      </c>
      <c r="G5" s="173"/>
      <c r="H5" s="27"/>
      <c r="I5" s="173"/>
      <c r="J5" s="9"/>
      <c r="K5" s="222"/>
      <c r="L5" s="9"/>
      <c r="M5" s="173"/>
      <c r="N5" s="27"/>
      <c r="O5" s="173"/>
      <c r="P5" s="9"/>
      <c r="Q5" s="222"/>
      <c r="R5" s="9"/>
      <c r="S5" s="223" t="s">
        <v>442</v>
      </c>
      <c r="T5" s="9"/>
      <c r="U5" s="222">
        <v>3</v>
      </c>
      <c r="V5" s="99"/>
      <c r="X5" s="99">
        <v>6</v>
      </c>
      <c r="Z5" s="98">
        <v>13</v>
      </c>
      <c r="AA5" s="98">
        <v>13</v>
      </c>
      <c r="AB5" s="98">
        <v>7</v>
      </c>
      <c r="AF5" s="133">
        <v>1</v>
      </c>
      <c r="AG5" s="134" t="s">
        <v>100</v>
      </c>
      <c r="AH5" s="134" t="s">
        <v>104</v>
      </c>
    </row>
    <row r="6" spans="1:34" ht="18.75" thickBot="1" thickTop="1">
      <c r="A6" s="9"/>
      <c r="B6" s="30"/>
      <c r="C6" s="27">
        <v>5482</v>
      </c>
      <c r="D6" s="30" t="s">
        <v>281</v>
      </c>
      <c r="E6" s="27" t="s">
        <v>225</v>
      </c>
      <c r="F6" s="27">
        <v>3</v>
      </c>
      <c r="G6" s="173"/>
      <c r="H6" s="27"/>
      <c r="I6" s="173"/>
      <c r="J6" s="9"/>
      <c r="K6" s="222"/>
      <c r="L6" s="9"/>
      <c r="M6" s="173"/>
      <c r="N6" s="27"/>
      <c r="O6" s="173"/>
      <c r="P6" s="9"/>
      <c r="Q6" s="222"/>
      <c r="R6" s="9"/>
      <c r="S6" s="223" t="s">
        <v>441</v>
      </c>
      <c r="T6" s="9"/>
      <c r="U6" s="222">
        <v>4</v>
      </c>
      <c r="V6" s="99"/>
      <c r="X6" s="99">
        <v>5</v>
      </c>
      <c r="AF6" s="133">
        <v>1</v>
      </c>
      <c r="AG6" s="134" t="s">
        <v>105</v>
      </c>
      <c r="AH6" s="134" t="s">
        <v>106</v>
      </c>
    </row>
    <row r="7" spans="1:34" ht="18.75" thickBot="1" thickTop="1">
      <c r="A7" s="9"/>
      <c r="B7" s="30"/>
      <c r="C7" s="27">
        <v>1551</v>
      </c>
      <c r="D7" s="30" t="s">
        <v>280</v>
      </c>
      <c r="E7" s="27" t="s">
        <v>218</v>
      </c>
      <c r="F7" s="27">
        <v>1</v>
      </c>
      <c r="G7" s="173"/>
      <c r="H7" s="27"/>
      <c r="I7" s="173"/>
      <c r="J7" s="9"/>
      <c r="K7" s="222"/>
      <c r="L7" s="9"/>
      <c r="M7" s="173"/>
      <c r="N7" s="27"/>
      <c r="O7" s="173"/>
      <c r="P7" s="9"/>
      <c r="Q7" s="222"/>
      <c r="R7" s="9"/>
      <c r="S7" s="223" t="s">
        <v>439</v>
      </c>
      <c r="T7" s="9"/>
      <c r="U7" s="222">
        <v>5</v>
      </c>
      <c r="V7" s="99"/>
      <c r="X7" s="99">
        <v>4</v>
      </c>
      <c r="AF7" s="133">
        <v>1</v>
      </c>
      <c r="AG7" s="134" t="s">
        <v>100</v>
      </c>
      <c r="AH7" s="134" t="s">
        <v>106</v>
      </c>
    </row>
    <row r="8" spans="1:34" ht="18.75" thickBot="1" thickTop="1">
      <c r="A8" s="9"/>
      <c r="B8" s="30"/>
      <c r="C8" s="30">
        <v>1555</v>
      </c>
      <c r="D8" s="30" t="s">
        <v>279</v>
      </c>
      <c r="E8" s="30" t="s">
        <v>218</v>
      </c>
      <c r="F8" s="30">
        <v>1</v>
      </c>
      <c r="G8" s="173"/>
      <c r="H8" s="27"/>
      <c r="I8" s="173"/>
      <c r="J8" s="20"/>
      <c r="K8" s="222"/>
      <c r="L8" s="20"/>
      <c r="M8" s="173"/>
      <c r="N8" s="27"/>
      <c r="O8" s="173"/>
      <c r="P8" s="20"/>
      <c r="Q8" s="222"/>
      <c r="R8" s="20"/>
      <c r="S8" s="223" t="s">
        <v>438</v>
      </c>
      <c r="T8" s="20"/>
      <c r="U8" s="222">
        <v>6</v>
      </c>
      <c r="V8" s="99"/>
      <c r="X8" s="99">
        <v>3</v>
      </c>
      <c r="AF8" s="133">
        <v>1</v>
      </c>
      <c r="AG8" s="134" t="s">
        <v>100</v>
      </c>
      <c r="AH8" s="134" t="s">
        <v>107</v>
      </c>
    </row>
    <row r="9" spans="1:22" ht="18" thickTop="1">
      <c r="A9" s="9"/>
      <c r="B9" s="30"/>
      <c r="C9" s="30">
        <v>1532</v>
      </c>
      <c r="D9" s="30" t="s">
        <v>231</v>
      </c>
      <c r="E9" s="30" t="s">
        <v>222</v>
      </c>
      <c r="F9" s="30">
        <v>1</v>
      </c>
      <c r="G9" s="224"/>
      <c r="H9" s="27"/>
      <c r="I9" s="224"/>
      <c r="J9" s="9"/>
      <c r="K9" s="9"/>
      <c r="L9" s="9"/>
      <c r="M9" s="224"/>
      <c r="N9" s="27"/>
      <c r="O9" s="224"/>
      <c r="P9" s="9"/>
      <c r="Q9" s="9"/>
      <c r="R9" s="9"/>
      <c r="S9" s="9" t="s">
        <v>440</v>
      </c>
      <c r="T9" s="9"/>
      <c r="U9" s="9"/>
      <c r="V9" s="99"/>
    </row>
  </sheetData>
  <sheetProtection/>
  <dataValidations count="4">
    <dataValidation type="whole" allowBlank="1" showInputMessage="1" showErrorMessage="1" error="男子は１、女子は２で入力してください。" sqref="AF5:AF8">
      <formula1>1</formula1>
      <formula2>2</formula2>
    </dataValidation>
    <dataValidation allowBlank="1" showInputMessage="1" showErrorMessage="1" imeMode="off" sqref="C7:C8 AH5:AH8"/>
    <dataValidation allowBlank="1" showInputMessage="1" showErrorMessage="1" imeMode="hiragana" sqref="D7:D8"/>
    <dataValidation type="whole" allowBlank="1" showInputMessage="1" showErrorMessage="1" errorTitle="学年" error="学年は半角で1,2,3で入力お願いします。" imeMode="off" sqref="F7:F8">
      <formula1>1</formula1>
      <formula2>3</formula2>
    </dataValidation>
  </dataValidation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O85"/>
  <sheetViews>
    <sheetView zoomScaleSheetLayoutView="100" workbookViewId="0" topLeftCell="A1">
      <selection activeCell="K6" sqref="K6:O6"/>
    </sheetView>
  </sheetViews>
  <sheetFormatPr defaultColWidth="9.00390625" defaultRowHeight="18" customHeight="1"/>
  <cols>
    <col min="1" max="1" width="7.375" style="37" customWidth="1"/>
    <col min="2" max="2" width="7.375" style="44" customWidth="1"/>
    <col min="3" max="3" width="15.625" style="37" customWidth="1"/>
    <col min="4" max="4" width="9.00390625" style="37" customWidth="1"/>
    <col min="5" max="5" width="7.375" style="37" customWidth="1"/>
    <col min="6" max="6" width="12.125" style="37" customWidth="1"/>
    <col min="7" max="7" width="3.125" style="37" customWidth="1"/>
    <col min="8" max="16384" width="9.00390625" style="37" customWidth="1"/>
  </cols>
  <sheetData>
    <row r="1" spans="1:8" s="36" customFormat="1" ht="24" customHeight="1">
      <c r="A1" s="257" t="s">
        <v>2</v>
      </c>
      <c r="B1" s="257"/>
      <c r="C1" s="257"/>
      <c r="D1" s="257"/>
      <c r="E1" s="257"/>
      <c r="F1" s="257"/>
      <c r="G1" s="257"/>
      <c r="H1" s="257"/>
    </row>
    <row r="2" spans="1:8" s="99" customFormat="1" ht="16.5">
      <c r="A2" s="165" t="s">
        <v>151</v>
      </c>
      <c r="B2" s="149"/>
      <c r="C2" s="150"/>
      <c r="D2" s="150"/>
      <c r="E2" s="150"/>
      <c r="F2" s="150"/>
      <c r="G2" s="150"/>
      <c r="H2" s="150"/>
    </row>
    <row r="3" spans="1:15" s="99" customFormat="1" ht="16.5">
      <c r="A3" s="151" t="s">
        <v>118</v>
      </c>
      <c r="B3" s="152" t="s">
        <v>119</v>
      </c>
      <c r="C3" s="152" t="s">
        <v>120</v>
      </c>
      <c r="D3" s="151" t="s">
        <v>6</v>
      </c>
      <c r="E3" s="151" t="s">
        <v>7</v>
      </c>
      <c r="F3" s="151" t="s">
        <v>8</v>
      </c>
      <c r="G3" s="151"/>
      <c r="H3" s="151" t="s">
        <v>11</v>
      </c>
      <c r="K3" s="99">
        <v>1</v>
      </c>
      <c r="L3" s="99">
        <v>2</v>
      </c>
      <c r="M3" s="99">
        <v>3</v>
      </c>
      <c r="N3" s="99">
        <v>4</v>
      </c>
      <c r="O3" s="99">
        <v>5</v>
      </c>
    </row>
    <row r="4" spans="1:13" s="99" customFormat="1" ht="16.5">
      <c r="A4" s="158"/>
      <c r="B4" s="153">
        <v>2420</v>
      </c>
      <c r="C4" s="153" t="s">
        <v>287</v>
      </c>
      <c r="D4" s="153" t="s">
        <v>222</v>
      </c>
      <c r="E4" s="153"/>
      <c r="F4" s="156" t="s">
        <v>505</v>
      </c>
      <c r="G4" s="157"/>
      <c r="H4" s="156">
        <v>1</v>
      </c>
      <c r="I4" s="99" t="s">
        <v>212</v>
      </c>
      <c r="J4" s="99">
        <v>8</v>
      </c>
      <c r="K4" s="99">
        <v>8</v>
      </c>
      <c r="L4" s="99">
        <v>6</v>
      </c>
      <c r="M4" s="99">
        <v>5</v>
      </c>
    </row>
    <row r="5" spans="1:12" s="99" customFormat="1" ht="16.5">
      <c r="A5" s="158"/>
      <c r="B5" s="153">
        <v>2416</v>
      </c>
      <c r="C5" s="153" t="s">
        <v>288</v>
      </c>
      <c r="D5" s="153" t="s">
        <v>222</v>
      </c>
      <c r="E5" s="153"/>
      <c r="F5" s="156" t="s">
        <v>506</v>
      </c>
      <c r="G5" s="157"/>
      <c r="H5" s="156">
        <v>2</v>
      </c>
      <c r="I5" s="99" t="s">
        <v>212</v>
      </c>
      <c r="J5" s="99">
        <v>7</v>
      </c>
      <c r="K5" s="99">
        <v>7</v>
      </c>
      <c r="L5" s="99">
        <v>4</v>
      </c>
    </row>
    <row r="6" spans="1:13" s="99" customFormat="1" ht="16.5">
      <c r="A6" s="159"/>
      <c r="B6" s="153">
        <v>2423</v>
      </c>
      <c r="C6" s="153" t="s">
        <v>284</v>
      </c>
      <c r="D6" s="153" t="s">
        <v>220</v>
      </c>
      <c r="E6" s="153"/>
      <c r="F6" s="156" t="s">
        <v>507</v>
      </c>
      <c r="G6" s="157"/>
      <c r="H6" s="156">
        <v>3</v>
      </c>
      <c r="J6" s="99">
        <v>6</v>
      </c>
      <c r="K6" s="99">
        <v>15</v>
      </c>
      <c r="L6" s="99">
        <v>10</v>
      </c>
      <c r="M6" s="99">
        <v>5</v>
      </c>
    </row>
    <row r="7" spans="1:10" s="99" customFormat="1" ht="16.5">
      <c r="A7" s="155"/>
      <c r="B7" s="153">
        <v>2428</v>
      </c>
      <c r="C7" s="153" t="s">
        <v>285</v>
      </c>
      <c r="D7" s="153" t="s">
        <v>225</v>
      </c>
      <c r="E7" s="153"/>
      <c r="F7" s="156" t="s">
        <v>508</v>
      </c>
      <c r="G7" s="157"/>
      <c r="H7" s="156">
        <v>4</v>
      </c>
      <c r="J7" s="99">
        <v>5</v>
      </c>
    </row>
    <row r="8" spans="1:10" s="99" customFormat="1" ht="16.5">
      <c r="A8" s="155"/>
      <c r="B8" s="153">
        <v>2422</v>
      </c>
      <c r="C8" s="153" t="s">
        <v>286</v>
      </c>
      <c r="D8" s="153" t="s">
        <v>220</v>
      </c>
      <c r="E8" s="153"/>
      <c r="F8" s="156" t="s">
        <v>509</v>
      </c>
      <c r="G8" s="157"/>
      <c r="H8" s="156">
        <v>5</v>
      </c>
      <c r="J8" s="99">
        <v>4</v>
      </c>
    </row>
    <row r="9" spans="1:10" s="99" customFormat="1" ht="16.5">
      <c r="A9" s="155"/>
      <c r="B9" s="153">
        <v>2427</v>
      </c>
      <c r="C9" s="153" t="s">
        <v>289</v>
      </c>
      <c r="D9" s="153" t="s">
        <v>225</v>
      </c>
      <c r="E9" s="153"/>
      <c r="F9" s="156" t="s">
        <v>401</v>
      </c>
      <c r="G9" s="157"/>
      <c r="H9" s="156"/>
      <c r="J9" s="99">
        <v>2</v>
      </c>
    </row>
    <row r="10" spans="2:9" ht="18" customHeight="1">
      <c r="B10" s="40"/>
      <c r="C10" s="40"/>
      <c r="D10" s="40"/>
      <c r="E10" s="40"/>
      <c r="F10" s="40"/>
      <c r="G10" s="40"/>
      <c r="H10" s="40"/>
      <c r="I10" s="40"/>
    </row>
    <row r="11" spans="2:9" ht="18" customHeight="1">
      <c r="B11" s="39"/>
      <c r="C11" s="39"/>
      <c r="D11" s="39"/>
      <c r="E11" s="39"/>
      <c r="F11" s="39"/>
      <c r="G11" s="39"/>
      <c r="H11" s="39"/>
      <c r="I11" s="39"/>
    </row>
    <row r="12" spans="2:9" ht="18" customHeight="1">
      <c r="B12" s="38"/>
      <c r="C12" s="38"/>
      <c r="D12" s="38"/>
      <c r="E12" s="38"/>
      <c r="F12" s="38"/>
      <c r="G12" s="38"/>
      <c r="H12" s="38"/>
      <c r="I12" s="38"/>
    </row>
    <row r="13" spans="2:9" ht="18" customHeight="1">
      <c r="B13" s="39"/>
      <c r="C13" s="39"/>
      <c r="D13" s="39"/>
      <c r="E13" s="39"/>
      <c r="F13" s="39"/>
      <c r="G13" s="39"/>
      <c r="H13" s="39"/>
      <c r="I13" s="39"/>
    </row>
    <row r="14" spans="2:9" ht="18" customHeight="1">
      <c r="B14" s="39"/>
      <c r="C14" s="39"/>
      <c r="D14" s="39"/>
      <c r="E14" s="39"/>
      <c r="F14" s="39"/>
      <c r="G14" s="39"/>
      <c r="H14" s="39"/>
      <c r="I14" s="39"/>
    </row>
    <row r="15" spans="2:9" ht="18" customHeight="1">
      <c r="B15" s="39"/>
      <c r="C15" s="39"/>
      <c r="D15" s="39"/>
      <c r="E15" s="39"/>
      <c r="F15" s="39"/>
      <c r="G15" s="39"/>
      <c r="H15" s="39"/>
      <c r="I15" s="39"/>
    </row>
    <row r="16" spans="2:9" ht="18" customHeight="1">
      <c r="B16" s="39"/>
      <c r="C16" s="39"/>
      <c r="D16" s="39"/>
      <c r="E16" s="39"/>
      <c r="F16" s="39"/>
      <c r="G16" s="39"/>
      <c r="H16" s="39"/>
      <c r="I16" s="39"/>
    </row>
    <row r="17" spans="2:9" ht="18" customHeight="1">
      <c r="B17" s="41"/>
      <c r="C17" s="40"/>
      <c r="D17" s="40"/>
      <c r="E17" s="40"/>
      <c r="F17" s="40"/>
      <c r="G17" s="40"/>
      <c r="H17" s="40"/>
      <c r="I17" s="40"/>
    </row>
    <row r="18" spans="2:9" ht="18" customHeight="1">
      <c r="B18" s="39"/>
      <c r="C18" s="39"/>
      <c r="D18" s="39"/>
      <c r="E18" s="39"/>
      <c r="F18" s="39"/>
      <c r="G18" s="39"/>
      <c r="H18" s="39"/>
      <c r="I18" s="39"/>
    </row>
    <row r="19" spans="2:9" ht="18" customHeight="1">
      <c r="B19" s="40"/>
      <c r="C19" s="40"/>
      <c r="D19" s="40"/>
      <c r="E19" s="40"/>
      <c r="F19" s="40"/>
      <c r="G19" s="40"/>
      <c r="H19" s="40"/>
      <c r="I19" s="40"/>
    </row>
    <row r="20" spans="2:9" ht="18" customHeight="1">
      <c r="B20" s="41"/>
      <c r="C20" s="40"/>
      <c r="D20" s="40"/>
      <c r="E20" s="40"/>
      <c r="F20" s="40"/>
      <c r="G20" s="40"/>
      <c r="H20" s="40"/>
      <c r="I20" s="40"/>
    </row>
    <row r="21" spans="2:9" ht="18" customHeight="1">
      <c r="B21" s="40"/>
      <c r="C21" s="40"/>
      <c r="D21" s="40"/>
      <c r="E21" s="40"/>
      <c r="F21" s="40"/>
      <c r="G21" s="40"/>
      <c r="H21" s="40"/>
      <c r="I21" s="40"/>
    </row>
    <row r="22" spans="2:9" ht="18" customHeight="1">
      <c r="B22" s="39"/>
      <c r="C22" s="39"/>
      <c r="D22" s="39"/>
      <c r="E22" s="39"/>
      <c r="F22" s="39"/>
      <c r="G22" s="39"/>
      <c r="H22" s="39"/>
      <c r="I22" s="39"/>
    </row>
    <row r="23" spans="2:9" ht="18" customHeight="1">
      <c r="B23" s="40"/>
      <c r="C23" s="40"/>
      <c r="D23" s="40"/>
      <c r="E23" s="40"/>
      <c r="F23" s="40"/>
      <c r="G23" s="40"/>
      <c r="H23" s="40"/>
      <c r="I23" s="40"/>
    </row>
    <row r="24" spans="2:9" ht="18" customHeight="1">
      <c r="B24" s="39"/>
      <c r="C24" s="39"/>
      <c r="D24" s="39"/>
      <c r="E24" s="39"/>
      <c r="F24" s="39"/>
      <c r="G24" s="39"/>
      <c r="H24" s="39"/>
      <c r="I24" s="39"/>
    </row>
    <row r="25" spans="2:9" ht="18" customHeight="1">
      <c r="B25" s="40"/>
      <c r="C25" s="40"/>
      <c r="D25" s="40"/>
      <c r="E25" s="40"/>
      <c r="F25" s="40"/>
      <c r="G25" s="40"/>
      <c r="H25" s="40"/>
      <c r="I25" s="40"/>
    </row>
    <row r="26" spans="2:9" ht="18" customHeight="1">
      <c r="B26" s="40"/>
      <c r="C26" s="40"/>
      <c r="D26" s="40"/>
      <c r="E26" s="40"/>
      <c r="F26" s="40"/>
      <c r="G26" s="40"/>
      <c r="H26" s="40"/>
      <c r="I26" s="40"/>
    </row>
    <row r="27" spans="2:9" ht="18" customHeight="1">
      <c r="B27" s="40"/>
      <c r="C27" s="39"/>
      <c r="D27" s="40"/>
      <c r="E27" s="40"/>
      <c r="F27" s="40"/>
      <c r="G27" s="40"/>
      <c r="H27" s="40"/>
      <c r="I27" s="40"/>
    </row>
    <row r="28" spans="2:9" ht="18" customHeight="1">
      <c r="B28" s="40"/>
      <c r="C28" s="40"/>
      <c r="D28" s="40"/>
      <c r="E28" s="40"/>
      <c r="F28" s="40"/>
      <c r="G28" s="40"/>
      <c r="H28" s="40"/>
      <c r="I28" s="40"/>
    </row>
    <row r="29" spans="2:9" ht="18" customHeight="1">
      <c r="B29" s="40"/>
      <c r="C29" s="40"/>
      <c r="D29" s="40"/>
      <c r="E29" s="40"/>
      <c r="F29" s="40"/>
      <c r="G29" s="40"/>
      <c r="H29" s="40"/>
      <c r="I29" s="40"/>
    </row>
    <row r="30" spans="2:9" ht="18" customHeight="1">
      <c r="B30" s="40"/>
      <c r="C30" s="40"/>
      <c r="D30" s="40"/>
      <c r="E30" s="40"/>
      <c r="F30" s="40"/>
      <c r="G30" s="40"/>
      <c r="H30" s="40"/>
      <c r="I30" s="40"/>
    </row>
    <row r="31" spans="2:9" ht="18" customHeight="1">
      <c r="B31" s="40"/>
      <c r="C31" s="40"/>
      <c r="D31" s="40"/>
      <c r="E31" s="40"/>
      <c r="F31" s="40"/>
      <c r="G31" s="40"/>
      <c r="H31" s="40"/>
      <c r="I31" s="40"/>
    </row>
    <row r="32" spans="2:9" ht="18" customHeight="1">
      <c r="B32" s="40"/>
      <c r="C32" s="40"/>
      <c r="D32" s="40"/>
      <c r="E32" s="40"/>
      <c r="F32" s="40"/>
      <c r="G32" s="40"/>
      <c r="H32" s="40"/>
      <c r="I32" s="40"/>
    </row>
    <row r="33" spans="2:9" ht="18" customHeight="1">
      <c r="B33" s="39"/>
      <c r="C33" s="39"/>
      <c r="D33" s="39"/>
      <c r="E33" s="39"/>
      <c r="F33" s="39"/>
      <c r="G33" s="39"/>
      <c r="H33" s="39"/>
      <c r="I33" s="39"/>
    </row>
    <row r="34" spans="2:9" ht="18" customHeight="1">
      <c r="B34" s="40"/>
      <c r="C34" s="40"/>
      <c r="D34" s="40"/>
      <c r="E34" s="40"/>
      <c r="F34" s="40"/>
      <c r="G34" s="40"/>
      <c r="H34" s="40"/>
      <c r="I34" s="40"/>
    </row>
    <row r="35" spans="2:9" ht="18" customHeight="1">
      <c r="B35" s="40"/>
      <c r="C35" s="40"/>
      <c r="D35" s="40"/>
      <c r="E35" s="40"/>
      <c r="F35" s="40"/>
      <c r="G35" s="40"/>
      <c r="H35" s="40"/>
      <c r="I35" s="40"/>
    </row>
    <row r="36" spans="2:9" ht="18" customHeight="1">
      <c r="B36" s="40"/>
      <c r="C36" s="40"/>
      <c r="D36" s="40"/>
      <c r="E36" s="40"/>
      <c r="F36" s="40"/>
      <c r="G36" s="40"/>
      <c r="H36" s="40"/>
      <c r="I36" s="40"/>
    </row>
    <row r="37" spans="2:9" ht="18" customHeight="1">
      <c r="B37" s="40"/>
      <c r="C37" s="40"/>
      <c r="D37" s="40"/>
      <c r="E37" s="40"/>
      <c r="F37" s="40"/>
      <c r="G37" s="40"/>
      <c r="H37" s="40"/>
      <c r="I37" s="40"/>
    </row>
    <row r="38" spans="2:9" ht="18" customHeight="1">
      <c r="B38" s="39"/>
      <c r="C38" s="39"/>
      <c r="D38" s="39"/>
      <c r="E38" s="39"/>
      <c r="F38" s="39"/>
      <c r="G38" s="39"/>
      <c r="H38" s="39"/>
      <c r="I38" s="39"/>
    </row>
    <row r="39" spans="2:9" ht="18" customHeight="1">
      <c r="B39" s="39"/>
      <c r="C39" s="39"/>
      <c r="D39" s="39"/>
      <c r="E39" s="39"/>
      <c r="F39" s="39"/>
      <c r="G39" s="39"/>
      <c r="H39" s="39"/>
      <c r="I39" s="39"/>
    </row>
    <row r="40" spans="2:9" ht="18" customHeight="1">
      <c r="B40" s="39"/>
      <c r="C40" s="39"/>
      <c r="D40" s="39"/>
      <c r="E40" s="39"/>
      <c r="F40" s="39"/>
      <c r="G40" s="39"/>
      <c r="H40" s="39"/>
      <c r="I40" s="39"/>
    </row>
    <row r="41" spans="2:9" ht="18" customHeight="1">
      <c r="B41" s="39"/>
      <c r="C41" s="39"/>
      <c r="D41" s="39"/>
      <c r="E41" s="39"/>
      <c r="F41" s="39"/>
      <c r="G41" s="39"/>
      <c r="H41" s="39"/>
      <c r="I41" s="39"/>
    </row>
    <row r="42" spans="2:9" ht="18" customHeight="1">
      <c r="B42" s="39"/>
      <c r="C42" s="39"/>
      <c r="D42" s="39"/>
      <c r="E42" s="39"/>
      <c r="F42" s="39"/>
      <c r="G42" s="39"/>
      <c r="H42" s="39"/>
      <c r="I42" s="39"/>
    </row>
    <row r="43" spans="2:9" ht="18" customHeight="1">
      <c r="B43" s="39"/>
      <c r="C43" s="39"/>
      <c r="D43" s="39"/>
      <c r="E43" s="39"/>
      <c r="F43" s="39"/>
      <c r="G43" s="39"/>
      <c r="H43" s="39"/>
      <c r="I43" s="39"/>
    </row>
    <row r="44" spans="2:9" ht="18" customHeight="1">
      <c r="B44" s="39"/>
      <c r="C44" s="39"/>
      <c r="D44" s="39"/>
      <c r="E44" s="39"/>
      <c r="F44" s="39"/>
      <c r="G44" s="39"/>
      <c r="H44" s="39"/>
      <c r="I44" s="39"/>
    </row>
    <row r="45" spans="2:9" ht="18" customHeight="1">
      <c r="B45" s="39"/>
      <c r="C45" s="39"/>
      <c r="D45" s="39"/>
      <c r="E45" s="39"/>
      <c r="F45" s="39"/>
      <c r="G45" s="39"/>
      <c r="H45" s="39"/>
      <c r="I45" s="39"/>
    </row>
    <row r="46" spans="2:9" ht="18" customHeight="1">
      <c r="B46" s="39"/>
      <c r="C46" s="39"/>
      <c r="D46" s="39"/>
      <c r="E46" s="39"/>
      <c r="F46" s="39"/>
      <c r="G46" s="39"/>
      <c r="H46" s="39"/>
      <c r="I46" s="39"/>
    </row>
    <row r="47" spans="2:9" ht="18" customHeight="1">
      <c r="B47" s="39"/>
      <c r="C47" s="39"/>
      <c r="D47" s="39"/>
      <c r="E47" s="39"/>
      <c r="F47" s="39"/>
      <c r="G47" s="39"/>
      <c r="H47" s="39"/>
      <c r="I47" s="39"/>
    </row>
    <row r="48" spans="2:9" ht="18" customHeight="1">
      <c r="B48" s="39"/>
      <c r="C48" s="39"/>
      <c r="D48" s="39"/>
      <c r="E48" s="39"/>
      <c r="F48" s="39"/>
      <c r="G48" s="39"/>
      <c r="H48" s="39"/>
      <c r="I48" s="39"/>
    </row>
    <row r="49" spans="2:9" ht="18" customHeight="1">
      <c r="B49" s="39"/>
      <c r="C49" s="39"/>
      <c r="D49" s="39"/>
      <c r="E49" s="39"/>
      <c r="F49" s="39"/>
      <c r="G49" s="39"/>
      <c r="H49" s="39"/>
      <c r="I49" s="39"/>
    </row>
    <row r="50" spans="2:9" ht="18" customHeight="1">
      <c r="B50" s="40"/>
      <c r="C50" s="40"/>
      <c r="D50" s="40"/>
      <c r="E50" s="40"/>
      <c r="F50" s="40"/>
      <c r="G50" s="40"/>
      <c r="H50" s="40"/>
      <c r="I50" s="40"/>
    </row>
    <row r="51" spans="2:9" ht="18" customHeight="1">
      <c r="B51" s="40"/>
      <c r="C51" s="40"/>
      <c r="D51" s="40"/>
      <c r="E51" s="40"/>
      <c r="F51" s="40"/>
      <c r="G51" s="40"/>
      <c r="H51" s="40"/>
      <c r="I51" s="40"/>
    </row>
    <row r="52" spans="2:9" ht="18" customHeight="1">
      <c r="B52" s="38"/>
      <c r="C52" s="38"/>
      <c r="D52" s="38"/>
      <c r="E52" s="38"/>
      <c r="F52" s="38"/>
      <c r="G52" s="38"/>
      <c r="H52" s="38"/>
      <c r="I52" s="38"/>
    </row>
    <row r="53" spans="2:9" ht="18" customHeight="1">
      <c r="B53" s="41"/>
      <c r="C53" s="42"/>
      <c r="D53" s="40"/>
      <c r="E53" s="40"/>
      <c r="F53" s="40"/>
      <c r="G53" s="40"/>
      <c r="H53" s="40"/>
      <c r="I53" s="40"/>
    </row>
    <row r="54" spans="2:9" ht="18" customHeight="1">
      <c r="B54" s="38"/>
      <c r="C54" s="38"/>
      <c r="D54" s="38"/>
      <c r="E54" s="38"/>
      <c r="F54" s="38"/>
      <c r="G54" s="38"/>
      <c r="H54" s="38"/>
      <c r="I54" s="38"/>
    </row>
    <row r="55" spans="2:9" ht="18" customHeight="1">
      <c r="B55" s="39"/>
      <c r="C55" s="39"/>
      <c r="D55" s="39"/>
      <c r="E55" s="39"/>
      <c r="F55" s="39"/>
      <c r="G55" s="39"/>
      <c r="H55" s="39"/>
      <c r="I55" s="39"/>
    </row>
    <row r="56" spans="2:9" ht="18" customHeight="1">
      <c r="B56" s="39"/>
      <c r="C56" s="39"/>
      <c r="D56" s="39"/>
      <c r="E56" s="39"/>
      <c r="F56" s="39"/>
      <c r="G56" s="39"/>
      <c r="H56" s="39"/>
      <c r="I56" s="39"/>
    </row>
    <row r="57" spans="2:9" ht="18" customHeight="1">
      <c r="B57" s="39"/>
      <c r="C57" s="39"/>
      <c r="D57" s="39"/>
      <c r="E57" s="39"/>
      <c r="F57" s="39"/>
      <c r="G57" s="39"/>
      <c r="H57" s="39"/>
      <c r="I57" s="39"/>
    </row>
    <row r="58" spans="2:9" ht="18" customHeight="1">
      <c r="B58" s="38"/>
      <c r="C58" s="38"/>
      <c r="D58" s="38"/>
      <c r="E58" s="38"/>
      <c r="F58" s="38"/>
      <c r="G58" s="38"/>
      <c r="H58" s="38"/>
      <c r="I58" s="38"/>
    </row>
    <row r="59" spans="2:9" ht="18" customHeight="1">
      <c r="B59" s="40"/>
      <c r="C59" s="40"/>
      <c r="D59" s="40"/>
      <c r="E59" s="40"/>
      <c r="F59" s="40"/>
      <c r="G59" s="40"/>
      <c r="H59" s="40"/>
      <c r="I59" s="40"/>
    </row>
    <row r="60" spans="2:9" ht="18" customHeight="1">
      <c r="B60" s="39"/>
      <c r="C60" s="39"/>
      <c r="D60" s="40"/>
      <c r="E60" s="40"/>
      <c r="F60" s="40"/>
      <c r="G60" s="40"/>
      <c r="H60" s="40"/>
      <c r="I60" s="40"/>
    </row>
    <row r="61" spans="2:9" ht="18" customHeight="1">
      <c r="B61" s="39"/>
      <c r="C61" s="43"/>
      <c r="D61" s="40"/>
      <c r="E61" s="40"/>
      <c r="F61" s="40"/>
      <c r="G61" s="40"/>
      <c r="H61" s="40"/>
      <c r="I61" s="40"/>
    </row>
    <row r="62" spans="2:9" ht="18" customHeight="1">
      <c r="B62" s="40"/>
      <c r="C62" s="40"/>
      <c r="D62" s="40"/>
      <c r="E62" s="40"/>
      <c r="F62" s="40"/>
      <c r="G62" s="40"/>
      <c r="H62" s="40"/>
      <c r="I62" s="40"/>
    </row>
    <row r="63" spans="2:9" ht="18" customHeight="1">
      <c r="B63" s="39"/>
      <c r="C63" s="43"/>
      <c r="D63" s="40"/>
      <c r="E63" s="40"/>
      <c r="F63" s="40"/>
      <c r="G63" s="40"/>
      <c r="H63" s="40"/>
      <c r="I63" s="40"/>
    </row>
    <row r="64" spans="2:9" ht="18" customHeight="1">
      <c r="B64" s="39"/>
      <c r="C64" s="39"/>
      <c r="D64" s="39"/>
      <c r="E64" s="39"/>
      <c r="F64" s="39"/>
      <c r="G64" s="39"/>
      <c r="H64" s="39"/>
      <c r="I64" s="39"/>
    </row>
    <row r="65" spans="2:9" ht="18" customHeight="1">
      <c r="B65" s="39"/>
      <c r="C65" s="40"/>
      <c r="D65" s="40"/>
      <c r="E65" s="40"/>
      <c r="F65" s="40"/>
      <c r="G65" s="40"/>
      <c r="H65" s="40"/>
      <c r="I65" s="40"/>
    </row>
    <row r="66" spans="2:9" ht="18" customHeight="1">
      <c r="B66" s="41"/>
      <c r="C66" s="42"/>
      <c r="D66" s="40"/>
      <c r="E66" s="40"/>
      <c r="F66" s="40"/>
      <c r="G66" s="40"/>
      <c r="H66" s="40"/>
      <c r="I66" s="40"/>
    </row>
    <row r="67" spans="2:9" ht="18" customHeight="1">
      <c r="B67" s="40"/>
      <c r="C67" s="40"/>
      <c r="D67" s="40"/>
      <c r="E67" s="40"/>
      <c r="F67" s="40"/>
      <c r="G67" s="40"/>
      <c r="H67" s="40"/>
      <c r="I67" s="40"/>
    </row>
    <row r="68" spans="2:9" ht="18" customHeight="1">
      <c r="B68" s="39"/>
      <c r="C68" s="39"/>
      <c r="D68" s="39"/>
      <c r="E68" s="39"/>
      <c r="F68" s="39"/>
      <c r="G68" s="39"/>
      <c r="H68" s="39"/>
      <c r="I68" s="39"/>
    </row>
    <row r="69" spans="2:9" ht="18" customHeight="1">
      <c r="B69" s="38"/>
      <c r="C69" s="38"/>
      <c r="D69" s="38"/>
      <c r="E69" s="38"/>
      <c r="F69" s="38"/>
      <c r="G69" s="38"/>
      <c r="H69" s="38"/>
      <c r="I69" s="38"/>
    </row>
    <row r="70" spans="2:9" ht="18" customHeight="1">
      <c r="B70" s="40"/>
      <c r="C70" s="40"/>
      <c r="D70" s="40"/>
      <c r="E70" s="40"/>
      <c r="F70" s="40"/>
      <c r="G70" s="40"/>
      <c r="H70" s="40"/>
      <c r="I70" s="40"/>
    </row>
    <row r="71" spans="2:9" ht="18" customHeight="1">
      <c r="B71" s="38"/>
      <c r="C71" s="38"/>
      <c r="D71" s="38"/>
      <c r="E71" s="38"/>
      <c r="F71" s="38"/>
      <c r="G71" s="38"/>
      <c r="H71" s="38"/>
      <c r="I71" s="38"/>
    </row>
    <row r="72" spans="2:9" ht="18" customHeight="1">
      <c r="B72" s="40"/>
      <c r="C72" s="40"/>
      <c r="D72" s="40"/>
      <c r="E72" s="40"/>
      <c r="F72" s="40"/>
      <c r="G72" s="40"/>
      <c r="H72" s="40"/>
      <c r="I72" s="40"/>
    </row>
    <row r="73" spans="2:9" ht="18" customHeight="1">
      <c r="B73" s="39"/>
      <c r="C73" s="40"/>
      <c r="D73" s="40"/>
      <c r="E73" s="40"/>
      <c r="F73" s="40"/>
      <c r="G73" s="40"/>
      <c r="H73" s="40"/>
      <c r="I73" s="40"/>
    </row>
    <row r="74" spans="2:9" ht="18" customHeight="1">
      <c r="B74" s="39"/>
      <c r="C74" s="40"/>
      <c r="D74" s="40"/>
      <c r="E74" s="40"/>
      <c r="F74" s="40"/>
      <c r="G74" s="40"/>
      <c r="H74" s="40"/>
      <c r="I74" s="40"/>
    </row>
    <row r="75" spans="2:9" ht="18" customHeight="1">
      <c r="B75" s="40"/>
      <c r="C75" s="40"/>
      <c r="D75" s="40"/>
      <c r="E75" s="40"/>
      <c r="F75" s="40"/>
      <c r="G75" s="40"/>
      <c r="H75" s="40"/>
      <c r="I75" s="40"/>
    </row>
    <row r="76" spans="2:9" ht="18" customHeight="1">
      <c r="B76" s="39"/>
      <c r="C76" s="43"/>
      <c r="D76" s="40"/>
      <c r="E76" s="40"/>
      <c r="F76" s="40"/>
      <c r="G76" s="40"/>
      <c r="H76" s="40"/>
      <c r="I76" s="40"/>
    </row>
    <row r="77" spans="2:9" ht="18" customHeight="1">
      <c r="B77" s="39"/>
      <c r="C77" s="39"/>
      <c r="D77" s="39"/>
      <c r="E77" s="39"/>
      <c r="F77" s="39"/>
      <c r="G77" s="39"/>
      <c r="H77" s="39"/>
      <c r="I77" s="39"/>
    </row>
    <row r="78" spans="2:9" ht="18" customHeight="1">
      <c r="B78" s="40"/>
      <c r="C78" s="40"/>
      <c r="D78" s="40"/>
      <c r="E78" s="40"/>
      <c r="F78" s="40"/>
      <c r="G78" s="40"/>
      <c r="H78" s="40"/>
      <c r="I78" s="40"/>
    </row>
    <row r="79" spans="2:9" ht="18" customHeight="1">
      <c r="B79" s="39"/>
      <c r="C79" s="39"/>
      <c r="D79" s="39"/>
      <c r="E79" s="39"/>
      <c r="F79" s="39"/>
      <c r="G79" s="39"/>
      <c r="H79" s="39"/>
      <c r="I79" s="39"/>
    </row>
    <row r="80" spans="2:9" ht="18" customHeight="1">
      <c r="B80" s="40"/>
      <c r="C80" s="40"/>
      <c r="D80" s="40"/>
      <c r="E80" s="40"/>
      <c r="F80" s="40"/>
      <c r="G80" s="40"/>
      <c r="H80" s="40"/>
      <c r="I80" s="40"/>
    </row>
    <row r="81" spans="2:9" ht="18" customHeight="1">
      <c r="B81" s="40"/>
      <c r="C81" s="40"/>
      <c r="D81" s="40"/>
      <c r="E81" s="40"/>
      <c r="F81" s="40"/>
      <c r="G81" s="40"/>
      <c r="H81" s="40"/>
      <c r="I81" s="40"/>
    </row>
    <row r="82" spans="2:9" ht="18" customHeight="1">
      <c r="B82" s="40"/>
      <c r="C82" s="40"/>
      <c r="D82" s="40"/>
      <c r="E82" s="40"/>
      <c r="F82" s="40"/>
      <c r="G82" s="40"/>
      <c r="H82" s="40"/>
      <c r="I82" s="40"/>
    </row>
    <row r="83" spans="2:9" ht="18" customHeight="1">
      <c r="B83" s="39"/>
      <c r="C83" s="43"/>
      <c r="D83" s="39"/>
      <c r="E83" s="39"/>
      <c r="F83" s="39"/>
      <c r="G83" s="39"/>
      <c r="H83" s="39"/>
      <c r="I83" s="39"/>
    </row>
    <row r="84" spans="2:9" ht="18" customHeight="1">
      <c r="B84" s="40"/>
      <c r="C84" s="40"/>
      <c r="D84" s="40"/>
      <c r="E84" s="40"/>
      <c r="F84" s="40"/>
      <c r="G84" s="40"/>
      <c r="H84" s="40"/>
      <c r="I84" s="40"/>
    </row>
    <row r="85" spans="2:9" ht="18" customHeight="1">
      <c r="B85" s="40"/>
      <c r="C85" s="40"/>
      <c r="D85" s="40"/>
      <c r="E85" s="40"/>
      <c r="F85" s="40"/>
      <c r="G85" s="40"/>
      <c r="H85" s="40"/>
      <c r="I85" s="40"/>
    </row>
  </sheetData>
  <sheetProtection/>
  <mergeCells count="1">
    <mergeCell ref="A1:H1"/>
  </mergeCells>
  <dataValidations count="1">
    <dataValidation type="whole" allowBlank="1" showInputMessage="1" showErrorMessage="1" sqref="G4 G7:G9">
      <formula1>1</formula1>
      <formula2>3</formula2>
    </dataValidation>
  </dataValidations>
  <printOptions horizontalCentered="1"/>
  <pageMargins left="0.7874015748031497" right="0.7874015748031497" top="0.5118110236220472" bottom="0.5118110236220472" header="0.5118110236220472" footer="0.5118110236220472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O10"/>
  <sheetViews>
    <sheetView zoomScaleSheetLayoutView="100" workbookViewId="0" topLeftCell="A1">
      <selection activeCell="K6" sqref="K6:O6"/>
    </sheetView>
  </sheetViews>
  <sheetFormatPr defaultColWidth="7.125" defaultRowHeight="13.5"/>
  <cols>
    <col min="1" max="1" width="7.125" style="0" customWidth="1"/>
    <col min="2" max="2" width="9.125" style="0" customWidth="1"/>
    <col min="3" max="3" width="16.50390625" style="0" customWidth="1"/>
    <col min="4" max="4" width="9.125" style="0" customWidth="1"/>
    <col min="5" max="5" width="7.00390625" style="0" customWidth="1"/>
    <col min="6" max="6" width="13.875" style="0" customWidth="1"/>
    <col min="7" max="7" width="2.375" style="0" customWidth="1"/>
    <col min="8" max="8" width="10.00390625" style="0" customWidth="1"/>
  </cols>
  <sheetData>
    <row r="1" spans="1:8" ht="27.75">
      <c r="A1" s="6" t="s">
        <v>0</v>
      </c>
      <c r="F1" s="10"/>
      <c r="H1" s="10"/>
    </row>
    <row r="2" spans="1:8" s="8" customFormat="1" ht="24" customHeight="1">
      <c r="A2" s="165" t="s">
        <v>117</v>
      </c>
      <c r="B2" s="149"/>
      <c r="C2" s="150"/>
      <c r="D2" s="150"/>
      <c r="E2" s="150"/>
      <c r="F2" s="150"/>
      <c r="G2" s="150"/>
      <c r="H2" s="150"/>
    </row>
    <row r="3" spans="1:15" s="11" customFormat="1" ht="21" customHeight="1">
      <c r="A3" s="151" t="s">
        <v>118</v>
      </c>
      <c r="B3" s="152" t="s">
        <v>119</v>
      </c>
      <c r="C3" s="152" t="s">
        <v>120</v>
      </c>
      <c r="D3" s="151" t="s">
        <v>6</v>
      </c>
      <c r="E3" s="151" t="s">
        <v>7</v>
      </c>
      <c r="F3" s="151" t="s">
        <v>8</v>
      </c>
      <c r="G3" s="151"/>
      <c r="H3" s="151" t="s">
        <v>11</v>
      </c>
      <c r="K3" s="11">
        <v>1</v>
      </c>
      <c r="L3" s="11">
        <v>2</v>
      </c>
      <c r="M3" s="11">
        <v>3</v>
      </c>
      <c r="N3" s="11">
        <v>4</v>
      </c>
      <c r="O3" s="11">
        <v>5</v>
      </c>
    </row>
    <row r="4" spans="1:14" s="11" customFormat="1" ht="21" customHeight="1">
      <c r="A4" s="167"/>
      <c r="B4" s="225">
        <v>4423</v>
      </c>
      <c r="C4" s="225" t="s">
        <v>295</v>
      </c>
      <c r="D4" s="225" t="s">
        <v>225</v>
      </c>
      <c r="E4" s="225">
        <v>2</v>
      </c>
      <c r="F4" s="226" t="s">
        <v>512</v>
      </c>
      <c r="G4" s="162"/>
      <c r="H4" s="226">
        <v>1</v>
      </c>
      <c r="I4" s="11" t="s">
        <v>212</v>
      </c>
      <c r="J4" s="11">
        <v>8</v>
      </c>
      <c r="K4" s="11">
        <v>7</v>
      </c>
      <c r="L4" s="11">
        <v>5</v>
      </c>
      <c r="M4" s="11">
        <v>8</v>
      </c>
      <c r="N4" s="11">
        <v>6</v>
      </c>
    </row>
    <row r="5" spans="1:14" s="20" customFormat="1" ht="18" customHeight="1">
      <c r="A5" s="158"/>
      <c r="B5" s="225">
        <v>4403</v>
      </c>
      <c r="C5" s="225" t="s">
        <v>292</v>
      </c>
      <c r="D5" s="225" t="s">
        <v>222</v>
      </c>
      <c r="E5" s="225">
        <v>2</v>
      </c>
      <c r="F5" s="226" t="s">
        <v>511</v>
      </c>
      <c r="G5" s="162"/>
      <c r="H5" s="226">
        <v>2</v>
      </c>
      <c r="I5" s="20" t="s">
        <v>212</v>
      </c>
      <c r="J5" s="20">
        <v>7</v>
      </c>
      <c r="K5" s="20">
        <v>2</v>
      </c>
      <c r="M5" s="20">
        <v>4</v>
      </c>
      <c r="N5" s="20">
        <v>3</v>
      </c>
    </row>
    <row r="6" spans="1:14" s="20" customFormat="1" ht="18" customHeight="1">
      <c r="A6" s="158"/>
      <c r="B6" s="225">
        <v>4412</v>
      </c>
      <c r="C6" s="225" t="s">
        <v>291</v>
      </c>
      <c r="D6" s="225" t="s">
        <v>218</v>
      </c>
      <c r="E6" s="225">
        <v>2</v>
      </c>
      <c r="F6" s="226" t="s">
        <v>510</v>
      </c>
      <c r="G6" s="162"/>
      <c r="H6" s="226">
        <v>3</v>
      </c>
      <c r="J6" s="20">
        <v>6</v>
      </c>
      <c r="K6" s="20">
        <v>9</v>
      </c>
      <c r="L6" s="20">
        <v>5</v>
      </c>
      <c r="M6" s="20">
        <v>12</v>
      </c>
      <c r="N6" s="20">
        <v>9</v>
      </c>
    </row>
    <row r="7" spans="1:10" s="20" customFormat="1" ht="18" customHeight="1">
      <c r="A7" s="158"/>
      <c r="B7" s="225">
        <v>4408</v>
      </c>
      <c r="C7" s="225" t="s">
        <v>294</v>
      </c>
      <c r="D7" s="225" t="s">
        <v>220</v>
      </c>
      <c r="E7" s="225">
        <v>2</v>
      </c>
      <c r="F7" s="226" t="s">
        <v>515</v>
      </c>
      <c r="G7" s="162"/>
      <c r="H7" s="226">
        <v>4</v>
      </c>
      <c r="J7" s="20">
        <v>5</v>
      </c>
    </row>
    <row r="8" spans="1:10" s="20" customFormat="1" ht="18" customHeight="1">
      <c r="A8" s="158"/>
      <c r="B8" s="225">
        <v>4424</v>
      </c>
      <c r="C8" s="225" t="s">
        <v>296</v>
      </c>
      <c r="D8" s="225" t="s">
        <v>225</v>
      </c>
      <c r="E8" s="225">
        <v>2</v>
      </c>
      <c r="F8" s="226" t="s">
        <v>513</v>
      </c>
      <c r="G8" s="162"/>
      <c r="H8" s="226">
        <v>5</v>
      </c>
      <c r="J8" s="20">
        <v>4</v>
      </c>
    </row>
    <row r="9" spans="1:10" s="99" customFormat="1" ht="18" customHeight="1">
      <c r="A9" s="150"/>
      <c r="B9" s="225">
        <v>4416</v>
      </c>
      <c r="C9" s="225" t="s">
        <v>293</v>
      </c>
      <c r="D9" s="225" t="s">
        <v>218</v>
      </c>
      <c r="E9" s="225">
        <v>2</v>
      </c>
      <c r="F9" s="226" t="s">
        <v>514</v>
      </c>
      <c r="G9" s="162"/>
      <c r="H9" s="226">
        <v>6</v>
      </c>
      <c r="J9" s="11">
        <v>3</v>
      </c>
    </row>
    <row r="10" spans="1:10" s="99" customFormat="1" ht="18" customHeight="1">
      <c r="A10" s="158"/>
      <c r="B10" s="225">
        <v>4404</v>
      </c>
      <c r="C10" s="225" t="s">
        <v>290</v>
      </c>
      <c r="D10" s="225" t="s">
        <v>222</v>
      </c>
      <c r="E10" s="225">
        <v>2</v>
      </c>
      <c r="F10" s="226" t="s">
        <v>508</v>
      </c>
      <c r="G10" s="162"/>
      <c r="H10" s="226">
        <v>7</v>
      </c>
      <c r="J10" s="20">
        <v>2</v>
      </c>
    </row>
  </sheetData>
  <sheetProtection/>
  <dataValidations count="1">
    <dataValidation type="whole" allowBlank="1" showInputMessage="1" showErrorMessage="1" sqref="G7:G8 G4">
      <formula1>1</formula1>
      <formula2>3</formula2>
    </dataValidation>
  </dataValidations>
  <printOptions horizontalCentered="1"/>
  <pageMargins left="0.7874015748031497" right="0.7874015748031497" top="1.26" bottom="0.15748031496062992" header="0.5118110236220472" footer="0.5118110236220472"/>
  <pageSetup horizontalDpi="600" verticalDpi="600"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B1:N36"/>
  <sheetViews>
    <sheetView zoomScale="75" zoomScaleNormal="75" workbookViewId="0" topLeftCell="A1">
      <selection activeCell="A1" sqref="A1"/>
    </sheetView>
  </sheetViews>
  <sheetFormatPr defaultColWidth="8.875" defaultRowHeight="13.5"/>
  <cols>
    <col min="1" max="1" width="3.875" style="0" customWidth="1"/>
    <col min="2" max="2" width="15.875" style="0" bestFit="1" customWidth="1"/>
    <col min="3" max="7" width="8.875" style="0" customWidth="1"/>
    <col min="8" max="8" width="8.375" style="0" customWidth="1"/>
    <col min="9" max="9" width="15.875" style="0" customWidth="1"/>
    <col min="10" max="13" width="8.875" style="0" customWidth="1"/>
    <col min="14" max="14" width="9.00390625" style="0" customWidth="1"/>
  </cols>
  <sheetData>
    <row r="1" spans="2:9" ht="30.75" customHeight="1">
      <c r="B1" s="79" t="s">
        <v>383</v>
      </c>
      <c r="I1" s="80" t="s">
        <v>384</v>
      </c>
    </row>
    <row r="2" spans="2:9" ht="22.5" customHeight="1">
      <c r="B2" s="79"/>
      <c r="I2" s="80"/>
    </row>
    <row r="3" ht="22.5" customHeight="1">
      <c r="B3" s="33"/>
    </row>
    <row r="4" spans="3:10" ht="22.5">
      <c r="C4" s="52" t="s">
        <v>44</v>
      </c>
      <c r="J4" s="52" t="s">
        <v>70</v>
      </c>
    </row>
    <row r="5" ht="18" thickBot="1"/>
    <row r="6" spans="2:14" ht="22.5" customHeight="1" thickBot="1">
      <c r="B6" s="53"/>
      <c r="C6" s="76" t="s">
        <v>78</v>
      </c>
      <c r="D6" s="77" t="s">
        <v>79</v>
      </c>
      <c r="E6" s="77" t="s">
        <v>80</v>
      </c>
      <c r="F6" s="77" t="s">
        <v>81</v>
      </c>
      <c r="G6" s="101" t="s">
        <v>82</v>
      </c>
      <c r="H6" s="9"/>
      <c r="I6" s="78"/>
      <c r="J6" s="76" t="s">
        <v>78</v>
      </c>
      <c r="K6" s="77" t="s">
        <v>79</v>
      </c>
      <c r="L6" s="77" t="s">
        <v>80</v>
      </c>
      <c r="M6" s="77" t="s">
        <v>81</v>
      </c>
      <c r="N6" s="101" t="s">
        <v>82</v>
      </c>
    </row>
    <row r="7" spans="2:14" ht="21" thickBot="1">
      <c r="B7" s="56" t="s">
        <v>11</v>
      </c>
      <c r="C7" s="105">
        <f>RANK(C8,$C$8:$G$8)</f>
        <v>4</v>
      </c>
      <c r="D7" s="105">
        <f>RANK(D8,$C$8:$G$8)</f>
        <v>2</v>
      </c>
      <c r="E7" s="105">
        <f>RANK(E8,$C$8:$G$8)</f>
        <v>1</v>
      </c>
      <c r="F7" s="105">
        <f>RANK(F8,$C$8:$G$8)</f>
        <v>3</v>
      </c>
      <c r="G7" s="105">
        <f>RANK(G8,$C$8:$G$8)</f>
        <v>5</v>
      </c>
      <c r="I7" s="56" t="s">
        <v>11</v>
      </c>
      <c r="J7" s="57">
        <f>RANK(J8,$J$8:$N$8)</f>
        <v>1</v>
      </c>
      <c r="K7" s="57">
        <f>RANK(K8,$J$8:$N$8)</f>
        <v>2</v>
      </c>
      <c r="L7" s="57">
        <f>RANK(L8,$J$8:$N$8)</f>
        <v>3</v>
      </c>
      <c r="M7" s="57">
        <f>RANK(M8,$J$8:$N$8)</f>
        <v>4</v>
      </c>
      <c r="N7" s="57">
        <f>RANK(N8,$J$8:$N$8)</f>
        <v>5</v>
      </c>
    </row>
    <row r="8" spans="2:14" ht="18" thickBot="1">
      <c r="B8" s="53" t="s">
        <v>45</v>
      </c>
      <c r="C8" s="58">
        <f>SUM(C9:C22)</f>
        <v>46</v>
      </c>
      <c r="D8" s="58">
        <f>SUM(D9:D22)</f>
        <v>142</v>
      </c>
      <c r="E8" s="58">
        <f>SUM(E9:E22)</f>
        <v>145</v>
      </c>
      <c r="F8" s="106">
        <f>SUM(F9:F22)</f>
        <v>110</v>
      </c>
      <c r="G8" s="107">
        <f>SUM(G9:G22)</f>
        <v>14</v>
      </c>
      <c r="I8" s="53" t="s">
        <v>45</v>
      </c>
      <c r="J8" s="58">
        <f>SUM(J9:J20)</f>
        <v>139</v>
      </c>
      <c r="K8" s="58">
        <f>SUM(K9:K20)</f>
        <v>93</v>
      </c>
      <c r="L8" s="58">
        <f>SUM(L9:L20)</f>
        <v>86</v>
      </c>
      <c r="M8" s="106">
        <f>SUM(M9:M20)</f>
        <v>53</v>
      </c>
      <c r="N8" s="75">
        <f>SUM(N9:N20)</f>
        <v>17</v>
      </c>
    </row>
    <row r="9" spans="2:14" ht="26.25" customHeight="1">
      <c r="B9" s="59" t="s">
        <v>46</v>
      </c>
      <c r="C9" s="60">
        <v>2</v>
      </c>
      <c r="D9" s="61">
        <v>12</v>
      </c>
      <c r="E9" s="61">
        <v>9</v>
      </c>
      <c r="F9" s="61">
        <v>12</v>
      </c>
      <c r="G9" s="108">
        <v>0</v>
      </c>
      <c r="I9" s="68" t="s">
        <v>42</v>
      </c>
      <c r="J9" s="69">
        <v>10</v>
      </c>
      <c r="K9" s="70">
        <v>8</v>
      </c>
      <c r="L9" s="70">
        <v>8</v>
      </c>
      <c r="M9" s="70">
        <v>0</v>
      </c>
      <c r="N9" s="102">
        <v>10</v>
      </c>
    </row>
    <row r="10" spans="2:14" ht="26.25" customHeight="1">
      <c r="B10" s="62" t="s">
        <v>47</v>
      </c>
      <c r="C10" s="63">
        <v>7</v>
      </c>
      <c r="D10" s="64">
        <v>11</v>
      </c>
      <c r="E10" s="64">
        <v>6</v>
      </c>
      <c r="F10" s="64">
        <v>11</v>
      </c>
      <c r="G10" s="103">
        <v>1</v>
      </c>
      <c r="I10" s="62" t="s">
        <v>56</v>
      </c>
      <c r="J10" s="63">
        <v>12</v>
      </c>
      <c r="K10" s="64">
        <v>6</v>
      </c>
      <c r="L10" s="64">
        <v>8</v>
      </c>
      <c r="M10" s="64">
        <v>0</v>
      </c>
      <c r="N10" s="103">
        <v>0</v>
      </c>
    </row>
    <row r="11" spans="2:14" ht="26.25" customHeight="1">
      <c r="B11" s="62" t="s">
        <v>48</v>
      </c>
      <c r="C11" s="63">
        <v>4</v>
      </c>
      <c r="D11" s="64">
        <v>0</v>
      </c>
      <c r="E11" s="64">
        <v>15</v>
      </c>
      <c r="F11" s="64">
        <v>9</v>
      </c>
      <c r="G11" s="103">
        <v>3</v>
      </c>
      <c r="I11" s="62" t="s">
        <v>71</v>
      </c>
      <c r="J11" s="63">
        <v>9</v>
      </c>
      <c r="K11" s="64">
        <v>5</v>
      </c>
      <c r="L11" s="64">
        <v>12</v>
      </c>
      <c r="M11" s="64">
        <v>9</v>
      </c>
      <c r="N11" s="103">
        <v>0</v>
      </c>
    </row>
    <row r="12" spans="2:14" ht="26.25" customHeight="1">
      <c r="B12" s="62" t="s">
        <v>49</v>
      </c>
      <c r="C12" s="63">
        <v>9</v>
      </c>
      <c r="D12" s="64">
        <v>10</v>
      </c>
      <c r="E12" s="64">
        <v>13</v>
      </c>
      <c r="F12" s="64">
        <v>4</v>
      </c>
      <c r="G12" s="103">
        <v>0</v>
      </c>
      <c r="I12" s="62" t="s">
        <v>54</v>
      </c>
      <c r="J12" s="63">
        <v>15</v>
      </c>
      <c r="K12" s="64">
        <v>10</v>
      </c>
      <c r="L12" s="64">
        <v>5</v>
      </c>
      <c r="M12" s="64">
        <v>0</v>
      </c>
      <c r="N12" s="103">
        <v>0</v>
      </c>
    </row>
    <row r="13" spans="2:14" ht="26.25" customHeight="1">
      <c r="B13" s="62" t="s">
        <v>50</v>
      </c>
      <c r="C13" s="63">
        <v>0</v>
      </c>
      <c r="D13" s="64">
        <v>13</v>
      </c>
      <c r="E13" s="64">
        <v>13</v>
      </c>
      <c r="F13" s="64">
        <v>7</v>
      </c>
      <c r="G13" s="103">
        <v>0</v>
      </c>
      <c r="I13" s="62" t="s">
        <v>72</v>
      </c>
      <c r="J13" s="63">
        <v>11</v>
      </c>
      <c r="K13" s="64">
        <v>10</v>
      </c>
      <c r="L13" s="64">
        <v>4</v>
      </c>
      <c r="M13" s="64">
        <v>8</v>
      </c>
      <c r="N13" s="103">
        <v>0</v>
      </c>
    </row>
    <row r="14" spans="2:14" ht="26.25" customHeight="1">
      <c r="B14" s="62" t="s">
        <v>51</v>
      </c>
      <c r="C14" s="63">
        <v>0</v>
      </c>
      <c r="D14" s="64">
        <v>12</v>
      </c>
      <c r="E14" s="64">
        <v>14</v>
      </c>
      <c r="F14" s="64">
        <v>0</v>
      </c>
      <c r="G14" s="103">
        <v>0</v>
      </c>
      <c r="I14" s="62" t="s">
        <v>73</v>
      </c>
      <c r="J14" s="63">
        <v>14</v>
      </c>
      <c r="K14" s="64">
        <v>7</v>
      </c>
      <c r="L14" s="64">
        <v>12</v>
      </c>
      <c r="M14" s="64">
        <v>0</v>
      </c>
      <c r="N14" s="103">
        <v>0</v>
      </c>
    </row>
    <row r="15" spans="2:14" ht="26.25" customHeight="1">
      <c r="B15" s="62" t="s">
        <v>52</v>
      </c>
      <c r="C15" s="63">
        <v>0</v>
      </c>
      <c r="D15" s="64">
        <v>15</v>
      </c>
      <c r="E15" s="64">
        <v>9</v>
      </c>
      <c r="F15" s="64">
        <v>9</v>
      </c>
      <c r="G15" s="103">
        <v>0</v>
      </c>
      <c r="I15" s="71" t="s">
        <v>74</v>
      </c>
      <c r="J15" s="63">
        <v>12</v>
      </c>
      <c r="K15" s="64">
        <v>6</v>
      </c>
      <c r="L15" s="64">
        <v>11</v>
      </c>
      <c r="M15" s="64">
        <v>6</v>
      </c>
      <c r="N15" s="103">
        <v>0</v>
      </c>
    </row>
    <row r="16" spans="2:14" ht="26.25" customHeight="1">
      <c r="B16" s="62" t="s">
        <v>53</v>
      </c>
      <c r="C16" s="63">
        <v>3</v>
      </c>
      <c r="D16" s="64">
        <v>12</v>
      </c>
      <c r="E16" s="64">
        <v>14</v>
      </c>
      <c r="F16" s="64">
        <v>6</v>
      </c>
      <c r="G16" s="103">
        <v>0</v>
      </c>
      <c r="I16" s="62" t="s">
        <v>75</v>
      </c>
      <c r="J16" s="63">
        <v>14</v>
      </c>
      <c r="K16" s="64">
        <v>11</v>
      </c>
      <c r="L16" s="64">
        <v>8</v>
      </c>
      <c r="M16" s="64">
        <v>0</v>
      </c>
      <c r="N16" s="103">
        <v>0</v>
      </c>
    </row>
    <row r="17" spans="2:14" ht="26.25" customHeight="1">
      <c r="B17" s="62" t="s">
        <v>54</v>
      </c>
      <c r="C17" s="63">
        <v>8</v>
      </c>
      <c r="D17" s="64">
        <v>7</v>
      </c>
      <c r="E17" s="64">
        <v>5</v>
      </c>
      <c r="F17" s="64">
        <v>11</v>
      </c>
      <c r="G17" s="103">
        <v>4</v>
      </c>
      <c r="I17" s="62" t="s">
        <v>76</v>
      </c>
      <c r="J17" s="63">
        <v>8</v>
      </c>
      <c r="K17" s="64">
        <v>9</v>
      </c>
      <c r="L17" s="64">
        <v>8</v>
      </c>
      <c r="M17" s="64">
        <v>10</v>
      </c>
      <c r="N17" s="103">
        <v>0</v>
      </c>
    </row>
    <row r="18" spans="2:14" ht="26.25" customHeight="1">
      <c r="B18" s="62" t="s">
        <v>55</v>
      </c>
      <c r="C18" s="63">
        <v>2</v>
      </c>
      <c r="D18" s="64">
        <v>14</v>
      </c>
      <c r="E18" s="64">
        <v>11</v>
      </c>
      <c r="F18" s="64">
        <v>3</v>
      </c>
      <c r="G18" s="103">
        <v>5</v>
      </c>
      <c r="I18" s="62" t="s">
        <v>77</v>
      </c>
      <c r="J18" s="63">
        <v>11</v>
      </c>
      <c r="K18" s="64">
        <v>7</v>
      </c>
      <c r="L18" s="64">
        <v>9</v>
      </c>
      <c r="M18" s="64">
        <v>8</v>
      </c>
      <c r="N18" s="103">
        <v>0</v>
      </c>
    </row>
    <row r="19" spans="2:14" ht="26.25" customHeight="1">
      <c r="B19" s="62" t="s">
        <v>56</v>
      </c>
      <c r="C19" s="63">
        <v>0</v>
      </c>
      <c r="D19" s="64">
        <v>12</v>
      </c>
      <c r="E19" s="64">
        <v>14</v>
      </c>
      <c r="F19" s="64">
        <v>4</v>
      </c>
      <c r="G19" s="103">
        <v>0</v>
      </c>
      <c r="I19" s="62" t="s">
        <v>31</v>
      </c>
      <c r="J19" s="63">
        <v>15</v>
      </c>
      <c r="K19" s="64">
        <v>7</v>
      </c>
      <c r="L19" s="64">
        <v>1</v>
      </c>
      <c r="M19" s="64">
        <v>6</v>
      </c>
      <c r="N19" s="103">
        <v>7</v>
      </c>
    </row>
    <row r="20" spans="2:14" ht="26.25" customHeight="1" thickBot="1">
      <c r="B20" s="62" t="s">
        <v>31</v>
      </c>
      <c r="C20" s="63">
        <v>6</v>
      </c>
      <c r="D20" s="64">
        <v>7</v>
      </c>
      <c r="E20" s="64">
        <v>7</v>
      </c>
      <c r="F20" s="64">
        <v>15</v>
      </c>
      <c r="G20" s="103">
        <v>1</v>
      </c>
      <c r="I20" s="65" t="s">
        <v>57</v>
      </c>
      <c r="J20" s="66">
        <v>8</v>
      </c>
      <c r="K20" s="67">
        <v>7</v>
      </c>
      <c r="L20" s="67">
        <v>0</v>
      </c>
      <c r="M20" s="67">
        <v>6</v>
      </c>
      <c r="N20" s="104">
        <v>0</v>
      </c>
    </row>
    <row r="21" spans="2:7" ht="26.25" customHeight="1">
      <c r="B21" s="62" t="s">
        <v>32</v>
      </c>
      <c r="C21" s="63">
        <v>0</v>
      </c>
      <c r="D21" s="64">
        <v>10</v>
      </c>
      <c r="E21" s="64">
        <v>7</v>
      </c>
      <c r="F21" s="64">
        <v>13</v>
      </c>
      <c r="G21" s="103">
        <v>0</v>
      </c>
    </row>
    <row r="22" spans="2:7" ht="26.25" customHeight="1" thickBot="1">
      <c r="B22" s="65" t="s">
        <v>57</v>
      </c>
      <c r="C22" s="66">
        <v>5</v>
      </c>
      <c r="D22" s="67">
        <v>7</v>
      </c>
      <c r="E22" s="67">
        <v>8</v>
      </c>
      <c r="F22" s="67">
        <v>6</v>
      </c>
      <c r="G22" s="104">
        <v>0</v>
      </c>
    </row>
    <row r="24" spans="2:9" ht="16.5">
      <c r="B24" t="s">
        <v>58</v>
      </c>
      <c r="I24" t="s">
        <v>58</v>
      </c>
    </row>
    <row r="26" ht="16.5">
      <c r="B26" t="s">
        <v>59</v>
      </c>
    </row>
    <row r="27" ht="16.5">
      <c r="B27" t="s">
        <v>60</v>
      </c>
    </row>
    <row r="28" ht="16.5">
      <c r="B28" t="s">
        <v>61</v>
      </c>
    </row>
    <row r="29" ht="16.5">
      <c r="B29" t="s">
        <v>62</v>
      </c>
    </row>
    <row r="30" ht="16.5">
      <c r="B30" t="s">
        <v>63</v>
      </c>
    </row>
    <row r="31" ht="16.5">
      <c r="B31" t="s">
        <v>64</v>
      </c>
    </row>
    <row r="32" ht="16.5">
      <c r="B32" t="s">
        <v>65</v>
      </c>
    </row>
    <row r="33" ht="16.5">
      <c r="B33" t="s">
        <v>66</v>
      </c>
    </row>
    <row r="35" ht="16.5">
      <c r="B35" t="s">
        <v>67</v>
      </c>
    </row>
    <row r="36" spans="2:3" ht="16.5">
      <c r="B36" t="s">
        <v>68</v>
      </c>
      <c r="C36" t="s">
        <v>69</v>
      </c>
    </row>
  </sheetData>
  <sheetProtection/>
  <printOptions/>
  <pageMargins left="0.75" right="0.75" top="0.52" bottom="0.5" header="0.3" footer="0.3"/>
  <pageSetup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O15"/>
  <sheetViews>
    <sheetView zoomScaleSheetLayoutView="100" workbookViewId="0" topLeftCell="A2">
      <selection activeCell="A4" sqref="A4:A7"/>
    </sheetView>
  </sheetViews>
  <sheetFormatPr defaultColWidth="7.125" defaultRowHeight="13.5"/>
  <cols>
    <col min="1" max="1" width="7.125" style="0" customWidth="1"/>
    <col min="2" max="2" width="9.00390625" style="0" customWidth="1"/>
    <col min="3" max="3" width="15.50390625" style="0" customWidth="1"/>
    <col min="4" max="4" width="10.875" style="0" customWidth="1"/>
    <col min="5" max="5" width="8.375" style="0" customWidth="1"/>
    <col min="6" max="6" width="13.125" style="0" customWidth="1"/>
    <col min="7" max="7" width="2.375" style="0" customWidth="1"/>
    <col min="8" max="8" width="9.875" style="0" customWidth="1"/>
  </cols>
  <sheetData>
    <row r="1" spans="1:8" ht="34.5">
      <c r="A1" s="45" t="s">
        <v>5</v>
      </c>
      <c r="B1" s="46"/>
      <c r="C1" s="46"/>
      <c r="D1" s="46"/>
      <c r="E1" s="47"/>
      <c r="F1" s="47"/>
      <c r="G1" s="46"/>
      <c r="H1" s="51"/>
    </row>
    <row r="2" spans="1:8" ht="24" customHeight="1">
      <c r="A2" s="165" t="s">
        <v>117</v>
      </c>
      <c r="B2" s="149"/>
      <c r="C2" s="150"/>
      <c r="D2" s="150"/>
      <c r="E2" s="150"/>
      <c r="F2" s="150"/>
      <c r="G2" s="150"/>
      <c r="H2" s="150"/>
    </row>
    <row r="3" spans="1:15" s="10" customFormat="1" ht="24" customHeight="1">
      <c r="A3" s="151" t="s">
        <v>118</v>
      </c>
      <c r="B3" s="152" t="s">
        <v>119</v>
      </c>
      <c r="C3" s="152" t="s">
        <v>120</v>
      </c>
      <c r="D3" s="151" t="s">
        <v>6</v>
      </c>
      <c r="E3" s="151" t="s">
        <v>7</v>
      </c>
      <c r="F3" s="151" t="s">
        <v>8</v>
      </c>
      <c r="G3" s="151"/>
      <c r="H3" s="151" t="s">
        <v>11</v>
      </c>
      <c r="K3" s="10">
        <v>1</v>
      </c>
      <c r="L3" s="10">
        <v>2</v>
      </c>
      <c r="M3" s="10">
        <v>3</v>
      </c>
      <c r="N3" s="147">
        <v>4</v>
      </c>
      <c r="O3" s="147">
        <v>5</v>
      </c>
    </row>
    <row r="4" spans="1:13" s="10" customFormat="1" ht="24" customHeight="1">
      <c r="A4" s="158"/>
      <c r="B4" s="153">
        <v>6425</v>
      </c>
      <c r="C4" s="153" t="s">
        <v>298</v>
      </c>
      <c r="D4" s="153" t="s">
        <v>225</v>
      </c>
      <c r="E4" s="153">
        <v>3</v>
      </c>
      <c r="F4" s="156" t="s">
        <v>516</v>
      </c>
      <c r="G4" s="157"/>
      <c r="H4" s="156">
        <v>1</v>
      </c>
      <c r="I4" s="10" t="s">
        <v>212</v>
      </c>
      <c r="J4" s="10">
        <v>8</v>
      </c>
      <c r="K4" s="10">
        <v>7</v>
      </c>
      <c r="L4" s="147">
        <v>6</v>
      </c>
      <c r="M4" s="10">
        <v>8</v>
      </c>
    </row>
    <row r="5" spans="1:11" s="10" customFormat="1" ht="24" customHeight="1">
      <c r="A5" s="159"/>
      <c r="B5" s="153">
        <v>6409</v>
      </c>
      <c r="C5" s="153" t="s">
        <v>299</v>
      </c>
      <c r="D5" s="153" t="s">
        <v>222</v>
      </c>
      <c r="E5" s="153">
        <v>3</v>
      </c>
      <c r="F5" s="156" t="s">
        <v>517</v>
      </c>
      <c r="G5" s="157"/>
      <c r="H5" s="156">
        <v>2</v>
      </c>
      <c r="I5" s="10" t="s">
        <v>212</v>
      </c>
      <c r="J5" s="10">
        <v>7</v>
      </c>
      <c r="K5" s="10">
        <v>5</v>
      </c>
    </row>
    <row r="6" spans="1:13" s="10" customFormat="1" ht="24" customHeight="1">
      <c r="A6" s="155"/>
      <c r="B6" s="153">
        <v>6417</v>
      </c>
      <c r="C6" s="153" t="s">
        <v>300</v>
      </c>
      <c r="D6" s="153" t="s">
        <v>220</v>
      </c>
      <c r="E6" s="153">
        <v>3</v>
      </c>
      <c r="F6" s="156" t="s">
        <v>518</v>
      </c>
      <c r="G6" s="157"/>
      <c r="H6" s="156">
        <v>3</v>
      </c>
      <c r="J6" s="10">
        <v>6</v>
      </c>
      <c r="K6" s="147">
        <v>12</v>
      </c>
      <c r="L6" s="147">
        <v>6</v>
      </c>
      <c r="M6" s="147">
        <v>8</v>
      </c>
    </row>
    <row r="7" spans="1:10" s="10" customFormat="1" ht="24" customHeight="1">
      <c r="A7" s="150"/>
      <c r="B7" s="153">
        <v>6406</v>
      </c>
      <c r="C7" s="153" t="s">
        <v>301</v>
      </c>
      <c r="D7" s="153" t="s">
        <v>222</v>
      </c>
      <c r="E7" s="153">
        <v>3</v>
      </c>
      <c r="F7" s="156" t="s">
        <v>519</v>
      </c>
      <c r="G7" s="157"/>
      <c r="H7" s="156">
        <v>4</v>
      </c>
      <c r="J7" s="147">
        <v>5</v>
      </c>
    </row>
    <row r="8" spans="1:8" s="10" customFormat="1" ht="16.5">
      <c r="A8" s="158"/>
      <c r="B8" s="153"/>
      <c r="C8" s="153"/>
      <c r="D8" s="153"/>
      <c r="E8" s="153"/>
      <c r="F8" s="153"/>
      <c r="G8" s="153"/>
      <c r="H8" s="157"/>
    </row>
    <row r="9" spans="1:8" s="10" customFormat="1" ht="16.5">
      <c r="A9" s="4"/>
      <c r="B9" s="12"/>
      <c r="C9" s="12"/>
      <c r="D9" s="13"/>
      <c r="E9" s="13"/>
      <c r="F9" s="13"/>
      <c r="G9" s="13"/>
      <c r="H9" s="13"/>
    </row>
    <row r="10" s="10" customFormat="1" ht="16.5">
      <c r="A10" s="24"/>
    </row>
    <row r="11" s="10" customFormat="1" ht="16.5">
      <c r="A11" s="24"/>
    </row>
    <row r="12" s="10" customFormat="1" ht="16.5">
      <c r="A12" s="24"/>
    </row>
    <row r="13" s="10" customFormat="1" ht="16.5">
      <c r="A13" s="24"/>
    </row>
    <row r="14" s="10" customFormat="1" ht="16.5">
      <c r="A14" s="24"/>
    </row>
    <row r="15" spans="6:8" s="10" customFormat="1" ht="16.5">
      <c r="F15" s="1"/>
      <c r="G15" s="1"/>
      <c r="H15" s="1"/>
    </row>
    <row r="16" s="10" customFormat="1" ht="16.5"/>
    <row r="17" s="10" customFormat="1" ht="16.5"/>
    <row r="18" s="10" customFormat="1" ht="16.5"/>
    <row r="19" s="10" customFormat="1" ht="16.5"/>
    <row r="20" s="10" customFormat="1" ht="16.5"/>
    <row r="21" s="10" customFormat="1" ht="16.5"/>
    <row r="22" s="10" customFormat="1" ht="16.5"/>
    <row r="23" s="10" customFormat="1" ht="16.5"/>
    <row r="24" s="10" customFormat="1" ht="16.5"/>
    <row r="25" s="10" customFormat="1" ht="16.5"/>
    <row r="26" s="10" customFormat="1" ht="16.5"/>
    <row r="27" s="10" customFormat="1" ht="16.5"/>
    <row r="28" s="10" customFormat="1" ht="16.5"/>
    <row r="29" s="10" customFormat="1" ht="16.5"/>
    <row r="30" s="10" customFormat="1" ht="16.5"/>
    <row r="31" s="10" customFormat="1" ht="16.5"/>
  </sheetData>
  <sheetProtection/>
  <dataValidations count="1">
    <dataValidation type="whole" allowBlank="1" showInputMessage="1" showErrorMessage="1" sqref="G7 G4">
      <formula1>1</formula1>
      <formula2>3</formula2>
    </dataValidation>
  </dataValidations>
  <printOptions horizontalCentered="1"/>
  <pageMargins left="0.7874015748031497" right="0.7874015748031497" top="0.4724409448818898" bottom="0.1968503937007874" header="0.5118110236220472" footer="0.5118110236220472"/>
  <pageSetup horizontalDpi="600" verticalDpi="600" orientation="portrait" paperSize="9" scale="94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O11"/>
  <sheetViews>
    <sheetView zoomScaleSheetLayoutView="100" workbookViewId="0" topLeftCell="A1">
      <selection activeCell="A4" sqref="A4:A11"/>
    </sheetView>
  </sheetViews>
  <sheetFormatPr defaultColWidth="9.00390625" defaultRowHeight="13.5"/>
  <cols>
    <col min="1" max="1" width="5.125" style="116" customWidth="1"/>
    <col min="2" max="2" width="7.125" style="114" customWidth="1"/>
    <col min="3" max="3" width="13.625" style="115" customWidth="1"/>
    <col min="4" max="4" width="8.625" style="114" customWidth="1"/>
    <col min="5" max="5" width="8.125" style="114" customWidth="1"/>
    <col min="6" max="6" width="11.125" style="114" customWidth="1"/>
    <col min="7" max="7" width="2.125" style="114" customWidth="1"/>
    <col min="8" max="8" width="11.125" style="114" customWidth="1"/>
    <col min="9" max="9" width="9.00390625" style="114" customWidth="1"/>
    <col min="10" max="16384" width="9.00390625" style="136" customWidth="1"/>
  </cols>
  <sheetData>
    <row r="1" ht="27.75">
      <c r="A1" s="135" t="s">
        <v>108</v>
      </c>
    </row>
    <row r="2" spans="1:15" ht="16.5">
      <c r="A2" s="165" t="s">
        <v>131</v>
      </c>
      <c r="B2" s="149"/>
      <c r="C2" s="150"/>
      <c r="D2" s="150"/>
      <c r="E2" s="150"/>
      <c r="F2" s="150"/>
      <c r="G2" s="150"/>
      <c r="H2" s="150"/>
      <c r="I2" s="109"/>
      <c r="K2" s="136">
        <v>1</v>
      </c>
      <c r="L2" s="136">
        <v>2</v>
      </c>
      <c r="M2" s="136">
        <v>3</v>
      </c>
      <c r="N2" s="136">
        <v>4</v>
      </c>
      <c r="O2" s="136">
        <v>5</v>
      </c>
    </row>
    <row r="3" spans="1:14" ht="16.5">
      <c r="A3" s="151" t="s">
        <v>118</v>
      </c>
      <c r="B3" s="152" t="s">
        <v>119</v>
      </c>
      <c r="C3" s="152" t="s">
        <v>120</v>
      </c>
      <c r="D3" s="151" t="s">
        <v>6</v>
      </c>
      <c r="E3" s="151" t="s">
        <v>7</v>
      </c>
      <c r="F3" s="151" t="s">
        <v>8</v>
      </c>
      <c r="G3" s="151"/>
      <c r="H3" s="151" t="s">
        <v>11</v>
      </c>
      <c r="I3" s="110"/>
      <c r="K3" s="136">
        <v>7</v>
      </c>
      <c r="L3" s="136">
        <v>6</v>
      </c>
      <c r="M3" s="136">
        <v>8</v>
      </c>
      <c r="N3" s="136">
        <v>4</v>
      </c>
    </row>
    <row r="4" spans="1:14" ht="16.5">
      <c r="A4" s="159"/>
      <c r="B4" s="153">
        <v>6425</v>
      </c>
      <c r="C4" s="153" t="s">
        <v>298</v>
      </c>
      <c r="D4" s="153" t="s">
        <v>225</v>
      </c>
      <c r="E4" s="153">
        <v>3</v>
      </c>
      <c r="F4" s="156" t="s">
        <v>522</v>
      </c>
      <c r="G4" s="157"/>
      <c r="H4" s="156">
        <v>1</v>
      </c>
      <c r="I4" s="111" t="s">
        <v>212</v>
      </c>
      <c r="J4" s="136">
        <v>8</v>
      </c>
      <c r="K4" s="136">
        <v>5</v>
      </c>
      <c r="M4" s="136">
        <v>3</v>
      </c>
      <c r="N4" s="136">
        <v>2</v>
      </c>
    </row>
    <row r="5" spans="1:14" ht="16.5">
      <c r="A5" s="155"/>
      <c r="B5" s="153">
        <v>6407</v>
      </c>
      <c r="C5" s="153" t="s">
        <v>302</v>
      </c>
      <c r="D5" s="153" t="s">
        <v>222</v>
      </c>
      <c r="E5" s="153">
        <v>3</v>
      </c>
      <c r="F5" s="156" t="s">
        <v>523</v>
      </c>
      <c r="G5" s="157"/>
      <c r="H5" s="156">
        <v>2</v>
      </c>
      <c r="I5" s="111" t="s">
        <v>212</v>
      </c>
      <c r="J5" s="136">
        <v>7</v>
      </c>
      <c r="K5" s="136">
        <v>12</v>
      </c>
      <c r="L5" s="136">
        <v>6</v>
      </c>
      <c r="M5" s="136">
        <v>11</v>
      </c>
      <c r="N5" s="136">
        <v>6</v>
      </c>
    </row>
    <row r="6" spans="1:10" ht="16.5">
      <c r="A6" s="158"/>
      <c r="B6" s="153">
        <v>6415</v>
      </c>
      <c r="C6" s="153" t="s">
        <v>303</v>
      </c>
      <c r="D6" s="153" t="s">
        <v>220</v>
      </c>
      <c r="E6" s="153">
        <v>3</v>
      </c>
      <c r="F6" s="156" t="s">
        <v>524</v>
      </c>
      <c r="G6" s="157"/>
      <c r="H6" s="156">
        <v>3</v>
      </c>
      <c r="I6" s="111"/>
      <c r="J6" s="136">
        <v>6</v>
      </c>
    </row>
    <row r="7" spans="1:10" ht="16.5">
      <c r="A7" s="155"/>
      <c r="B7" s="153">
        <v>2419</v>
      </c>
      <c r="C7" s="153" t="s">
        <v>304</v>
      </c>
      <c r="D7" s="153" t="s">
        <v>222</v>
      </c>
      <c r="E7" s="153">
        <v>1</v>
      </c>
      <c r="F7" s="156" t="s">
        <v>525</v>
      </c>
      <c r="G7" s="157"/>
      <c r="H7" s="156">
        <v>4</v>
      </c>
      <c r="I7" s="111"/>
      <c r="J7" s="136">
        <v>5</v>
      </c>
    </row>
    <row r="8" spans="1:10" ht="16.5">
      <c r="A8" s="150"/>
      <c r="B8" s="153">
        <v>4412</v>
      </c>
      <c r="C8" s="153" t="s">
        <v>291</v>
      </c>
      <c r="D8" s="153" t="s">
        <v>218</v>
      </c>
      <c r="E8" s="153">
        <v>2</v>
      </c>
      <c r="F8" s="154" t="s">
        <v>526</v>
      </c>
      <c r="G8" s="153"/>
      <c r="H8" s="154">
        <v>5</v>
      </c>
      <c r="I8" s="111"/>
      <c r="J8" s="136">
        <v>4</v>
      </c>
    </row>
    <row r="9" spans="1:10" ht="16.5">
      <c r="A9" s="150"/>
      <c r="B9" s="153">
        <v>4418</v>
      </c>
      <c r="C9" s="153" t="s">
        <v>305</v>
      </c>
      <c r="D9" s="153" t="s">
        <v>225</v>
      </c>
      <c r="E9" s="153">
        <v>2</v>
      </c>
      <c r="F9" s="156" t="s">
        <v>527</v>
      </c>
      <c r="G9" s="157"/>
      <c r="H9" s="156">
        <v>6</v>
      </c>
      <c r="I9" s="110"/>
      <c r="J9" s="136">
        <v>3</v>
      </c>
    </row>
    <row r="10" spans="1:10" ht="16.5">
      <c r="A10" s="158"/>
      <c r="B10" s="153">
        <v>4416</v>
      </c>
      <c r="C10" s="153" t="s">
        <v>293</v>
      </c>
      <c r="D10" s="153" t="s">
        <v>218</v>
      </c>
      <c r="E10" s="153">
        <v>2</v>
      </c>
      <c r="F10" s="156" t="s">
        <v>528</v>
      </c>
      <c r="G10" s="157"/>
      <c r="H10" s="156">
        <v>7</v>
      </c>
      <c r="I10" s="111"/>
      <c r="J10" s="136">
        <v>2</v>
      </c>
    </row>
    <row r="11" spans="1:10" ht="16.5">
      <c r="A11" s="155"/>
      <c r="B11" s="153">
        <v>6412</v>
      </c>
      <c r="C11" s="153" t="s">
        <v>297</v>
      </c>
      <c r="D11" s="153" t="s">
        <v>220</v>
      </c>
      <c r="E11" s="153">
        <v>3</v>
      </c>
      <c r="F11" s="156" t="s">
        <v>401</v>
      </c>
      <c r="G11" s="157"/>
      <c r="H11" s="156"/>
      <c r="I11" s="111"/>
      <c r="J11" s="136">
        <v>1</v>
      </c>
    </row>
  </sheetData>
  <sheetProtection/>
  <dataValidations count="1">
    <dataValidation type="whole" allowBlank="1" showInputMessage="1" showErrorMessage="1" sqref="G6:G11">
      <formula1>1</formula1>
      <formula2>3</formula2>
    </dataValidation>
  </dataValidations>
  <printOptions/>
  <pageMargins left="0.75" right="0.75" top="0.53" bottom="0.52" header="0.512" footer="0.512"/>
  <pageSetup horizontalDpi="600" verticalDpi="600" orientation="portrait" paperSize="9" scale="88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O13"/>
  <sheetViews>
    <sheetView workbookViewId="0" topLeftCell="A1">
      <selection activeCell="A4" sqref="A4:A12"/>
    </sheetView>
  </sheetViews>
  <sheetFormatPr defaultColWidth="9.00390625" defaultRowHeight="13.5"/>
  <cols>
    <col min="1" max="1" width="5.125" style="116" customWidth="1"/>
    <col min="2" max="2" width="7.125" style="114" customWidth="1"/>
    <col min="3" max="3" width="13.625" style="115" customWidth="1"/>
    <col min="4" max="4" width="10.00390625" style="114" customWidth="1"/>
    <col min="5" max="5" width="8.125" style="114" customWidth="1"/>
    <col min="6" max="6" width="11.125" style="114" customWidth="1"/>
    <col min="7" max="7" width="2.125" style="114" customWidth="1"/>
    <col min="8" max="8" width="11.125" style="114" customWidth="1"/>
    <col min="9" max="16384" width="9.00390625" style="99" customWidth="1"/>
  </cols>
  <sheetData>
    <row r="1" ht="27.75">
      <c r="A1" s="113" t="s">
        <v>109</v>
      </c>
    </row>
    <row r="2" spans="1:8" ht="16.5">
      <c r="A2" s="165" t="s">
        <v>117</v>
      </c>
      <c r="B2" s="149"/>
      <c r="C2" s="150"/>
      <c r="D2" s="150"/>
      <c r="E2" s="150"/>
      <c r="F2" s="150"/>
      <c r="G2" s="150"/>
      <c r="H2" s="150"/>
    </row>
    <row r="3" spans="1:15" ht="16.5">
      <c r="A3" s="151" t="s">
        <v>118</v>
      </c>
      <c r="B3" s="152" t="s">
        <v>119</v>
      </c>
      <c r="C3" s="152" t="s">
        <v>120</v>
      </c>
      <c r="D3" s="151" t="s">
        <v>6</v>
      </c>
      <c r="E3" s="151" t="s">
        <v>7</v>
      </c>
      <c r="F3" s="151" t="s">
        <v>8</v>
      </c>
      <c r="G3" s="151"/>
      <c r="H3" s="151" t="s">
        <v>11</v>
      </c>
      <c r="K3" s="99">
        <v>1</v>
      </c>
      <c r="L3" s="99">
        <v>2</v>
      </c>
      <c r="M3" s="99">
        <v>3</v>
      </c>
      <c r="N3" s="99">
        <v>4</v>
      </c>
      <c r="O3" s="99">
        <v>5</v>
      </c>
    </row>
    <row r="4" spans="1:15" ht="16.5">
      <c r="A4" s="157"/>
      <c r="B4" s="162">
        <v>2421</v>
      </c>
      <c r="C4" s="163" t="s">
        <v>306</v>
      </c>
      <c r="D4" s="153" t="s">
        <v>222</v>
      </c>
      <c r="E4" s="163">
        <v>1</v>
      </c>
      <c r="F4" s="164" t="s">
        <v>539</v>
      </c>
      <c r="G4" s="163"/>
      <c r="H4" s="164">
        <v>1</v>
      </c>
      <c r="I4" s="99" t="s">
        <v>214</v>
      </c>
      <c r="J4" s="99">
        <v>8</v>
      </c>
      <c r="K4" s="99">
        <v>8</v>
      </c>
      <c r="L4" s="99">
        <v>5</v>
      </c>
      <c r="M4" s="99">
        <v>1</v>
      </c>
      <c r="N4" s="99">
        <v>6</v>
      </c>
      <c r="O4" s="99">
        <v>4</v>
      </c>
    </row>
    <row r="5" spans="1:15" ht="16.5">
      <c r="A5" s="157"/>
      <c r="B5" s="162">
        <v>6407</v>
      </c>
      <c r="C5" s="163" t="s">
        <v>302</v>
      </c>
      <c r="D5" s="153" t="s">
        <v>222</v>
      </c>
      <c r="E5" s="163">
        <v>3</v>
      </c>
      <c r="F5" s="164" t="s">
        <v>540</v>
      </c>
      <c r="G5" s="163"/>
      <c r="H5" s="164">
        <v>2</v>
      </c>
      <c r="I5" s="99" t="s">
        <v>214</v>
      </c>
      <c r="J5" s="99">
        <v>7</v>
      </c>
      <c r="K5" s="99">
        <v>7</v>
      </c>
      <c r="L5" s="99">
        <v>2</v>
      </c>
      <c r="O5" s="99">
        <v>3</v>
      </c>
    </row>
    <row r="6" spans="1:15" ht="16.5">
      <c r="A6" s="157"/>
      <c r="B6" s="162">
        <v>4411</v>
      </c>
      <c r="C6" s="163" t="s">
        <v>307</v>
      </c>
      <c r="D6" s="153" t="s">
        <v>218</v>
      </c>
      <c r="E6" s="163">
        <v>2</v>
      </c>
      <c r="F6" s="164" t="s">
        <v>541</v>
      </c>
      <c r="G6" s="163"/>
      <c r="H6" s="164">
        <v>3</v>
      </c>
      <c r="J6" s="99">
        <v>6</v>
      </c>
      <c r="K6" s="99">
        <v>15</v>
      </c>
      <c r="L6" s="99">
        <v>7</v>
      </c>
      <c r="M6" s="99">
        <v>1</v>
      </c>
      <c r="N6" s="99">
        <v>6</v>
      </c>
      <c r="O6" s="99">
        <v>7</v>
      </c>
    </row>
    <row r="7" spans="1:10" ht="16.5">
      <c r="A7" s="157"/>
      <c r="B7" s="162">
        <v>6416</v>
      </c>
      <c r="C7" s="163" t="s">
        <v>308</v>
      </c>
      <c r="D7" s="153" t="s">
        <v>220</v>
      </c>
      <c r="E7" s="163">
        <v>3</v>
      </c>
      <c r="F7" s="164" t="s">
        <v>542</v>
      </c>
      <c r="G7" s="163"/>
      <c r="H7" s="164">
        <v>4</v>
      </c>
      <c r="J7" s="99">
        <v>5</v>
      </c>
    </row>
    <row r="8" spans="1:10" ht="16.5">
      <c r="A8" s="157"/>
      <c r="B8" s="162">
        <v>6427</v>
      </c>
      <c r="C8" s="163" t="s">
        <v>309</v>
      </c>
      <c r="D8" s="153" t="s">
        <v>82</v>
      </c>
      <c r="E8" s="163">
        <v>3</v>
      </c>
      <c r="F8" s="164" t="s">
        <v>543</v>
      </c>
      <c r="G8" s="163"/>
      <c r="H8" s="164">
        <v>5</v>
      </c>
      <c r="J8" s="99">
        <v>4</v>
      </c>
    </row>
    <row r="9" spans="1:10" ht="16.5">
      <c r="A9" s="157"/>
      <c r="B9" s="162">
        <v>6428</v>
      </c>
      <c r="C9" s="163" t="s">
        <v>310</v>
      </c>
      <c r="D9" s="153" t="s">
        <v>82</v>
      </c>
      <c r="E9" s="163">
        <v>3</v>
      </c>
      <c r="F9" s="164" t="s">
        <v>544</v>
      </c>
      <c r="G9" s="163"/>
      <c r="H9" s="164">
        <v>6</v>
      </c>
      <c r="J9" s="99">
        <v>3</v>
      </c>
    </row>
    <row r="10" spans="1:10" ht="16.5">
      <c r="A10" s="157"/>
      <c r="B10" s="162">
        <v>4409</v>
      </c>
      <c r="C10" s="163" t="s">
        <v>313</v>
      </c>
      <c r="D10" s="153" t="s">
        <v>220</v>
      </c>
      <c r="E10" s="163">
        <v>2</v>
      </c>
      <c r="F10" s="164" t="s">
        <v>547</v>
      </c>
      <c r="G10" s="163"/>
      <c r="H10" s="164">
        <v>7</v>
      </c>
      <c r="J10" s="99">
        <v>2</v>
      </c>
    </row>
    <row r="11" spans="1:10" ht="16.5">
      <c r="A11" s="157"/>
      <c r="B11" s="162">
        <v>6421</v>
      </c>
      <c r="C11" s="163" t="s">
        <v>311</v>
      </c>
      <c r="D11" s="153" t="s">
        <v>225</v>
      </c>
      <c r="E11" s="163">
        <v>3</v>
      </c>
      <c r="F11" s="164" t="s">
        <v>545</v>
      </c>
      <c r="G11" s="163"/>
      <c r="H11" s="164">
        <v>8</v>
      </c>
      <c r="J11" s="99">
        <v>1</v>
      </c>
    </row>
    <row r="12" spans="1:8" ht="16.5">
      <c r="A12" s="157"/>
      <c r="B12" s="162">
        <v>6426</v>
      </c>
      <c r="C12" s="163" t="s">
        <v>312</v>
      </c>
      <c r="D12" s="153" t="s">
        <v>225</v>
      </c>
      <c r="E12" s="163">
        <v>3</v>
      </c>
      <c r="F12" s="164" t="s">
        <v>546</v>
      </c>
      <c r="G12" s="163"/>
      <c r="H12" s="164"/>
    </row>
    <row r="13" spans="1:8" ht="16.5">
      <c r="A13" s="99"/>
      <c r="B13" s="99"/>
      <c r="C13" s="99"/>
      <c r="D13" s="99"/>
      <c r="E13" s="99"/>
      <c r="F13" s="99"/>
      <c r="G13" s="99"/>
      <c r="H13" s="99"/>
    </row>
  </sheetData>
  <sheetProtection/>
  <printOptions horizontalCentered="1"/>
  <pageMargins left="0.7874015748031497" right="0.7874015748031497" top="0.5118110236220472" bottom="0.984251968503937" header="0.5118110236220472" footer="0.5118110236220472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P11"/>
  <sheetViews>
    <sheetView zoomScaleSheetLayoutView="100" workbookViewId="0" topLeftCell="A1">
      <selection activeCell="A4" sqref="A4:A11"/>
    </sheetView>
  </sheetViews>
  <sheetFormatPr defaultColWidth="9.00390625" defaultRowHeight="13.5"/>
  <cols>
    <col min="1" max="1" width="5.125" style="116" customWidth="1"/>
    <col min="2" max="2" width="7.125" style="114" customWidth="1"/>
    <col min="3" max="3" width="13.625" style="115" customWidth="1"/>
    <col min="4" max="4" width="8.625" style="114" customWidth="1"/>
    <col min="5" max="5" width="8.125" style="114" customWidth="1"/>
    <col min="6" max="6" width="11.125" style="114" customWidth="1"/>
    <col min="7" max="7" width="2.125" style="114" customWidth="1"/>
    <col min="8" max="8" width="11.125" style="114" customWidth="1"/>
    <col min="9" max="9" width="9.00390625" style="114" customWidth="1"/>
    <col min="10" max="16384" width="9.00390625" style="99" customWidth="1"/>
  </cols>
  <sheetData>
    <row r="1" ht="27.75">
      <c r="A1" s="113" t="s">
        <v>110</v>
      </c>
    </row>
    <row r="2" spans="1:9" ht="16.5">
      <c r="A2" s="165" t="s">
        <v>152</v>
      </c>
      <c r="B2" s="149"/>
      <c r="C2" s="150"/>
      <c r="D2" s="150"/>
      <c r="E2" s="150"/>
      <c r="F2" s="150"/>
      <c r="G2" s="150"/>
      <c r="H2" s="150"/>
      <c r="I2" s="109"/>
    </row>
    <row r="3" spans="1:16" ht="16.5">
      <c r="A3" s="151" t="s">
        <v>118</v>
      </c>
      <c r="B3" s="152" t="s">
        <v>119</v>
      </c>
      <c r="C3" s="152" t="s">
        <v>120</v>
      </c>
      <c r="D3" s="151" t="s">
        <v>6</v>
      </c>
      <c r="E3" s="151" t="s">
        <v>7</v>
      </c>
      <c r="F3" s="151" t="s">
        <v>8</v>
      </c>
      <c r="G3" s="151"/>
      <c r="H3" s="151" t="s">
        <v>11</v>
      </c>
      <c r="I3" s="110"/>
      <c r="L3" s="99">
        <v>1</v>
      </c>
      <c r="M3" s="99">
        <v>2</v>
      </c>
      <c r="N3" s="99">
        <v>3</v>
      </c>
      <c r="O3" s="99">
        <v>4</v>
      </c>
      <c r="P3" s="99">
        <v>5</v>
      </c>
    </row>
    <row r="4" spans="1:16" ht="16.5">
      <c r="A4" s="157"/>
      <c r="B4" s="162">
        <v>2421</v>
      </c>
      <c r="C4" s="163" t="s">
        <v>306</v>
      </c>
      <c r="D4" s="153" t="s">
        <v>222</v>
      </c>
      <c r="E4" s="163">
        <v>1</v>
      </c>
      <c r="F4" s="164" t="s">
        <v>425</v>
      </c>
      <c r="G4" s="163"/>
      <c r="H4" s="164">
        <v>1</v>
      </c>
      <c r="I4" s="163" t="s">
        <v>212</v>
      </c>
      <c r="J4" s="99">
        <v>8</v>
      </c>
      <c r="L4" s="99">
        <v>8</v>
      </c>
      <c r="M4" s="99">
        <v>7</v>
      </c>
      <c r="N4" s="99">
        <v>5</v>
      </c>
      <c r="P4" s="99">
        <v>6</v>
      </c>
    </row>
    <row r="5" spans="1:16" ht="16.5">
      <c r="A5" s="157"/>
      <c r="B5" s="162">
        <v>6416</v>
      </c>
      <c r="C5" s="163" t="s">
        <v>308</v>
      </c>
      <c r="D5" s="153" t="s">
        <v>220</v>
      </c>
      <c r="E5" s="163">
        <v>3</v>
      </c>
      <c r="F5" s="164" t="s">
        <v>426</v>
      </c>
      <c r="G5" s="163"/>
      <c r="H5" s="164">
        <v>2</v>
      </c>
      <c r="I5" s="110" t="s">
        <v>212</v>
      </c>
      <c r="J5" s="99">
        <v>7</v>
      </c>
      <c r="L5" s="99">
        <v>2</v>
      </c>
      <c r="M5" s="99">
        <v>1</v>
      </c>
      <c r="N5" s="99">
        <v>3</v>
      </c>
      <c r="P5" s="99">
        <v>4</v>
      </c>
    </row>
    <row r="6" spans="1:16" ht="16.5">
      <c r="A6" s="157"/>
      <c r="B6" s="162">
        <v>6427</v>
      </c>
      <c r="C6" s="163" t="s">
        <v>309</v>
      </c>
      <c r="D6" s="153" t="s">
        <v>82</v>
      </c>
      <c r="E6" s="163">
        <v>3</v>
      </c>
      <c r="F6" s="164" t="s">
        <v>427</v>
      </c>
      <c r="G6" s="163"/>
      <c r="H6" s="164">
        <v>3</v>
      </c>
      <c r="I6" s="111"/>
      <c r="J6" s="99">
        <v>6</v>
      </c>
      <c r="L6" s="99">
        <v>10</v>
      </c>
      <c r="M6" s="99">
        <v>8</v>
      </c>
      <c r="N6" s="99">
        <v>8</v>
      </c>
      <c r="P6" s="99">
        <v>10</v>
      </c>
    </row>
    <row r="7" spans="1:10" ht="16.5">
      <c r="A7" s="157"/>
      <c r="B7" s="162">
        <v>4425</v>
      </c>
      <c r="C7" s="163" t="s">
        <v>315</v>
      </c>
      <c r="D7" s="153" t="s">
        <v>225</v>
      </c>
      <c r="E7" s="163">
        <v>2</v>
      </c>
      <c r="F7" s="164" t="s">
        <v>428</v>
      </c>
      <c r="G7" s="163"/>
      <c r="H7" s="164">
        <v>4</v>
      </c>
      <c r="I7" s="110"/>
      <c r="J7" s="99">
        <v>5</v>
      </c>
    </row>
    <row r="8" spans="1:10" ht="16.5">
      <c r="A8" s="157"/>
      <c r="B8" s="162">
        <v>4426</v>
      </c>
      <c r="C8" s="163" t="s">
        <v>316</v>
      </c>
      <c r="D8" s="153" t="s">
        <v>82</v>
      </c>
      <c r="E8" s="163">
        <v>2</v>
      </c>
      <c r="F8" s="164" t="s">
        <v>429</v>
      </c>
      <c r="G8" s="163"/>
      <c r="H8" s="164">
        <v>5</v>
      </c>
      <c r="I8" s="111"/>
      <c r="J8" s="99">
        <v>4</v>
      </c>
    </row>
    <row r="9" spans="1:10" ht="16.5">
      <c r="A9" s="157"/>
      <c r="B9" s="162">
        <v>4419</v>
      </c>
      <c r="C9" s="163" t="s">
        <v>318</v>
      </c>
      <c r="D9" s="153" t="s">
        <v>225</v>
      </c>
      <c r="E9" s="163">
        <v>2</v>
      </c>
      <c r="F9" s="164" t="s">
        <v>432</v>
      </c>
      <c r="G9" s="150"/>
      <c r="H9" s="164">
        <v>6</v>
      </c>
      <c r="I9" s="111"/>
      <c r="J9" s="99">
        <v>3</v>
      </c>
    </row>
    <row r="10" spans="1:10" ht="16.5">
      <c r="A10" s="157"/>
      <c r="B10" s="162">
        <v>6410</v>
      </c>
      <c r="C10" s="163" t="s">
        <v>314</v>
      </c>
      <c r="D10" s="153" t="s">
        <v>222</v>
      </c>
      <c r="E10" s="163">
        <v>3</v>
      </c>
      <c r="F10" s="164" t="s">
        <v>431</v>
      </c>
      <c r="G10" s="163"/>
      <c r="H10" s="164">
        <v>7</v>
      </c>
      <c r="I10" s="99"/>
      <c r="J10" s="99">
        <v>2</v>
      </c>
    </row>
    <row r="11" spans="1:10" ht="16.5">
      <c r="A11" s="157"/>
      <c r="B11" s="162">
        <v>2426</v>
      </c>
      <c r="C11" s="163" t="s">
        <v>317</v>
      </c>
      <c r="D11" s="153" t="s">
        <v>220</v>
      </c>
      <c r="E11" s="163">
        <v>1</v>
      </c>
      <c r="F11" s="164" t="s">
        <v>430</v>
      </c>
      <c r="G11" s="163"/>
      <c r="H11" s="164">
        <v>8</v>
      </c>
      <c r="I11" s="99"/>
      <c r="J11" s="99">
        <v>1</v>
      </c>
    </row>
  </sheetData>
  <sheetProtection/>
  <printOptions horizontalCentered="1"/>
  <pageMargins left="0.7874015748031497" right="0.7874015748031497" top="0.5118110236220472" bottom="0.984251968503937" header="0.5118110236220472" footer="0.5118110236220472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O19"/>
  <sheetViews>
    <sheetView zoomScaleSheetLayoutView="100" workbookViewId="0" topLeftCell="A1">
      <selection activeCell="A4" sqref="A4:A10"/>
    </sheetView>
  </sheetViews>
  <sheetFormatPr defaultColWidth="9.00390625" defaultRowHeight="13.5"/>
  <cols>
    <col min="1" max="1" width="5.125" style="116" customWidth="1"/>
    <col min="2" max="2" width="7.125" style="114" customWidth="1"/>
    <col min="3" max="3" width="13.625" style="115" customWidth="1"/>
    <col min="4" max="4" width="8.625" style="114" customWidth="1"/>
    <col min="5" max="5" width="8.125" style="114" customWidth="1"/>
    <col min="6" max="6" width="11.125" style="114" customWidth="1"/>
    <col min="7" max="7" width="2.125" style="114" customWidth="1"/>
    <col min="8" max="8" width="11.125" style="114" customWidth="1"/>
    <col min="9" max="9" width="9.00390625" style="114" customWidth="1"/>
    <col min="10" max="16384" width="9.00390625" style="136" customWidth="1"/>
  </cols>
  <sheetData>
    <row r="1" ht="27.75">
      <c r="A1" s="135" t="s">
        <v>111</v>
      </c>
    </row>
    <row r="2" spans="1:9" ht="16.5">
      <c r="A2" s="165" t="s">
        <v>117</v>
      </c>
      <c r="B2" s="149"/>
      <c r="C2" s="150"/>
      <c r="D2" s="150"/>
      <c r="E2" s="150"/>
      <c r="F2" s="150"/>
      <c r="G2" s="150"/>
      <c r="H2" s="150"/>
      <c r="I2" s="109"/>
    </row>
    <row r="3" spans="1:15" ht="16.5">
      <c r="A3" s="151" t="s">
        <v>118</v>
      </c>
      <c r="B3" s="152" t="s">
        <v>119</v>
      </c>
      <c r="C3" s="152" t="s">
        <v>120</v>
      </c>
      <c r="D3" s="151" t="s">
        <v>6</v>
      </c>
      <c r="E3" s="151" t="s">
        <v>7</v>
      </c>
      <c r="F3" s="151" t="s">
        <v>8</v>
      </c>
      <c r="G3" s="151"/>
      <c r="H3" s="151" t="s">
        <v>11</v>
      </c>
      <c r="I3" s="110"/>
      <c r="K3" s="136">
        <v>1</v>
      </c>
      <c r="L3" s="136">
        <v>2</v>
      </c>
      <c r="M3" s="136">
        <v>3</v>
      </c>
      <c r="N3" s="136">
        <v>4</v>
      </c>
      <c r="O3" s="136">
        <v>5</v>
      </c>
    </row>
    <row r="4" spans="1:14" ht="16.5">
      <c r="A4" s="155"/>
      <c r="B4" s="109">
        <v>4414</v>
      </c>
      <c r="C4" s="109" t="s">
        <v>320</v>
      </c>
      <c r="D4" s="109" t="s">
        <v>218</v>
      </c>
      <c r="E4" s="109">
        <v>2</v>
      </c>
      <c r="F4" s="156" t="s">
        <v>460</v>
      </c>
      <c r="G4" s="157"/>
      <c r="H4" s="156">
        <v>1</v>
      </c>
      <c r="I4" s="111" t="s">
        <v>212</v>
      </c>
      <c r="J4" s="136">
        <v>8</v>
      </c>
      <c r="K4" s="136">
        <v>6</v>
      </c>
      <c r="L4" s="136">
        <v>7</v>
      </c>
      <c r="M4" s="136">
        <v>4</v>
      </c>
      <c r="N4" s="136">
        <v>8</v>
      </c>
    </row>
    <row r="5" spans="1:12" ht="16.5">
      <c r="A5" s="159"/>
      <c r="B5" s="109">
        <v>6413</v>
      </c>
      <c r="C5" s="109" t="s">
        <v>322</v>
      </c>
      <c r="D5" s="109" t="s">
        <v>220</v>
      </c>
      <c r="E5" s="109">
        <v>3</v>
      </c>
      <c r="F5" s="156" t="s">
        <v>463</v>
      </c>
      <c r="G5" s="157"/>
      <c r="H5" s="156">
        <v>2</v>
      </c>
      <c r="I5" s="111" t="s">
        <v>212</v>
      </c>
      <c r="J5" s="136">
        <v>7</v>
      </c>
      <c r="K5" s="136">
        <v>5</v>
      </c>
      <c r="L5" s="136">
        <v>3</v>
      </c>
    </row>
    <row r="6" spans="1:14" ht="16.5">
      <c r="A6" s="155"/>
      <c r="B6" s="109">
        <v>6411</v>
      </c>
      <c r="C6" s="109" t="s">
        <v>323</v>
      </c>
      <c r="D6" s="109" t="s">
        <v>222</v>
      </c>
      <c r="E6" s="109">
        <v>3</v>
      </c>
      <c r="F6" s="156" t="s">
        <v>464</v>
      </c>
      <c r="G6" s="157"/>
      <c r="H6" s="156">
        <v>3</v>
      </c>
      <c r="I6" s="111"/>
      <c r="J6" s="136">
        <v>6</v>
      </c>
      <c r="K6" s="136">
        <v>11</v>
      </c>
      <c r="L6" s="136">
        <v>10</v>
      </c>
      <c r="M6" s="136">
        <v>4</v>
      </c>
      <c r="N6" s="136">
        <v>8</v>
      </c>
    </row>
    <row r="7" spans="1:10" ht="16.5">
      <c r="A7" s="158"/>
      <c r="B7" s="109">
        <v>4406</v>
      </c>
      <c r="C7" s="109" t="s">
        <v>321</v>
      </c>
      <c r="D7" s="109" t="s">
        <v>222</v>
      </c>
      <c r="E7" s="109">
        <v>2</v>
      </c>
      <c r="F7" s="156" t="s">
        <v>462</v>
      </c>
      <c r="G7" s="157"/>
      <c r="H7" s="156">
        <v>4</v>
      </c>
      <c r="I7" s="111"/>
      <c r="J7" s="136">
        <v>5</v>
      </c>
    </row>
    <row r="8" spans="1:10" ht="16.5">
      <c r="A8" s="158"/>
      <c r="B8" s="109">
        <v>6422</v>
      </c>
      <c r="C8" s="109" t="s">
        <v>324</v>
      </c>
      <c r="D8" s="109" t="s">
        <v>225</v>
      </c>
      <c r="E8" s="109">
        <v>3</v>
      </c>
      <c r="F8" s="156" t="s">
        <v>465</v>
      </c>
      <c r="G8" s="157"/>
      <c r="H8" s="156">
        <v>5</v>
      </c>
      <c r="I8" s="111"/>
      <c r="J8" s="136">
        <v>4</v>
      </c>
    </row>
    <row r="9" spans="1:10" ht="16.5">
      <c r="A9" s="155"/>
      <c r="B9" s="109">
        <v>4407</v>
      </c>
      <c r="C9" s="109" t="s">
        <v>319</v>
      </c>
      <c r="D9" s="109" t="s">
        <v>220</v>
      </c>
      <c r="E9" s="109">
        <v>2</v>
      </c>
      <c r="F9" s="156" t="s">
        <v>461</v>
      </c>
      <c r="G9" s="157"/>
      <c r="H9" s="156">
        <v>6</v>
      </c>
      <c r="I9" s="111"/>
      <c r="J9" s="136">
        <v>3</v>
      </c>
    </row>
    <row r="10" spans="1:8" ht="16.5">
      <c r="A10" s="150"/>
      <c r="B10" s="109">
        <v>6426</v>
      </c>
      <c r="C10" s="109" t="s">
        <v>312</v>
      </c>
      <c r="D10" s="109" t="s">
        <v>225</v>
      </c>
      <c r="E10" s="109">
        <v>3</v>
      </c>
      <c r="F10" s="156" t="s">
        <v>401</v>
      </c>
      <c r="G10" s="157"/>
      <c r="H10" s="156"/>
    </row>
    <row r="11" spans="1:8" ht="16.5">
      <c r="A11" s="136"/>
      <c r="B11" s="136"/>
      <c r="C11" s="136"/>
      <c r="D11" s="136"/>
      <c r="E11" s="136"/>
      <c r="F11" s="136"/>
      <c r="G11" s="136"/>
      <c r="H11" s="136"/>
    </row>
    <row r="12" spans="1:8" ht="16.5">
      <c r="A12" s="136"/>
      <c r="B12" s="136"/>
      <c r="C12" s="136"/>
      <c r="D12" s="136"/>
      <c r="E12" s="136"/>
      <c r="F12" s="136"/>
      <c r="G12" s="136"/>
      <c r="H12" s="136"/>
    </row>
    <row r="13" spans="1:8" ht="16.5">
      <c r="A13" s="136"/>
      <c r="B13" s="136"/>
      <c r="C13" s="136"/>
      <c r="D13" s="136"/>
      <c r="E13" s="136"/>
      <c r="F13" s="136"/>
      <c r="G13" s="136"/>
      <c r="H13" s="136"/>
    </row>
    <row r="14" spans="1:8" ht="16.5">
      <c r="A14" s="136"/>
      <c r="B14" s="136"/>
      <c r="C14" s="136"/>
      <c r="D14" s="136"/>
      <c r="E14" s="136"/>
      <c r="F14" s="136"/>
      <c r="G14" s="136"/>
      <c r="H14" s="136"/>
    </row>
    <row r="15" spans="1:8" ht="16.5">
      <c r="A15" s="136"/>
      <c r="B15" s="136"/>
      <c r="C15" s="136"/>
      <c r="D15" s="136"/>
      <c r="E15" s="136"/>
      <c r="F15" s="136"/>
      <c r="G15" s="136"/>
      <c r="H15" s="136"/>
    </row>
    <row r="16" spans="1:8" ht="16.5">
      <c r="A16" s="136"/>
      <c r="B16" s="136"/>
      <c r="C16" s="136"/>
      <c r="D16" s="136"/>
      <c r="E16" s="136"/>
      <c r="F16" s="136"/>
      <c r="G16" s="136"/>
      <c r="H16" s="136"/>
    </row>
    <row r="17" spans="1:8" ht="16.5">
      <c r="A17" s="136"/>
      <c r="B17" s="136"/>
      <c r="C17" s="136"/>
      <c r="D17" s="136"/>
      <c r="E17" s="136"/>
      <c r="F17" s="136"/>
      <c r="G17" s="136"/>
      <c r="H17" s="136"/>
    </row>
    <row r="18" spans="1:8" ht="16.5">
      <c r="A18" s="136"/>
      <c r="B18" s="136"/>
      <c r="C18" s="136"/>
      <c r="D18" s="136"/>
      <c r="E18" s="136"/>
      <c r="F18" s="136"/>
      <c r="G18" s="136"/>
      <c r="H18" s="136"/>
    </row>
    <row r="19" spans="1:8" ht="16.5">
      <c r="A19" s="136"/>
      <c r="B19" s="136"/>
      <c r="C19" s="136"/>
      <c r="D19" s="136"/>
      <c r="E19" s="136"/>
      <c r="F19" s="136"/>
      <c r="G19" s="136"/>
      <c r="H19" s="136"/>
    </row>
  </sheetData>
  <sheetProtection/>
  <dataValidations count="1">
    <dataValidation type="whole" allowBlank="1" showInputMessage="1" showErrorMessage="1" sqref="G7:G8 G4">
      <formula1>1</formula1>
      <formula2>3</formula2>
    </dataValidation>
  </dataValidations>
  <printOptions horizontalCentered="1"/>
  <pageMargins left="0.7874015748031497" right="0.7874015748031497" top="0.5118110236220472" bottom="0.984251968503937" header="0.5118110236220472" footer="0.5118110236220472"/>
  <pageSetup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H9"/>
  <sheetViews>
    <sheetView zoomScaleSheetLayoutView="100" workbookViewId="0" topLeftCell="A1">
      <selection activeCell="D8" sqref="D8"/>
    </sheetView>
  </sheetViews>
  <sheetFormatPr defaultColWidth="9.00390625" defaultRowHeight="13.5"/>
  <cols>
    <col min="1" max="1" width="6.625" style="138" customWidth="1"/>
    <col min="2" max="2" width="29.50390625" style="138" customWidth="1"/>
    <col min="3" max="3" width="13.00390625" style="138" bestFit="1" customWidth="1"/>
    <col min="4" max="4" width="11.125" style="138" customWidth="1"/>
    <col min="5" max="5" width="6.125" style="138" customWidth="1"/>
    <col min="6" max="16384" width="9.00390625" style="136" customWidth="1"/>
  </cols>
  <sheetData>
    <row r="1" ht="24.75">
      <c r="A1" s="137" t="s">
        <v>97</v>
      </c>
    </row>
    <row r="2" spans="1:6" ht="16.5">
      <c r="A2" s="165" t="s">
        <v>117</v>
      </c>
      <c r="B2" s="167"/>
      <c r="C2" s="150"/>
      <c r="D2" s="150"/>
      <c r="E2" s="150"/>
      <c r="F2" s="150"/>
    </row>
    <row r="3" spans="1:6" ht="16.5">
      <c r="A3" s="151" t="s">
        <v>118</v>
      </c>
      <c r="B3" s="152" t="s">
        <v>120</v>
      </c>
      <c r="C3" s="151" t="s">
        <v>6</v>
      </c>
      <c r="D3" s="151" t="s">
        <v>8</v>
      </c>
      <c r="E3" s="151"/>
      <c r="F3" s="151" t="s">
        <v>11</v>
      </c>
    </row>
    <row r="4" spans="1:8" ht="16.5">
      <c r="A4" s="150"/>
      <c r="B4" s="179" t="s">
        <v>327</v>
      </c>
      <c r="C4" s="180" t="s">
        <v>222</v>
      </c>
      <c r="D4" s="154" t="s">
        <v>561</v>
      </c>
      <c r="E4" s="153"/>
      <c r="F4" s="154">
        <v>1</v>
      </c>
      <c r="G4" s="136" t="s">
        <v>212</v>
      </c>
      <c r="H4" s="136">
        <v>8</v>
      </c>
    </row>
    <row r="5" spans="1:8" ht="16.5">
      <c r="A5" s="150"/>
      <c r="B5" s="177" t="s">
        <v>326</v>
      </c>
      <c r="C5" s="178" t="s">
        <v>220</v>
      </c>
      <c r="D5" s="154" t="s">
        <v>560</v>
      </c>
      <c r="E5" s="153"/>
      <c r="F5" s="154">
        <v>2</v>
      </c>
      <c r="G5" s="136" t="s">
        <v>212</v>
      </c>
      <c r="H5" s="136">
        <v>7</v>
      </c>
    </row>
    <row r="6" spans="1:8" ht="16.5">
      <c r="A6" s="150"/>
      <c r="B6" s="206" t="s">
        <v>325</v>
      </c>
      <c r="C6" s="207" t="s">
        <v>218</v>
      </c>
      <c r="D6" s="154" t="s">
        <v>559</v>
      </c>
      <c r="E6" s="153"/>
      <c r="F6" s="154">
        <v>3</v>
      </c>
      <c r="H6" s="136">
        <v>6</v>
      </c>
    </row>
    <row r="7" spans="1:6" ht="16.5">
      <c r="A7" s="150"/>
      <c r="B7" s="208" t="s">
        <v>328</v>
      </c>
      <c r="C7" s="209" t="s">
        <v>225</v>
      </c>
      <c r="D7" s="154" t="s">
        <v>562</v>
      </c>
      <c r="E7" s="153"/>
      <c r="F7" s="154"/>
    </row>
    <row r="8" spans="1:6" ht="16.5">
      <c r="A8" s="150"/>
      <c r="B8" s="208"/>
      <c r="C8" s="210"/>
      <c r="D8" s="154"/>
      <c r="E8" s="153"/>
      <c r="F8" s="154"/>
    </row>
    <row r="9" spans="1:6" ht="16.5">
      <c r="A9" s="150"/>
      <c r="B9" s="211"/>
      <c r="C9" s="212"/>
      <c r="D9" s="154"/>
      <c r="E9" s="153"/>
      <c r="F9" s="154"/>
    </row>
  </sheetData>
  <sheetProtection/>
  <printOptions horizontalCentered="1"/>
  <pageMargins left="0.47" right="0.26" top="0.5118110236220472" bottom="0.984251968503937" header="0.5118110236220472" footer="0.5118110236220472"/>
  <pageSetup horizontalDpi="600" verticalDpi="600" orientation="portrait" paperSize="9" scale="9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C8"/>
  <sheetViews>
    <sheetView workbookViewId="0" topLeftCell="A1">
      <selection activeCell="S3" sqref="S3:U8"/>
    </sheetView>
  </sheetViews>
  <sheetFormatPr defaultColWidth="9.00390625" defaultRowHeight="13.5"/>
  <cols>
    <col min="1" max="1" width="5.50390625" style="99" bestFit="1" customWidth="1"/>
    <col min="2" max="2" width="7.625" style="9" customWidth="1"/>
    <col min="3" max="3" width="8.125" style="9" customWidth="1"/>
    <col min="4" max="4" width="11.625" style="9" customWidth="1"/>
    <col min="5" max="5" width="9.00390625" style="9" customWidth="1"/>
    <col min="6" max="6" width="5.50390625" style="9" customWidth="1"/>
    <col min="7" max="7" width="7.50390625" style="127" hidden="1" customWidth="1"/>
    <col min="8" max="8" width="1.12109375" style="127" hidden="1" customWidth="1"/>
    <col min="9" max="9" width="7.50390625" style="127" hidden="1" customWidth="1"/>
    <col min="10" max="10" width="1.12109375" style="127" hidden="1" customWidth="1"/>
    <col min="11" max="11" width="7.50390625" style="127" hidden="1" customWidth="1"/>
    <col min="12" max="12" width="1.12109375" style="127" hidden="1" customWidth="1"/>
    <col min="13" max="13" width="7.50390625" style="127" hidden="1" customWidth="1"/>
    <col min="14" max="14" width="1.12109375" style="127" hidden="1" customWidth="1"/>
    <col min="15" max="15" width="7.50390625" style="127" hidden="1" customWidth="1"/>
    <col min="16" max="16" width="1.12109375" style="127" hidden="1" customWidth="1"/>
    <col min="17" max="17" width="7.50390625" style="127" hidden="1" customWidth="1"/>
    <col min="18" max="18" width="1.12109375" style="127" customWidth="1"/>
    <col min="19" max="19" width="7.50390625" style="127" customWidth="1"/>
    <col min="20" max="20" width="1.12109375" style="127" customWidth="1"/>
    <col min="21" max="21" width="9.00390625" style="127" bestFit="1" customWidth="1"/>
    <col min="22" max="22" width="1.4921875" style="128" customWidth="1"/>
    <col min="23" max="16384" width="9.00390625" style="99" customWidth="1"/>
  </cols>
  <sheetData>
    <row r="1" spans="1:22" ht="27.75">
      <c r="A1" s="123"/>
      <c r="B1" s="129" t="s">
        <v>113</v>
      </c>
      <c r="C1" s="125"/>
      <c r="D1" s="125"/>
      <c r="E1" s="125"/>
      <c r="F1" s="125"/>
      <c r="G1" s="123"/>
      <c r="H1" s="126"/>
      <c r="I1" s="123"/>
      <c r="J1" s="126"/>
      <c r="K1" s="123"/>
      <c r="L1" s="126"/>
      <c r="M1" s="123"/>
      <c r="N1" s="126"/>
      <c r="O1" s="123"/>
      <c r="P1" s="126"/>
      <c r="Q1" s="123"/>
      <c r="R1" s="126"/>
      <c r="S1" s="123"/>
      <c r="T1" s="126"/>
      <c r="U1" s="123"/>
      <c r="V1" s="126"/>
    </row>
    <row r="2" spans="1:29" ht="16.5">
      <c r="A2" s="168"/>
      <c r="B2" s="169" t="s">
        <v>9</v>
      </c>
      <c r="C2" s="170" t="s">
        <v>153</v>
      </c>
      <c r="D2" s="170" t="s">
        <v>154</v>
      </c>
      <c r="E2" s="169" t="s">
        <v>6</v>
      </c>
      <c r="F2" s="169" t="s">
        <v>7</v>
      </c>
      <c r="G2" s="169" t="s">
        <v>144</v>
      </c>
      <c r="H2" s="169"/>
      <c r="I2" s="169" t="s">
        <v>145</v>
      </c>
      <c r="J2" s="171"/>
      <c r="K2" s="169" t="s">
        <v>146</v>
      </c>
      <c r="L2" s="171"/>
      <c r="M2" s="172" t="s">
        <v>147</v>
      </c>
      <c r="N2" s="169"/>
      <c r="O2" s="172" t="s">
        <v>148</v>
      </c>
      <c r="P2" s="171"/>
      <c r="Q2" s="172" t="s">
        <v>149</v>
      </c>
      <c r="R2" s="171"/>
      <c r="S2" s="171" t="s">
        <v>10</v>
      </c>
      <c r="T2" s="171"/>
      <c r="U2" s="171" t="s">
        <v>11</v>
      </c>
      <c r="V2" s="99"/>
      <c r="Y2" s="99">
        <v>1</v>
      </c>
      <c r="Z2" s="99">
        <v>2</v>
      </c>
      <c r="AA2" s="99">
        <v>3</v>
      </c>
      <c r="AB2" s="99">
        <v>4</v>
      </c>
      <c r="AC2" s="99">
        <v>5</v>
      </c>
    </row>
    <row r="3" spans="2:27" ht="18" thickBot="1">
      <c r="B3" s="30"/>
      <c r="C3" s="30">
        <v>2415</v>
      </c>
      <c r="D3" s="30" t="s">
        <v>332</v>
      </c>
      <c r="E3" s="30" t="s">
        <v>222</v>
      </c>
      <c r="F3" s="30">
        <v>1</v>
      </c>
      <c r="G3" s="173"/>
      <c r="H3" s="27"/>
      <c r="I3" s="173"/>
      <c r="J3" s="99"/>
      <c r="K3" s="112"/>
      <c r="L3" s="99"/>
      <c r="M3" s="173"/>
      <c r="N3" s="27"/>
      <c r="O3" s="173"/>
      <c r="P3" s="99"/>
      <c r="Q3" s="112"/>
      <c r="R3" s="99"/>
      <c r="S3" s="223" t="s">
        <v>548</v>
      </c>
      <c r="T3" s="9"/>
      <c r="U3" s="222">
        <v>1</v>
      </c>
      <c r="V3" s="99"/>
      <c r="W3" s="99" t="s">
        <v>212</v>
      </c>
      <c r="X3" s="99">
        <v>8</v>
      </c>
      <c r="Y3" s="99">
        <v>8</v>
      </c>
      <c r="Z3" s="99">
        <v>7</v>
      </c>
      <c r="AA3" s="99">
        <v>5</v>
      </c>
    </row>
    <row r="4" spans="2:27" ht="18.75" thickBot="1" thickTop="1">
      <c r="B4" s="30"/>
      <c r="C4" s="27">
        <v>2422</v>
      </c>
      <c r="D4" s="30" t="s">
        <v>286</v>
      </c>
      <c r="E4" s="27" t="s">
        <v>220</v>
      </c>
      <c r="F4" s="27">
        <v>1</v>
      </c>
      <c r="G4" s="173"/>
      <c r="H4" s="27"/>
      <c r="I4" s="173"/>
      <c r="J4" s="99"/>
      <c r="K4" s="112"/>
      <c r="L4" s="99"/>
      <c r="M4" s="173"/>
      <c r="N4" s="27"/>
      <c r="O4" s="173"/>
      <c r="P4" s="99"/>
      <c r="Q4" s="112"/>
      <c r="R4" s="99"/>
      <c r="S4" s="223" t="s">
        <v>549</v>
      </c>
      <c r="T4" s="9"/>
      <c r="U4" s="222">
        <v>2</v>
      </c>
      <c r="V4" s="99"/>
      <c r="W4" s="99" t="s">
        <v>212</v>
      </c>
      <c r="X4" s="99">
        <v>7</v>
      </c>
      <c r="Y4" s="99">
        <v>6</v>
      </c>
      <c r="Z4" s="99">
        <v>4</v>
      </c>
      <c r="AA4" s="99">
        <v>3</v>
      </c>
    </row>
    <row r="5" spans="2:27" ht="18.75" thickBot="1" thickTop="1">
      <c r="B5" s="30"/>
      <c r="C5" s="27">
        <v>2420</v>
      </c>
      <c r="D5" s="27" t="s">
        <v>287</v>
      </c>
      <c r="E5" s="27" t="s">
        <v>222</v>
      </c>
      <c r="F5" s="27">
        <v>1</v>
      </c>
      <c r="G5" s="173"/>
      <c r="H5" s="27"/>
      <c r="I5" s="173"/>
      <c r="J5" s="99"/>
      <c r="K5" s="112"/>
      <c r="L5" s="99"/>
      <c r="M5" s="173"/>
      <c r="N5" s="27"/>
      <c r="O5" s="173"/>
      <c r="P5" s="99"/>
      <c r="Q5" s="112"/>
      <c r="R5" s="99"/>
      <c r="S5" s="223" t="s">
        <v>550</v>
      </c>
      <c r="T5" s="9"/>
      <c r="U5" s="222">
        <v>3</v>
      </c>
      <c r="V5" s="99"/>
      <c r="X5" s="99">
        <v>6</v>
      </c>
      <c r="Y5" s="99">
        <v>14</v>
      </c>
      <c r="Z5" s="99">
        <v>11</v>
      </c>
      <c r="AA5" s="99">
        <v>8</v>
      </c>
    </row>
    <row r="6" spans="2:24" ht="18.75" thickBot="1" thickTop="1">
      <c r="B6" s="30"/>
      <c r="C6" s="27">
        <v>2431</v>
      </c>
      <c r="D6" s="27" t="s">
        <v>331</v>
      </c>
      <c r="E6" s="27" t="s">
        <v>225</v>
      </c>
      <c r="F6" s="27">
        <v>1</v>
      </c>
      <c r="G6" s="173"/>
      <c r="H6" s="27"/>
      <c r="I6" s="173"/>
      <c r="J6" s="99"/>
      <c r="K6" s="112"/>
      <c r="L6" s="99"/>
      <c r="M6" s="173"/>
      <c r="N6" s="27"/>
      <c r="O6" s="173"/>
      <c r="P6" s="99"/>
      <c r="Q6" s="112"/>
      <c r="R6" s="99"/>
      <c r="S6" s="223" t="s">
        <v>551</v>
      </c>
      <c r="T6" s="9"/>
      <c r="U6" s="222">
        <v>4</v>
      </c>
      <c r="V6" s="99"/>
      <c r="X6" s="99">
        <v>5</v>
      </c>
    </row>
    <row r="7" spans="2:24" ht="18.75" thickBot="1" thickTop="1">
      <c r="B7" s="30"/>
      <c r="C7" s="30">
        <v>2424</v>
      </c>
      <c r="D7" s="30" t="s">
        <v>330</v>
      </c>
      <c r="E7" s="30" t="s">
        <v>220</v>
      </c>
      <c r="F7" s="30">
        <v>1</v>
      </c>
      <c r="G7" s="173"/>
      <c r="H7" s="27"/>
      <c r="I7" s="173"/>
      <c r="J7" s="99"/>
      <c r="K7" s="112"/>
      <c r="L7" s="99"/>
      <c r="M7" s="173"/>
      <c r="N7" s="27"/>
      <c r="O7" s="173"/>
      <c r="P7" s="99"/>
      <c r="Q7" s="112"/>
      <c r="R7" s="99"/>
      <c r="S7" s="223" t="s">
        <v>552</v>
      </c>
      <c r="T7" s="9"/>
      <c r="U7" s="222">
        <v>5</v>
      </c>
      <c r="V7" s="99"/>
      <c r="X7" s="99">
        <v>4</v>
      </c>
    </row>
    <row r="8" spans="2:24" ht="18.75" thickBot="1" thickTop="1">
      <c r="B8" s="30"/>
      <c r="C8" s="30">
        <v>2430</v>
      </c>
      <c r="D8" s="30" t="s">
        <v>329</v>
      </c>
      <c r="E8" s="30" t="s">
        <v>225</v>
      </c>
      <c r="F8" s="30">
        <v>1</v>
      </c>
      <c r="G8" s="173"/>
      <c r="H8" s="27"/>
      <c r="I8" s="173"/>
      <c r="J8" s="99"/>
      <c r="K8" s="112"/>
      <c r="L8" s="99"/>
      <c r="M8" s="173"/>
      <c r="N8" s="27"/>
      <c r="O8" s="173"/>
      <c r="P8" s="99"/>
      <c r="Q8" s="112"/>
      <c r="R8" s="99"/>
      <c r="S8" s="223" t="s">
        <v>553</v>
      </c>
      <c r="T8" s="9"/>
      <c r="U8" s="222">
        <v>6</v>
      </c>
      <c r="V8" s="99"/>
      <c r="X8" s="99">
        <v>3</v>
      </c>
    </row>
    <row r="9" ht="18" thickTop="1"/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B40"/>
  <sheetViews>
    <sheetView zoomScaleSheetLayoutView="90" workbookViewId="0" topLeftCell="A1">
      <selection activeCell="B3" sqref="B3:B10"/>
    </sheetView>
  </sheetViews>
  <sheetFormatPr defaultColWidth="9.00390625" defaultRowHeight="13.5"/>
  <cols>
    <col min="1" max="1" width="5.50390625" style="142" bestFit="1" customWidth="1"/>
    <col min="2" max="2" width="7.625" style="144" customWidth="1"/>
    <col min="3" max="3" width="8.125" style="144" customWidth="1"/>
    <col min="4" max="4" width="11.625" style="144" customWidth="1"/>
    <col min="5" max="5" width="9.00390625" style="144" customWidth="1"/>
    <col min="6" max="6" width="5.50390625" style="144" customWidth="1"/>
    <col min="7" max="7" width="7.50390625" style="127" hidden="1" customWidth="1"/>
    <col min="8" max="8" width="1.12109375" style="127" hidden="1" customWidth="1"/>
    <col min="9" max="9" width="7.50390625" style="127" hidden="1" customWidth="1"/>
    <col min="10" max="10" width="1.12109375" style="127" hidden="1" customWidth="1"/>
    <col min="11" max="11" width="7.50390625" style="127" hidden="1" customWidth="1"/>
    <col min="12" max="12" width="1.12109375" style="127" hidden="1" customWidth="1"/>
    <col min="13" max="13" width="7.50390625" style="127" hidden="1" customWidth="1"/>
    <col min="14" max="14" width="1.12109375" style="127" hidden="1" customWidth="1"/>
    <col min="15" max="15" width="7.50390625" style="127" hidden="1" customWidth="1"/>
    <col min="16" max="16" width="1.12109375" style="127" hidden="1" customWidth="1"/>
    <col min="17" max="17" width="7.50390625" style="127" hidden="1" customWidth="1"/>
    <col min="18" max="18" width="1.12109375" style="127" customWidth="1"/>
    <col min="19" max="19" width="7.50390625" style="127" customWidth="1"/>
    <col min="20" max="20" width="1.12109375" style="127" customWidth="1"/>
    <col min="21" max="21" width="9.00390625" style="127" bestFit="1" customWidth="1"/>
    <col min="22" max="22" width="8.50390625" style="143" customWidth="1"/>
    <col min="23" max="16384" width="9.00390625" style="99" customWidth="1"/>
  </cols>
  <sheetData>
    <row r="1" spans="1:22" ht="27.75">
      <c r="A1" s="139"/>
      <c r="B1" s="129" t="s">
        <v>114</v>
      </c>
      <c r="C1" s="140"/>
      <c r="D1" s="140"/>
      <c r="E1" s="140"/>
      <c r="F1" s="140"/>
      <c r="G1" s="139"/>
      <c r="H1" s="141"/>
      <c r="I1" s="139"/>
      <c r="J1" s="141"/>
      <c r="K1" s="139"/>
      <c r="L1" s="141"/>
      <c r="M1" s="139"/>
      <c r="N1" s="141"/>
      <c r="O1" s="139"/>
      <c r="P1" s="141"/>
      <c r="Q1" s="139"/>
      <c r="R1" s="141"/>
      <c r="S1" s="139"/>
      <c r="T1" s="141"/>
      <c r="U1" s="139"/>
      <c r="V1" s="141"/>
    </row>
    <row r="2" spans="1:28" ht="16.5">
      <c r="A2" s="168"/>
      <c r="B2" s="169" t="s">
        <v>9</v>
      </c>
      <c r="C2" s="170" t="s">
        <v>153</v>
      </c>
      <c r="D2" s="170" t="s">
        <v>154</v>
      </c>
      <c r="E2" s="169" t="s">
        <v>6</v>
      </c>
      <c r="F2" s="169" t="s">
        <v>7</v>
      </c>
      <c r="G2" s="169" t="s">
        <v>144</v>
      </c>
      <c r="H2" s="169"/>
      <c r="I2" s="169" t="s">
        <v>145</v>
      </c>
      <c r="J2" s="171"/>
      <c r="K2" s="169" t="s">
        <v>146</v>
      </c>
      <c r="L2" s="171"/>
      <c r="M2" s="172" t="s">
        <v>147</v>
      </c>
      <c r="N2" s="169"/>
      <c r="O2" s="172" t="s">
        <v>148</v>
      </c>
      <c r="P2" s="171"/>
      <c r="Q2" s="172" t="s">
        <v>149</v>
      </c>
      <c r="R2" s="171"/>
      <c r="S2" s="171" t="s">
        <v>10</v>
      </c>
      <c r="T2" s="171"/>
      <c r="U2" s="171" t="s">
        <v>11</v>
      </c>
      <c r="V2" s="99"/>
      <c r="X2" s="99">
        <v>1</v>
      </c>
      <c r="Y2" s="99">
        <v>2</v>
      </c>
      <c r="Z2" s="99">
        <v>3</v>
      </c>
      <c r="AA2" s="99">
        <v>4</v>
      </c>
      <c r="AB2" s="99">
        <v>5</v>
      </c>
    </row>
    <row r="3" spans="1:27" ht="18" thickBot="1">
      <c r="A3" s="99"/>
      <c r="B3" s="30"/>
      <c r="C3" s="27">
        <v>6406</v>
      </c>
      <c r="D3" s="30" t="s">
        <v>301</v>
      </c>
      <c r="E3" s="27" t="s">
        <v>222</v>
      </c>
      <c r="F3" s="27">
        <v>3</v>
      </c>
      <c r="G3" s="173"/>
      <c r="H3" s="27"/>
      <c r="I3" s="173"/>
      <c r="J3" s="99"/>
      <c r="K3" s="112"/>
      <c r="L3" s="99"/>
      <c r="M3" s="173"/>
      <c r="N3" s="27"/>
      <c r="O3" s="173"/>
      <c r="P3" s="99"/>
      <c r="Q3" s="112"/>
      <c r="R3" s="99"/>
      <c r="S3" s="223" t="s">
        <v>487</v>
      </c>
      <c r="T3" s="9"/>
      <c r="U3" s="222">
        <v>1</v>
      </c>
      <c r="V3" s="99" t="s">
        <v>212</v>
      </c>
      <c r="W3" s="99">
        <v>8</v>
      </c>
      <c r="X3" s="99">
        <v>8</v>
      </c>
      <c r="Y3" s="99">
        <v>7</v>
      </c>
      <c r="Z3" s="99">
        <v>5</v>
      </c>
      <c r="AA3" s="99">
        <v>6</v>
      </c>
    </row>
    <row r="4" spans="1:27" ht="18.75" thickBot="1" thickTop="1">
      <c r="A4" s="99"/>
      <c r="B4" s="30"/>
      <c r="C4" s="30">
        <v>6417</v>
      </c>
      <c r="D4" s="30" t="s">
        <v>300</v>
      </c>
      <c r="E4" s="30" t="s">
        <v>220</v>
      </c>
      <c r="F4" s="30">
        <v>3</v>
      </c>
      <c r="G4" s="213"/>
      <c r="H4" s="27"/>
      <c r="I4" s="213"/>
      <c r="J4" s="99"/>
      <c r="K4" s="168"/>
      <c r="L4" s="99"/>
      <c r="M4" s="213"/>
      <c r="N4" s="27"/>
      <c r="O4" s="213"/>
      <c r="P4" s="99"/>
      <c r="Q4" s="168"/>
      <c r="R4" s="99"/>
      <c r="S4" s="227" t="s">
        <v>488</v>
      </c>
      <c r="T4" s="9"/>
      <c r="U4" s="228">
        <v>2</v>
      </c>
      <c r="V4" s="99" t="s">
        <v>212</v>
      </c>
      <c r="W4" s="99">
        <v>7</v>
      </c>
      <c r="Y4" s="99">
        <v>2</v>
      </c>
      <c r="Z4" s="99">
        <v>3</v>
      </c>
      <c r="AA4" s="99">
        <v>4</v>
      </c>
    </row>
    <row r="5" spans="1:27" ht="18.75" thickBot="1" thickTop="1">
      <c r="A5" s="99"/>
      <c r="B5" s="30"/>
      <c r="C5" s="27">
        <v>6419</v>
      </c>
      <c r="D5" s="27" t="s">
        <v>335</v>
      </c>
      <c r="E5" s="27" t="s">
        <v>218</v>
      </c>
      <c r="F5" s="27">
        <v>3</v>
      </c>
      <c r="G5" s="173"/>
      <c r="H5" s="27"/>
      <c r="I5" s="173"/>
      <c r="J5" s="99"/>
      <c r="K5" s="112"/>
      <c r="L5" s="99"/>
      <c r="M5" s="173"/>
      <c r="N5" s="27"/>
      <c r="O5" s="173"/>
      <c r="P5" s="99"/>
      <c r="Q5" s="112"/>
      <c r="R5" s="99"/>
      <c r="S5" s="223" t="s">
        <v>489</v>
      </c>
      <c r="T5" s="9"/>
      <c r="U5" s="222">
        <v>3</v>
      </c>
      <c r="V5" s="99"/>
      <c r="W5" s="99">
        <v>6</v>
      </c>
      <c r="X5" s="99">
        <v>8</v>
      </c>
      <c r="Y5" s="99">
        <v>9</v>
      </c>
      <c r="Z5" s="99">
        <v>8</v>
      </c>
      <c r="AA5" s="99">
        <v>10</v>
      </c>
    </row>
    <row r="6" spans="1:23" ht="18.75" thickBot="1" thickTop="1">
      <c r="A6" s="99"/>
      <c r="B6" s="30"/>
      <c r="C6" s="30">
        <v>4419</v>
      </c>
      <c r="D6" s="30" t="s">
        <v>318</v>
      </c>
      <c r="E6" s="30" t="s">
        <v>225</v>
      </c>
      <c r="F6" s="30">
        <v>2</v>
      </c>
      <c r="G6" s="173"/>
      <c r="H6" s="27"/>
      <c r="I6" s="173"/>
      <c r="J6" s="99"/>
      <c r="K6" s="112"/>
      <c r="L6" s="99"/>
      <c r="M6" s="173"/>
      <c r="N6" s="27"/>
      <c r="O6" s="173"/>
      <c r="P6" s="99"/>
      <c r="Q6" s="112"/>
      <c r="R6" s="99"/>
      <c r="S6" s="223" t="s">
        <v>490</v>
      </c>
      <c r="T6" s="9"/>
      <c r="U6" s="222">
        <v>4</v>
      </c>
      <c r="V6" s="99"/>
      <c r="W6" s="99">
        <v>5</v>
      </c>
    </row>
    <row r="7" spans="1:23" ht="18.75" thickBot="1" thickTop="1">
      <c r="A7" s="99"/>
      <c r="B7" s="30"/>
      <c r="C7" s="29">
        <v>4415</v>
      </c>
      <c r="D7" s="30" t="s">
        <v>333</v>
      </c>
      <c r="E7" s="27" t="s">
        <v>218</v>
      </c>
      <c r="F7" s="27">
        <v>2</v>
      </c>
      <c r="G7" s="173"/>
      <c r="H7" s="27"/>
      <c r="I7" s="173"/>
      <c r="J7" s="99"/>
      <c r="K7" s="112"/>
      <c r="L7" s="99"/>
      <c r="M7" s="173"/>
      <c r="N7" s="27"/>
      <c r="O7" s="173"/>
      <c r="P7" s="99"/>
      <c r="Q7" s="112"/>
      <c r="R7" s="99"/>
      <c r="S7" s="223" t="s">
        <v>493</v>
      </c>
      <c r="T7" s="9"/>
      <c r="U7" s="222">
        <v>5</v>
      </c>
      <c r="V7" s="99"/>
      <c r="W7" s="99">
        <v>4</v>
      </c>
    </row>
    <row r="8" spans="1:23" ht="18.75" thickBot="1" thickTop="1">
      <c r="A8" s="99"/>
      <c r="B8" s="30"/>
      <c r="C8" s="30">
        <v>6420</v>
      </c>
      <c r="D8" s="30" t="s">
        <v>334</v>
      </c>
      <c r="E8" s="30" t="s">
        <v>225</v>
      </c>
      <c r="F8" s="30">
        <v>3</v>
      </c>
      <c r="G8" s="173"/>
      <c r="H8" s="27"/>
      <c r="I8" s="173"/>
      <c r="J8" s="99"/>
      <c r="K8" s="112"/>
      <c r="L8" s="99"/>
      <c r="M8" s="173"/>
      <c r="N8" s="27"/>
      <c r="O8" s="173"/>
      <c r="P8" s="99"/>
      <c r="Q8" s="112"/>
      <c r="R8" s="99"/>
      <c r="S8" s="223" t="s">
        <v>491</v>
      </c>
      <c r="T8" s="9"/>
      <c r="U8" s="222">
        <v>6</v>
      </c>
      <c r="V8" s="99"/>
      <c r="W8" s="99">
        <v>3</v>
      </c>
    </row>
    <row r="9" spans="1:23" ht="18.75" thickBot="1" thickTop="1">
      <c r="A9" s="99"/>
      <c r="B9" s="30"/>
      <c r="C9" s="30">
        <v>4407</v>
      </c>
      <c r="D9" s="30" t="s">
        <v>319</v>
      </c>
      <c r="E9" s="30" t="s">
        <v>220</v>
      </c>
      <c r="F9" s="30">
        <v>2</v>
      </c>
      <c r="G9" s="173"/>
      <c r="H9" s="27"/>
      <c r="I9" s="173"/>
      <c r="J9" s="99"/>
      <c r="K9" s="112"/>
      <c r="L9" s="99"/>
      <c r="M9" s="173"/>
      <c r="N9" s="27"/>
      <c r="O9" s="173"/>
      <c r="P9" s="99"/>
      <c r="Q9" s="112"/>
      <c r="R9" s="99"/>
      <c r="S9" s="223" t="s">
        <v>492</v>
      </c>
      <c r="T9" s="9"/>
      <c r="U9" s="222">
        <v>7</v>
      </c>
      <c r="V9" s="99"/>
      <c r="W9" s="99">
        <v>2</v>
      </c>
    </row>
    <row r="10" spans="1:21" ht="18.75" thickBot="1" thickTop="1">
      <c r="A10" s="99"/>
      <c r="B10" s="30"/>
      <c r="C10" s="27">
        <v>4406</v>
      </c>
      <c r="D10" s="27" t="s">
        <v>321</v>
      </c>
      <c r="E10" s="27" t="s">
        <v>222</v>
      </c>
      <c r="F10" s="27">
        <v>2</v>
      </c>
      <c r="G10" s="173"/>
      <c r="H10" s="27"/>
      <c r="I10" s="173"/>
      <c r="J10" s="99"/>
      <c r="K10" s="112"/>
      <c r="L10" s="99"/>
      <c r="M10" s="173"/>
      <c r="N10" s="27"/>
      <c r="O10" s="173"/>
      <c r="P10" s="99"/>
      <c r="Q10" s="112"/>
      <c r="R10" s="99"/>
      <c r="S10" s="223" t="s">
        <v>440</v>
      </c>
      <c r="T10" s="9"/>
      <c r="U10" s="222"/>
    </row>
    <row r="11" ht="18" thickTop="1"/>
    <row r="40" spans="1:2" ht="16.5">
      <c r="A40" s="114"/>
      <c r="B40" s="114"/>
    </row>
  </sheetData>
  <sheetProtection/>
  <printOptions horizontalCentered="1"/>
  <pageMargins left="0.7874015748031497" right="0.7874015748031497" top="0.3937007874015748" bottom="0.31496062992125984" header="0.2755905511811024" footer="0.35433070866141736"/>
  <pageSetup horizontalDpi="600" verticalDpi="6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I9"/>
  <sheetViews>
    <sheetView zoomScale="90" zoomScaleNormal="90" workbookViewId="0" topLeftCell="A1">
      <selection activeCell="Y3" sqref="Y3:AA8"/>
    </sheetView>
  </sheetViews>
  <sheetFormatPr defaultColWidth="9.00390625" defaultRowHeight="13.5"/>
  <cols>
    <col min="1" max="1" width="5.50390625" style="142" bestFit="1" customWidth="1"/>
    <col min="2" max="2" width="7.00390625" style="142" customWidth="1"/>
    <col min="3" max="3" width="7.375" style="142" customWidth="1"/>
    <col min="4" max="4" width="12.625" style="142" bestFit="1" customWidth="1"/>
    <col min="5" max="5" width="9.00390625" style="142" customWidth="1"/>
    <col min="6" max="6" width="5.125" style="142" bestFit="1" customWidth="1"/>
    <col min="7" max="7" width="7.50390625" style="127" hidden="1" customWidth="1"/>
    <col min="8" max="8" width="1.12109375" style="127" hidden="1" customWidth="1"/>
    <col min="9" max="9" width="7.50390625" style="127" hidden="1" customWidth="1"/>
    <col min="10" max="10" width="1.12109375" style="127" hidden="1" customWidth="1"/>
    <col min="11" max="11" width="7.50390625" style="127" hidden="1" customWidth="1"/>
    <col min="12" max="12" width="1.12109375" style="127" hidden="1" customWidth="1"/>
    <col min="13" max="13" width="7.50390625" style="127" hidden="1" customWidth="1"/>
    <col min="14" max="14" width="1.12109375" style="127" hidden="1" customWidth="1"/>
    <col min="15" max="15" width="7.50390625" style="127" hidden="1" customWidth="1"/>
    <col min="16" max="16" width="1.12109375" style="127" hidden="1" customWidth="1"/>
    <col min="17" max="17" width="7.50390625" style="127" hidden="1" customWidth="1"/>
    <col min="18" max="18" width="1.12109375" style="127" hidden="1" customWidth="1"/>
    <col min="19" max="19" width="7.50390625" style="127" hidden="1" customWidth="1"/>
    <col min="20" max="20" width="1.12109375" style="127" hidden="1" customWidth="1"/>
    <col min="21" max="21" width="7.50390625" style="127" hidden="1" customWidth="1"/>
    <col min="22" max="22" width="1.12109375" style="127" hidden="1" customWidth="1"/>
    <col min="23" max="23" width="7.50390625" style="127" hidden="1" customWidth="1"/>
    <col min="24" max="24" width="1.12109375" style="127" customWidth="1"/>
    <col min="25" max="25" width="9.00390625" style="142" customWidth="1"/>
    <col min="26" max="26" width="1.4921875" style="143" customWidth="1"/>
    <col min="27" max="16384" width="9.00390625" style="142" customWidth="1"/>
  </cols>
  <sheetData>
    <row r="1" spans="1:27" ht="27.75">
      <c r="A1" s="139"/>
      <c r="B1" s="124" t="s">
        <v>112</v>
      </c>
      <c r="C1" s="139"/>
      <c r="D1" s="140"/>
      <c r="E1" s="139"/>
      <c r="F1" s="139"/>
      <c r="G1" s="139"/>
      <c r="H1" s="141"/>
      <c r="I1" s="139"/>
      <c r="J1" s="141"/>
      <c r="K1" s="139"/>
      <c r="L1" s="141"/>
      <c r="M1" s="139"/>
      <c r="N1" s="141"/>
      <c r="O1" s="139"/>
      <c r="P1" s="141"/>
      <c r="Q1" s="139"/>
      <c r="R1" s="141"/>
      <c r="S1" s="139"/>
      <c r="T1" s="141"/>
      <c r="U1" s="139"/>
      <c r="V1" s="141"/>
      <c r="W1" s="139"/>
      <c r="X1" s="141"/>
      <c r="Y1" s="139"/>
      <c r="Z1" s="141"/>
      <c r="AA1" s="139"/>
    </row>
    <row r="2" spans="1:35" ht="16.5">
      <c r="A2" s="168"/>
      <c r="B2" s="169" t="s">
        <v>9</v>
      </c>
      <c r="C2" s="170" t="s">
        <v>153</v>
      </c>
      <c r="D2" s="170" t="s">
        <v>154</v>
      </c>
      <c r="E2" s="169" t="s">
        <v>6</v>
      </c>
      <c r="F2" s="169" t="s">
        <v>7</v>
      </c>
      <c r="G2" s="176" t="s">
        <v>156</v>
      </c>
      <c r="H2" s="176"/>
      <c r="I2" s="176" t="s">
        <v>156</v>
      </c>
      <c r="J2" s="176"/>
      <c r="K2" s="176" t="s">
        <v>156</v>
      </c>
      <c r="L2" s="176"/>
      <c r="M2" s="176" t="s">
        <v>156</v>
      </c>
      <c r="N2" s="176"/>
      <c r="O2" s="176" t="s">
        <v>156</v>
      </c>
      <c r="P2" s="176"/>
      <c r="Q2" s="176" t="s">
        <v>156</v>
      </c>
      <c r="R2" s="176"/>
      <c r="S2" s="176" t="s">
        <v>156</v>
      </c>
      <c r="T2" s="176"/>
      <c r="U2" s="176" t="s">
        <v>156</v>
      </c>
      <c r="V2" s="176"/>
      <c r="W2" s="176" t="s">
        <v>156</v>
      </c>
      <c r="X2" s="176"/>
      <c r="Y2" s="171" t="s">
        <v>10</v>
      </c>
      <c r="Z2" s="171"/>
      <c r="AA2" s="171" t="s">
        <v>11</v>
      </c>
      <c r="AB2" s="99"/>
      <c r="AE2" s="142">
        <v>1</v>
      </c>
      <c r="AF2" s="142">
        <v>2</v>
      </c>
      <c r="AG2" s="142">
        <v>3</v>
      </c>
      <c r="AH2" s="142">
        <v>4</v>
      </c>
      <c r="AI2" s="142">
        <v>5</v>
      </c>
    </row>
    <row r="3" spans="1:33" ht="18" thickBot="1">
      <c r="A3" s="99"/>
      <c r="B3" s="30"/>
      <c r="C3" s="30">
        <v>4405</v>
      </c>
      <c r="D3" s="30" t="s">
        <v>340</v>
      </c>
      <c r="E3" s="30" t="s">
        <v>222</v>
      </c>
      <c r="F3" s="30">
        <v>2</v>
      </c>
      <c r="G3" s="168"/>
      <c r="H3" s="27"/>
      <c r="I3" s="168"/>
      <c r="J3" s="27"/>
      <c r="K3" s="168"/>
      <c r="L3" s="27"/>
      <c r="M3" s="168"/>
      <c r="N3" s="30"/>
      <c r="O3" s="168"/>
      <c r="P3" s="30"/>
      <c r="Q3" s="168"/>
      <c r="R3" s="30"/>
      <c r="S3" s="168"/>
      <c r="T3" s="30"/>
      <c r="U3" s="168"/>
      <c r="V3" s="30"/>
      <c r="W3" s="168"/>
      <c r="X3" s="30"/>
      <c r="Y3" s="227" t="s">
        <v>437</v>
      </c>
      <c r="Z3" s="9"/>
      <c r="AA3" s="228">
        <v>1</v>
      </c>
      <c r="AB3" s="99" t="s">
        <v>212</v>
      </c>
      <c r="AC3" s="142">
        <v>8</v>
      </c>
      <c r="AE3" s="142">
        <v>8</v>
      </c>
      <c r="AF3" s="142">
        <v>4</v>
      </c>
      <c r="AG3" s="142">
        <v>7</v>
      </c>
    </row>
    <row r="4" spans="1:33" ht="18.75" thickBot="1" thickTop="1">
      <c r="A4" s="99"/>
      <c r="B4" s="30"/>
      <c r="C4" s="30">
        <v>4417</v>
      </c>
      <c r="D4" s="30" t="s">
        <v>339</v>
      </c>
      <c r="E4" s="30" t="s">
        <v>225</v>
      </c>
      <c r="F4" s="30">
        <v>2</v>
      </c>
      <c r="G4" s="112"/>
      <c r="H4" s="27"/>
      <c r="I4" s="112"/>
      <c r="J4" s="27"/>
      <c r="K4" s="112"/>
      <c r="L4" s="27"/>
      <c r="M4" s="112"/>
      <c r="N4" s="30"/>
      <c r="O4" s="112"/>
      <c r="P4" s="30"/>
      <c r="Q4" s="112"/>
      <c r="R4" s="30"/>
      <c r="S4" s="112"/>
      <c r="T4" s="30"/>
      <c r="U4" s="112"/>
      <c r="V4" s="30"/>
      <c r="W4" s="112"/>
      <c r="X4" s="30"/>
      <c r="Y4" s="223" t="s">
        <v>436</v>
      </c>
      <c r="Z4" s="9"/>
      <c r="AA4" s="222">
        <v>2</v>
      </c>
      <c r="AB4" s="99" t="s">
        <v>212</v>
      </c>
      <c r="AC4" s="142">
        <v>7</v>
      </c>
      <c r="AE4" s="142">
        <v>6</v>
      </c>
      <c r="AF4" s="142">
        <v>3</v>
      </c>
      <c r="AG4" s="142">
        <v>5</v>
      </c>
    </row>
    <row r="5" spans="1:33" ht="18" thickTop="1">
      <c r="A5" s="99"/>
      <c r="B5" s="30"/>
      <c r="C5" s="27">
        <v>4402</v>
      </c>
      <c r="D5" s="27" t="s">
        <v>338</v>
      </c>
      <c r="E5" s="27" t="s">
        <v>222</v>
      </c>
      <c r="F5" s="27">
        <v>2</v>
      </c>
      <c r="G5" s="128"/>
      <c r="H5" s="27"/>
      <c r="I5" s="128"/>
      <c r="J5" s="27"/>
      <c r="K5" s="128"/>
      <c r="L5" s="27"/>
      <c r="M5" s="214"/>
      <c r="N5" s="30"/>
      <c r="O5" s="214"/>
      <c r="P5" s="30"/>
      <c r="Q5" s="214"/>
      <c r="R5" s="30"/>
      <c r="S5" s="214"/>
      <c r="T5" s="30"/>
      <c r="U5" s="214"/>
      <c r="V5" s="30"/>
      <c r="W5" s="214"/>
      <c r="X5" s="30"/>
      <c r="Y5" s="229" t="s">
        <v>435</v>
      </c>
      <c r="Z5" s="9"/>
      <c r="AA5" s="229">
        <v>3</v>
      </c>
      <c r="AB5" s="99"/>
      <c r="AC5" s="142">
        <v>6</v>
      </c>
      <c r="AE5" s="142">
        <v>14</v>
      </c>
      <c r="AF5" s="142">
        <v>7</v>
      </c>
      <c r="AG5" s="142">
        <v>12</v>
      </c>
    </row>
    <row r="6" spans="1:29" ht="18" thickBot="1">
      <c r="A6" s="99"/>
      <c r="B6" s="30"/>
      <c r="C6" s="30">
        <v>4420</v>
      </c>
      <c r="D6" s="30" t="s">
        <v>336</v>
      </c>
      <c r="E6" s="30" t="s">
        <v>225</v>
      </c>
      <c r="F6" s="30">
        <v>2</v>
      </c>
      <c r="G6" s="112"/>
      <c r="H6" s="27"/>
      <c r="I6" s="112"/>
      <c r="J6" s="27"/>
      <c r="K6" s="112"/>
      <c r="L6" s="27"/>
      <c r="M6" s="112"/>
      <c r="N6" s="30"/>
      <c r="O6" s="112"/>
      <c r="P6" s="30"/>
      <c r="Q6" s="112"/>
      <c r="R6" s="30"/>
      <c r="S6" s="112"/>
      <c r="T6" s="30"/>
      <c r="U6" s="112"/>
      <c r="V6" s="30"/>
      <c r="W6" s="112"/>
      <c r="X6" s="30"/>
      <c r="Y6" s="223" t="s">
        <v>433</v>
      </c>
      <c r="Z6" s="9"/>
      <c r="AA6" s="222">
        <v>4</v>
      </c>
      <c r="AB6" s="99"/>
      <c r="AC6" s="142">
        <v>5</v>
      </c>
    </row>
    <row r="7" spans="1:29" ht="18.75" thickBot="1" thickTop="1">
      <c r="A7" s="99"/>
      <c r="B7" s="30"/>
      <c r="C7" s="30">
        <v>4409</v>
      </c>
      <c r="D7" s="30" t="s">
        <v>313</v>
      </c>
      <c r="E7" s="30" t="s">
        <v>220</v>
      </c>
      <c r="F7" s="30">
        <v>2</v>
      </c>
      <c r="G7" s="112"/>
      <c r="H7" s="27"/>
      <c r="I7" s="112"/>
      <c r="J7" s="27"/>
      <c r="K7" s="112"/>
      <c r="L7" s="27"/>
      <c r="M7" s="112"/>
      <c r="N7" s="30"/>
      <c r="O7" s="112"/>
      <c r="P7" s="30"/>
      <c r="Q7" s="112"/>
      <c r="R7" s="30"/>
      <c r="S7" s="112"/>
      <c r="T7" s="30"/>
      <c r="U7" s="112"/>
      <c r="V7" s="30"/>
      <c r="W7" s="112"/>
      <c r="X7" s="30"/>
      <c r="Y7" s="223" t="s">
        <v>433</v>
      </c>
      <c r="Z7" s="20"/>
      <c r="AA7" s="222">
        <v>5</v>
      </c>
      <c r="AB7" s="99"/>
      <c r="AC7" s="142">
        <v>4</v>
      </c>
    </row>
    <row r="8" spans="1:29" ht="18.75" thickBot="1" thickTop="1">
      <c r="A8" s="99"/>
      <c r="B8" s="30"/>
      <c r="C8" s="30">
        <v>6414</v>
      </c>
      <c r="D8" s="30" t="s">
        <v>337</v>
      </c>
      <c r="E8" s="30" t="s">
        <v>220</v>
      </c>
      <c r="F8" s="30">
        <v>3</v>
      </c>
      <c r="G8" s="173"/>
      <c r="H8" s="27"/>
      <c r="I8" s="173"/>
      <c r="J8" s="27"/>
      <c r="K8" s="173"/>
      <c r="L8" s="27"/>
      <c r="M8" s="112"/>
      <c r="N8" s="30"/>
      <c r="O8" s="112"/>
      <c r="P8" s="30"/>
      <c r="Q8" s="112"/>
      <c r="R8" s="30"/>
      <c r="S8" s="112"/>
      <c r="T8" s="30"/>
      <c r="U8" s="112"/>
      <c r="V8" s="30"/>
      <c r="W8" s="112"/>
      <c r="X8" s="30"/>
      <c r="Y8" s="223" t="s">
        <v>434</v>
      </c>
      <c r="Z8" s="20"/>
      <c r="AA8" s="222">
        <v>6</v>
      </c>
      <c r="AB8" s="99"/>
      <c r="AC8" s="142">
        <v>3</v>
      </c>
    </row>
    <row r="9" spans="1:28" ht="18" thickTop="1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</sheetData>
  <sheetProtection/>
  <printOptions/>
  <pageMargins left="0.7874015748031497" right="0.7874015748031497" top="0.52" bottom="0.53" header="0.5118110236220472" footer="0.5118110236220472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C16"/>
  <sheetViews>
    <sheetView zoomScaleSheetLayoutView="100" workbookViewId="0" topLeftCell="A1">
      <selection activeCell="Y5" sqref="Y5:AC5"/>
    </sheetView>
  </sheetViews>
  <sheetFormatPr defaultColWidth="9.00390625" defaultRowHeight="13.5"/>
  <cols>
    <col min="1" max="1" width="5.50390625" style="142" bestFit="1" customWidth="1"/>
    <col min="2" max="2" width="7.625" style="144" customWidth="1"/>
    <col min="3" max="3" width="8.125" style="144" customWidth="1"/>
    <col min="4" max="4" width="11.625" style="144" customWidth="1"/>
    <col min="5" max="5" width="9.00390625" style="144" customWidth="1"/>
    <col min="6" max="6" width="5.50390625" style="144" customWidth="1"/>
    <col min="7" max="7" width="7.50390625" style="127" hidden="1" customWidth="1"/>
    <col min="8" max="8" width="1.12109375" style="127" hidden="1" customWidth="1"/>
    <col min="9" max="9" width="7.50390625" style="127" hidden="1" customWidth="1"/>
    <col min="10" max="10" width="1.12109375" style="127" hidden="1" customWidth="1"/>
    <col min="11" max="11" width="7.50390625" style="127" hidden="1" customWidth="1"/>
    <col min="12" max="12" width="1.12109375" style="127" hidden="1" customWidth="1"/>
    <col min="13" max="13" width="7.50390625" style="127" hidden="1" customWidth="1"/>
    <col min="14" max="14" width="1.12109375" style="127" hidden="1" customWidth="1"/>
    <col min="15" max="15" width="7.50390625" style="127" hidden="1" customWidth="1"/>
    <col min="16" max="16" width="1.12109375" style="127" hidden="1" customWidth="1"/>
    <col min="17" max="17" width="7.50390625" style="127" hidden="1" customWidth="1"/>
    <col min="18" max="18" width="1.12109375" style="127" customWidth="1"/>
    <col min="19" max="19" width="7.50390625" style="127" customWidth="1"/>
    <col min="20" max="20" width="1.12109375" style="127" customWidth="1"/>
    <col min="21" max="21" width="9.00390625" style="127" bestFit="1" customWidth="1"/>
    <col min="22" max="22" width="1.4921875" style="143" customWidth="1"/>
    <col min="23" max="16384" width="9.00390625" style="142" customWidth="1"/>
  </cols>
  <sheetData>
    <row r="1" spans="1:22" ht="27.75">
      <c r="A1" s="139"/>
      <c r="B1" s="129" t="s">
        <v>115</v>
      </c>
      <c r="C1" s="140"/>
      <c r="D1" s="140"/>
      <c r="E1" s="140"/>
      <c r="F1" s="140"/>
      <c r="G1" s="139"/>
      <c r="H1" s="141"/>
      <c r="I1" s="139"/>
      <c r="J1" s="141"/>
      <c r="K1" s="139"/>
      <c r="L1" s="141"/>
      <c r="M1" s="139"/>
      <c r="N1" s="141"/>
      <c r="O1" s="139"/>
      <c r="P1" s="141"/>
      <c r="Q1" s="139"/>
      <c r="R1" s="141"/>
      <c r="S1" s="139"/>
      <c r="T1" s="141"/>
      <c r="U1" s="139"/>
      <c r="V1" s="141"/>
    </row>
    <row r="2" spans="1:29" ht="16.5">
      <c r="A2" s="168"/>
      <c r="B2" s="169" t="s">
        <v>9</v>
      </c>
      <c r="C2" s="170" t="s">
        <v>153</v>
      </c>
      <c r="D2" s="170" t="s">
        <v>154</v>
      </c>
      <c r="E2" s="169" t="s">
        <v>6</v>
      </c>
      <c r="F2" s="169" t="s">
        <v>7</v>
      </c>
      <c r="G2" s="169" t="s">
        <v>144</v>
      </c>
      <c r="H2" s="169"/>
      <c r="I2" s="169" t="s">
        <v>145</v>
      </c>
      <c r="J2" s="171"/>
      <c r="K2" s="169" t="s">
        <v>146</v>
      </c>
      <c r="L2" s="171"/>
      <c r="M2" s="172" t="s">
        <v>147</v>
      </c>
      <c r="N2" s="169"/>
      <c r="O2" s="172" t="s">
        <v>148</v>
      </c>
      <c r="P2" s="171"/>
      <c r="Q2" s="172" t="s">
        <v>149</v>
      </c>
      <c r="R2" s="171"/>
      <c r="S2" s="171" t="s">
        <v>10</v>
      </c>
      <c r="T2" s="171"/>
      <c r="U2" s="171" t="s">
        <v>11</v>
      </c>
      <c r="V2" s="99"/>
      <c r="Y2" s="142">
        <v>1</v>
      </c>
      <c r="Z2" s="142">
        <v>2</v>
      </c>
      <c r="AA2" s="142">
        <v>3</v>
      </c>
      <c r="AB2" s="142">
        <v>4</v>
      </c>
      <c r="AC2" s="142">
        <v>5</v>
      </c>
    </row>
    <row r="3" spans="1:28" ht="18.75" thickBot="1">
      <c r="A3" s="99"/>
      <c r="B3" s="30"/>
      <c r="C3" s="30">
        <v>4413</v>
      </c>
      <c r="D3" s="30" t="s">
        <v>344</v>
      </c>
      <c r="E3" s="30" t="s">
        <v>218</v>
      </c>
      <c r="F3" s="30">
        <v>2</v>
      </c>
      <c r="G3" s="173"/>
      <c r="H3" s="27"/>
      <c r="I3" s="173"/>
      <c r="J3" s="99"/>
      <c r="K3" s="112"/>
      <c r="L3" s="99"/>
      <c r="M3" s="173"/>
      <c r="N3" s="27"/>
      <c r="O3" s="173"/>
      <c r="P3" s="99"/>
      <c r="Q3" s="112"/>
      <c r="R3" s="99"/>
      <c r="S3" s="223" t="s">
        <v>494</v>
      </c>
      <c r="T3" s="9"/>
      <c r="U3" s="222">
        <v>1</v>
      </c>
      <c r="V3" s="99"/>
      <c r="W3" s="130" t="s">
        <v>212</v>
      </c>
      <c r="X3" s="142">
        <v>8</v>
      </c>
      <c r="Y3" s="142">
        <v>7</v>
      </c>
      <c r="Z3" s="142">
        <v>5</v>
      </c>
      <c r="AA3" s="142">
        <v>6</v>
      </c>
      <c r="AB3" s="142">
        <v>8</v>
      </c>
    </row>
    <row r="4" spans="1:27" ht="19.5" thickBot="1" thickTop="1">
      <c r="A4" s="99"/>
      <c r="B4" s="30"/>
      <c r="C4" s="27">
        <v>4402</v>
      </c>
      <c r="D4" s="30" t="s">
        <v>338</v>
      </c>
      <c r="E4" s="27" t="s">
        <v>222</v>
      </c>
      <c r="F4" s="27">
        <v>2</v>
      </c>
      <c r="G4" s="173"/>
      <c r="H4" s="27"/>
      <c r="I4" s="173"/>
      <c r="J4" s="99"/>
      <c r="K4" s="112"/>
      <c r="L4" s="99"/>
      <c r="M4" s="173"/>
      <c r="N4" s="27"/>
      <c r="O4" s="173"/>
      <c r="P4" s="99"/>
      <c r="Q4" s="112"/>
      <c r="R4" s="99"/>
      <c r="S4" s="223" t="s">
        <v>495</v>
      </c>
      <c r="T4" s="9"/>
      <c r="U4" s="222">
        <v>2</v>
      </c>
      <c r="V4" s="99"/>
      <c r="W4" s="130" t="s">
        <v>212</v>
      </c>
      <c r="X4" s="142">
        <v>7</v>
      </c>
      <c r="Y4" s="142">
        <v>4</v>
      </c>
      <c r="Z4" s="142">
        <v>2</v>
      </c>
      <c r="AA4" s="142">
        <v>3</v>
      </c>
    </row>
    <row r="5" spans="1:28" ht="18.75" thickBot="1" thickTop="1">
      <c r="A5" s="99"/>
      <c r="B5" s="30"/>
      <c r="C5" s="30">
        <v>6424</v>
      </c>
      <c r="D5" s="30" t="s">
        <v>343</v>
      </c>
      <c r="E5" s="30" t="s">
        <v>225</v>
      </c>
      <c r="F5" s="30">
        <v>3</v>
      </c>
      <c r="G5" s="173"/>
      <c r="H5" s="27"/>
      <c r="I5" s="173"/>
      <c r="J5" s="99"/>
      <c r="K5" s="112"/>
      <c r="L5" s="99"/>
      <c r="M5" s="173"/>
      <c r="N5" s="27"/>
      <c r="O5" s="173"/>
      <c r="P5" s="99"/>
      <c r="Q5" s="112"/>
      <c r="R5" s="99"/>
      <c r="S5" s="223" t="s">
        <v>497</v>
      </c>
      <c r="T5" s="9"/>
      <c r="U5" s="222">
        <v>3</v>
      </c>
      <c r="V5" s="99"/>
      <c r="X5" s="142">
        <v>6</v>
      </c>
      <c r="Y5" s="142">
        <v>11</v>
      </c>
      <c r="Z5" s="142">
        <v>7</v>
      </c>
      <c r="AA5" s="142">
        <v>9</v>
      </c>
      <c r="AB5" s="142">
        <v>8</v>
      </c>
    </row>
    <row r="6" spans="1:24" ht="18.75" thickBot="1" thickTop="1">
      <c r="A6" s="99"/>
      <c r="B6" s="30"/>
      <c r="C6" s="30">
        <v>6415</v>
      </c>
      <c r="D6" s="30" t="s">
        <v>303</v>
      </c>
      <c r="E6" s="30" t="s">
        <v>220</v>
      </c>
      <c r="F6" s="30">
        <v>3</v>
      </c>
      <c r="G6" s="173"/>
      <c r="H6" s="27"/>
      <c r="I6" s="173"/>
      <c r="J6" s="128"/>
      <c r="K6" s="112"/>
      <c r="L6" s="128"/>
      <c r="M6" s="173"/>
      <c r="N6" s="27"/>
      <c r="O6" s="173"/>
      <c r="P6" s="128"/>
      <c r="Q6" s="112"/>
      <c r="R6" s="128"/>
      <c r="S6" s="223" t="s">
        <v>496</v>
      </c>
      <c r="T6" s="20"/>
      <c r="U6" s="222">
        <v>4</v>
      </c>
      <c r="V6" s="99"/>
      <c r="X6" s="142">
        <v>5</v>
      </c>
    </row>
    <row r="7" spans="1:24" ht="18.75" thickBot="1" thickTop="1">
      <c r="A7" s="99"/>
      <c r="B7" s="30"/>
      <c r="C7" s="27">
        <v>6408</v>
      </c>
      <c r="D7" s="30" t="s">
        <v>342</v>
      </c>
      <c r="E7" s="27" t="s">
        <v>222</v>
      </c>
      <c r="F7" s="27">
        <v>3</v>
      </c>
      <c r="G7" s="215"/>
      <c r="H7" s="27"/>
      <c r="I7" s="215"/>
      <c r="J7" s="99"/>
      <c r="K7" s="214"/>
      <c r="L7" s="99"/>
      <c r="M7" s="215"/>
      <c r="N7" s="27"/>
      <c r="O7" s="215"/>
      <c r="P7" s="99"/>
      <c r="Q7" s="214"/>
      <c r="R7" s="99"/>
      <c r="S7" s="223" t="s">
        <v>498</v>
      </c>
      <c r="T7" s="9"/>
      <c r="U7" s="229">
        <v>5</v>
      </c>
      <c r="V7" s="99"/>
      <c r="X7" s="142">
        <v>4</v>
      </c>
    </row>
    <row r="8" spans="1:24" ht="18.75" thickBot="1" thickTop="1">
      <c r="A8" s="99"/>
      <c r="B8" s="30"/>
      <c r="C8" s="27">
        <v>6423</v>
      </c>
      <c r="D8" s="27" t="s">
        <v>341</v>
      </c>
      <c r="E8" s="27" t="s">
        <v>225</v>
      </c>
      <c r="F8" s="27">
        <v>3</v>
      </c>
      <c r="G8" s="173"/>
      <c r="H8" s="27"/>
      <c r="I8" s="173"/>
      <c r="J8" s="99"/>
      <c r="K8" s="112"/>
      <c r="L8" s="99"/>
      <c r="M8" s="173"/>
      <c r="N8" s="27"/>
      <c r="O8" s="173"/>
      <c r="P8" s="99"/>
      <c r="Q8" s="112"/>
      <c r="R8" s="99"/>
      <c r="S8" s="223" t="s">
        <v>499</v>
      </c>
      <c r="T8" s="9"/>
      <c r="U8" s="222">
        <v>6</v>
      </c>
      <c r="V8" s="99"/>
      <c r="X8" s="142">
        <v>3</v>
      </c>
    </row>
    <row r="9" spans="1:24" ht="18.75" thickBot="1" thickTop="1">
      <c r="A9" s="99"/>
      <c r="B9" s="30"/>
      <c r="C9" s="27">
        <v>4408</v>
      </c>
      <c r="D9" s="27" t="s">
        <v>294</v>
      </c>
      <c r="E9" s="27" t="s">
        <v>220</v>
      </c>
      <c r="F9" s="27">
        <v>2</v>
      </c>
      <c r="G9" s="173"/>
      <c r="H9" s="27"/>
      <c r="I9" s="173"/>
      <c r="J9" s="99"/>
      <c r="K9" s="112"/>
      <c r="L9" s="99"/>
      <c r="M9" s="173"/>
      <c r="N9" s="27"/>
      <c r="O9" s="173"/>
      <c r="P9" s="99"/>
      <c r="Q9" s="112"/>
      <c r="R9" s="99"/>
      <c r="S9" s="223" t="s">
        <v>500</v>
      </c>
      <c r="T9" s="9"/>
      <c r="U9" s="222">
        <v>7</v>
      </c>
      <c r="V9" s="99"/>
      <c r="X9" s="142">
        <v>2</v>
      </c>
    </row>
    <row r="10" spans="7:22" ht="18" thickTop="1">
      <c r="G10" s="119"/>
      <c r="H10" s="119"/>
      <c r="I10" s="119"/>
      <c r="V10" s="127"/>
    </row>
    <row r="11" spans="7:22" ht="16.5">
      <c r="G11" s="119"/>
      <c r="H11" s="119"/>
      <c r="I11" s="119"/>
      <c r="V11" s="127"/>
    </row>
    <row r="12" spans="7:22" ht="16.5">
      <c r="G12" s="119"/>
      <c r="H12" s="119"/>
      <c r="I12" s="119"/>
      <c r="V12" s="127"/>
    </row>
    <row r="13" spans="7:22" ht="16.5">
      <c r="G13" s="119"/>
      <c r="H13" s="119"/>
      <c r="I13" s="119"/>
      <c r="V13" s="127"/>
    </row>
    <row r="14" spans="7:22" ht="16.5">
      <c r="G14" s="119"/>
      <c r="H14" s="119"/>
      <c r="I14" s="119"/>
      <c r="V14" s="127"/>
    </row>
    <row r="15" spans="7:22" ht="16.5">
      <c r="G15" s="119"/>
      <c r="H15" s="119"/>
      <c r="I15" s="119"/>
      <c r="V15" s="127"/>
    </row>
    <row r="16" spans="1:9" ht="16.5">
      <c r="A16" s="114"/>
      <c r="B16" s="114"/>
      <c r="C16" s="114"/>
      <c r="D16" s="114"/>
      <c r="E16" s="114"/>
      <c r="F16" s="114"/>
      <c r="G16" s="118"/>
      <c r="H16" s="118"/>
      <c r="I16" s="118"/>
    </row>
  </sheetData>
  <sheetProtection/>
  <dataValidations count="1">
    <dataValidation type="whole" allowBlank="1" showInputMessage="1" showErrorMessage="1" sqref="G9">
      <formula1>1</formula1>
      <formula2>2</formula2>
    </dataValidation>
  </dataValidations>
  <printOptions horizontalCentered="1"/>
  <pageMargins left="0.7874015748031497" right="0.7874015748031497" top="0.7480314960629921" bottom="0.984251968503937" header="0.8661417322834646" footer="0.511811023622047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G20"/>
  <sheetViews>
    <sheetView workbookViewId="0" topLeftCell="A1">
      <selection activeCell="E6" sqref="E6"/>
    </sheetView>
  </sheetViews>
  <sheetFormatPr defaultColWidth="8.875" defaultRowHeight="13.5"/>
  <cols>
    <col min="1" max="1" width="8.875" style="0" customWidth="1"/>
    <col min="2" max="2" width="15.875" style="0" bestFit="1" customWidth="1"/>
    <col min="3" max="6" width="12.50390625" style="0" customWidth="1"/>
  </cols>
  <sheetData>
    <row r="2" ht="22.5">
      <c r="C2" s="52" t="s">
        <v>70</v>
      </c>
    </row>
    <row r="3" ht="18" thickBot="1"/>
    <row r="4" spans="2:6" ht="18" thickBot="1">
      <c r="B4" s="53"/>
      <c r="C4" s="54" t="s">
        <v>78</v>
      </c>
      <c r="D4" s="55" t="s">
        <v>79</v>
      </c>
      <c r="E4" s="55" t="s">
        <v>80</v>
      </c>
      <c r="F4" s="55" t="s">
        <v>81</v>
      </c>
    </row>
    <row r="5" spans="2:6" ht="21" thickBot="1">
      <c r="B5" s="56" t="s">
        <v>11</v>
      </c>
      <c r="C5" s="57">
        <f>RANK(C6,$C$6:$F$6)</f>
        <v>1</v>
      </c>
      <c r="D5" s="57">
        <f>RANK(D6,$C$6:$F$6)</f>
        <v>1</v>
      </c>
      <c r="E5" s="57">
        <f>RANK(E6,$C$6:$F$6)</f>
        <v>1</v>
      </c>
      <c r="F5" s="57">
        <f>RANK(F6,$C$6:$F$6)</f>
        <v>1</v>
      </c>
    </row>
    <row r="6" spans="2:6" ht="18" thickBot="1">
      <c r="B6" s="53" t="s">
        <v>45</v>
      </c>
      <c r="C6" s="58">
        <f>SUM(C7:C18)</f>
        <v>0</v>
      </c>
      <c r="D6" s="58">
        <f>SUM(D7:D18)</f>
        <v>0</v>
      </c>
      <c r="E6" s="58">
        <f>SUM(E7:E18)</f>
        <v>0</v>
      </c>
      <c r="F6" s="58">
        <f>SUM(F7:F18)</f>
        <v>0</v>
      </c>
    </row>
    <row r="7" spans="1:7" ht="16.5">
      <c r="A7">
        <v>1</v>
      </c>
      <c r="B7" s="68" t="s">
        <v>42</v>
      </c>
      <c r="C7" s="69"/>
      <c r="D7" s="70"/>
      <c r="E7" s="70"/>
      <c r="F7" s="70"/>
      <c r="G7">
        <f aca="true" t="shared" si="0" ref="G7:G18">SUM(C7:F7)</f>
        <v>0</v>
      </c>
    </row>
    <row r="8" spans="1:7" ht="16.5">
      <c r="A8">
        <v>2</v>
      </c>
      <c r="B8" s="62" t="s">
        <v>56</v>
      </c>
      <c r="C8" s="63"/>
      <c r="D8" s="64"/>
      <c r="E8" s="64"/>
      <c r="F8" s="64"/>
      <c r="G8">
        <f t="shared" si="0"/>
        <v>0</v>
      </c>
    </row>
    <row r="9" spans="1:7" ht="16.5">
      <c r="A9">
        <v>3</v>
      </c>
      <c r="B9" s="62" t="s">
        <v>71</v>
      </c>
      <c r="C9" s="63"/>
      <c r="D9" s="64"/>
      <c r="E9" s="64"/>
      <c r="F9" s="64"/>
      <c r="G9">
        <f t="shared" si="0"/>
        <v>0</v>
      </c>
    </row>
    <row r="10" spans="1:7" ht="16.5">
      <c r="A10">
        <v>4</v>
      </c>
      <c r="B10" s="62" t="s">
        <v>54</v>
      </c>
      <c r="C10" s="63"/>
      <c r="D10" s="64"/>
      <c r="E10" s="64"/>
      <c r="F10" s="64"/>
      <c r="G10">
        <f t="shared" si="0"/>
        <v>0</v>
      </c>
    </row>
    <row r="11" spans="1:7" ht="16.5">
      <c r="A11">
        <v>5</v>
      </c>
      <c r="B11" s="62" t="s">
        <v>72</v>
      </c>
      <c r="C11" s="63"/>
      <c r="D11" s="64"/>
      <c r="E11" s="64"/>
      <c r="F11" s="64"/>
      <c r="G11">
        <f t="shared" si="0"/>
        <v>0</v>
      </c>
    </row>
    <row r="12" spans="1:7" ht="16.5">
      <c r="A12">
        <v>6</v>
      </c>
      <c r="B12" s="62" t="s">
        <v>73</v>
      </c>
      <c r="C12" s="63"/>
      <c r="D12" s="64"/>
      <c r="E12" s="64"/>
      <c r="F12" s="64"/>
      <c r="G12">
        <f t="shared" si="0"/>
        <v>0</v>
      </c>
    </row>
    <row r="13" spans="1:7" ht="16.5">
      <c r="A13">
        <v>7</v>
      </c>
      <c r="B13" s="71" t="s">
        <v>74</v>
      </c>
      <c r="C13" s="63"/>
      <c r="D13" s="64"/>
      <c r="E13" s="64"/>
      <c r="F13" s="64"/>
      <c r="G13">
        <f t="shared" si="0"/>
        <v>0</v>
      </c>
    </row>
    <row r="14" spans="1:7" ht="16.5">
      <c r="A14">
        <v>8</v>
      </c>
      <c r="B14" s="62" t="s">
        <v>75</v>
      </c>
      <c r="C14" s="63"/>
      <c r="D14" s="64"/>
      <c r="E14" s="64"/>
      <c r="F14" s="64"/>
      <c r="G14">
        <f t="shared" si="0"/>
        <v>0</v>
      </c>
    </row>
    <row r="15" spans="1:7" ht="16.5">
      <c r="A15">
        <v>9</v>
      </c>
      <c r="B15" s="62" t="s">
        <v>76</v>
      </c>
      <c r="C15" s="63"/>
      <c r="D15" s="64"/>
      <c r="E15" s="64"/>
      <c r="F15" s="64"/>
      <c r="G15">
        <f t="shared" si="0"/>
        <v>0</v>
      </c>
    </row>
    <row r="16" spans="1:7" ht="16.5">
      <c r="A16">
        <v>10</v>
      </c>
      <c r="B16" s="62" t="s">
        <v>77</v>
      </c>
      <c r="C16" s="63"/>
      <c r="D16" s="64"/>
      <c r="E16" s="64"/>
      <c r="F16" s="64"/>
      <c r="G16">
        <f t="shared" si="0"/>
        <v>0</v>
      </c>
    </row>
    <row r="17" spans="1:7" ht="16.5">
      <c r="A17">
        <v>11</v>
      </c>
      <c r="B17" s="62" t="s">
        <v>31</v>
      </c>
      <c r="C17" s="63"/>
      <c r="D17" s="64"/>
      <c r="E17" s="64"/>
      <c r="F17" s="64"/>
      <c r="G17">
        <f t="shared" si="0"/>
        <v>0</v>
      </c>
    </row>
    <row r="18" spans="1:7" ht="18" thickBot="1">
      <c r="A18">
        <v>12</v>
      </c>
      <c r="B18" s="65" t="s">
        <v>57</v>
      </c>
      <c r="C18" s="66"/>
      <c r="D18" s="67"/>
      <c r="E18" s="67"/>
      <c r="F18" s="67"/>
      <c r="G18">
        <f t="shared" si="0"/>
        <v>0</v>
      </c>
    </row>
    <row r="20" ht="16.5">
      <c r="B20" t="s">
        <v>58</v>
      </c>
    </row>
  </sheetData>
  <sheetProtection/>
  <printOptions/>
  <pageMargins left="0.75" right="0.75" top="1" bottom="1" header="0.3" footer="0.3"/>
  <pageSetup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70C0"/>
  </sheetPr>
  <dimension ref="A1:J75"/>
  <sheetViews>
    <sheetView workbookViewId="0" topLeftCell="A16">
      <selection activeCell="J19" sqref="J19"/>
    </sheetView>
  </sheetViews>
  <sheetFormatPr defaultColWidth="9.00390625" defaultRowHeight="13.5"/>
  <cols>
    <col min="1" max="1" width="6.125" style="109" customWidth="1"/>
    <col min="2" max="2" width="8.875" style="109" bestFit="1" customWidth="1"/>
    <col min="3" max="3" width="12.625" style="109" bestFit="1" customWidth="1"/>
    <col min="4" max="4" width="7.375" style="109" bestFit="1" customWidth="1"/>
    <col min="5" max="5" width="5.625" style="109" bestFit="1" customWidth="1"/>
    <col min="6" max="6" width="8.625" style="109" customWidth="1"/>
    <col min="7" max="7" width="1.875" style="109" customWidth="1"/>
    <col min="8" max="8" width="8.625" style="109" customWidth="1"/>
    <col min="9" max="9" width="3.875" style="109" customWidth="1"/>
    <col min="10" max="10" width="3.00390625" style="109" customWidth="1"/>
    <col min="11" max="16384" width="9.00390625" style="109" customWidth="1"/>
  </cols>
  <sheetData>
    <row r="1" spans="1:8" ht="27.75">
      <c r="A1" s="181" t="s">
        <v>157</v>
      </c>
      <c r="B1" s="167"/>
      <c r="C1" s="150"/>
      <c r="D1" s="150"/>
      <c r="E1" s="150"/>
      <c r="F1" s="150"/>
      <c r="G1" s="150"/>
      <c r="H1" s="150"/>
    </row>
    <row r="2" spans="1:8" ht="16.5">
      <c r="A2" s="148">
        <v>1</v>
      </c>
      <c r="B2" s="149" t="s">
        <v>125</v>
      </c>
      <c r="C2" s="150"/>
      <c r="D2" s="150"/>
      <c r="E2" s="150"/>
      <c r="F2" s="150"/>
      <c r="G2" s="150"/>
      <c r="H2" s="150"/>
    </row>
    <row r="3" spans="1:9" ht="16.5">
      <c r="A3" s="151" t="s">
        <v>345</v>
      </c>
      <c r="B3" s="152" t="s">
        <v>346</v>
      </c>
      <c r="C3" s="152" t="s">
        <v>347</v>
      </c>
      <c r="D3" s="151" t="s">
        <v>6</v>
      </c>
      <c r="E3" s="151" t="s">
        <v>7</v>
      </c>
      <c r="F3" s="151" t="s">
        <v>8</v>
      </c>
      <c r="G3" s="151"/>
      <c r="H3" s="151" t="s">
        <v>11</v>
      </c>
      <c r="I3" s="110"/>
    </row>
    <row r="4" spans="1:9" ht="16.5">
      <c r="A4" s="150">
        <v>1</v>
      </c>
      <c r="B4" s="153">
        <f>_xlfn.IFERROR(VLOOKUP(A2*10+$A4,#REF!,2,FALSE),"")</f>
      </c>
      <c r="C4" s="153">
        <f>_xlfn.IFERROR(VLOOKUP(A2*10+$A4,#REF!,3,FALSE),"")</f>
      </c>
      <c r="D4" s="153">
        <f>_xlfn.IFERROR(VLOOKUP(A2*10+$A4,#REF!,4,FALSE),"")</f>
      </c>
      <c r="E4" s="153">
        <f>_xlfn.IFERROR(VLOOKUP(A2*10+$A4,#REF!,5,FALSE),"")</f>
      </c>
      <c r="F4" s="154"/>
      <c r="G4" s="153"/>
      <c r="H4" s="154"/>
      <c r="I4" s="111"/>
    </row>
    <row r="5" spans="1:9" ht="16.5">
      <c r="A5" s="155">
        <v>2</v>
      </c>
      <c r="B5" s="153">
        <v>3622</v>
      </c>
      <c r="C5" s="153" t="s">
        <v>348</v>
      </c>
      <c r="D5" s="153" t="s">
        <v>238</v>
      </c>
      <c r="E5" s="153">
        <v>2</v>
      </c>
      <c r="F5" s="156"/>
      <c r="G5" s="157"/>
      <c r="H5" s="156"/>
      <c r="I5" s="111"/>
    </row>
    <row r="6" spans="1:9" ht="16.5">
      <c r="A6" s="155">
        <v>3</v>
      </c>
      <c r="B6" s="153">
        <v>5265</v>
      </c>
      <c r="C6" s="153" t="s">
        <v>349</v>
      </c>
      <c r="D6" s="153" t="s">
        <v>227</v>
      </c>
      <c r="E6" s="153">
        <v>3</v>
      </c>
      <c r="F6" s="156"/>
      <c r="G6" s="157"/>
      <c r="H6" s="156"/>
      <c r="I6" s="111"/>
    </row>
    <row r="7" spans="1:9" ht="16.5">
      <c r="A7" s="158">
        <v>4</v>
      </c>
      <c r="B7" s="153">
        <v>5455</v>
      </c>
      <c r="C7" s="153" t="s">
        <v>350</v>
      </c>
      <c r="D7" s="153" t="s">
        <v>251</v>
      </c>
      <c r="E7" s="153">
        <v>3</v>
      </c>
      <c r="F7" s="156"/>
      <c r="G7" s="157"/>
      <c r="H7" s="156"/>
      <c r="I7" s="111"/>
    </row>
    <row r="8" spans="1:9" ht="16.5">
      <c r="A8" s="159">
        <v>5</v>
      </c>
      <c r="B8" s="153">
        <v>3624</v>
      </c>
      <c r="C8" s="153" t="s">
        <v>351</v>
      </c>
      <c r="D8" s="153" t="s">
        <v>238</v>
      </c>
      <c r="E8" s="153">
        <v>2</v>
      </c>
      <c r="F8" s="156"/>
      <c r="G8" s="157"/>
      <c r="H8" s="156"/>
      <c r="I8" s="111"/>
    </row>
    <row r="9" spans="1:9" ht="16.5">
      <c r="A9" s="155">
        <v>6</v>
      </c>
      <c r="B9" s="153">
        <v>5454</v>
      </c>
      <c r="C9" s="153" t="s">
        <v>352</v>
      </c>
      <c r="D9" s="153" t="s">
        <v>251</v>
      </c>
      <c r="E9" s="153">
        <v>3</v>
      </c>
      <c r="F9" s="156"/>
      <c r="G9" s="157"/>
      <c r="H9" s="156"/>
      <c r="I9" s="110"/>
    </row>
    <row r="10" spans="1:9" ht="16.5">
      <c r="A10" s="150">
        <v>7</v>
      </c>
      <c r="B10" s="153">
        <v>5450</v>
      </c>
      <c r="C10" s="153" t="s">
        <v>353</v>
      </c>
      <c r="D10" s="153" t="s">
        <v>251</v>
      </c>
      <c r="E10" s="153">
        <v>3</v>
      </c>
      <c r="F10" s="156"/>
      <c r="G10" s="157"/>
      <c r="H10" s="156"/>
      <c r="I10" s="111"/>
    </row>
    <row r="11" spans="1:9" ht="16.5">
      <c r="A11" s="158">
        <v>8</v>
      </c>
      <c r="B11" s="153"/>
      <c r="C11" s="153"/>
      <c r="D11" s="153"/>
      <c r="E11" s="153"/>
      <c r="F11" s="156"/>
      <c r="G11" s="157"/>
      <c r="H11" s="156"/>
      <c r="I11" s="111"/>
    </row>
    <row r="12" spans="1:9" ht="16.5">
      <c r="A12" s="158"/>
      <c r="B12" s="153"/>
      <c r="C12" s="153"/>
      <c r="D12" s="153"/>
      <c r="E12" s="153"/>
      <c r="F12" s="157"/>
      <c r="G12" s="157"/>
      <c r="H12" s="157"/>
      <c r="I12" s="111"/>
    </row>
    <row r="13" spans="1:9" ht="16.5">
      <c r="A13" s="148">
        <v>2</v>
      </c>
      <c r="B13" s="149" t="s">
        <v>125</v>
      </c>
      <c r="C13" s="150"/>
      <c r="D13" s="150"/>
      <c r="E13" s="150"/>
      <c r="F13" s="150"/>
      <c r="G13" s="150"/>
      <c r="H13" s="150"/>
      <c r="I13" s="111"/>
    </row>
    <row r="14" spans="1:8" ht="16.5">
      <c r="A14" s="151" t="s">
        <v>345</v>
      </c>
      <c r="B14" s="152" t="s">
        <v>346</v>
      </c>
      <c r="C14" s="152" t="s">
        <v>347</v>
      </c>
      <c r="D14" s="151" t="s">
        <v>6</v>
      </c>
      <c r="E14" s="151" t="s">
        <v>7</v>
      </c>
      <c r="F14" s="151" t="s">
        <v>8</v>
      </c>
      <c r="G14" s="151"/>
      <c r="H14" s="151" t="s">
        <v>11</v>
      </c>
    </row>
    <row r="15" spans="1:8" ht="16.5">
      <c r="A15" s="150">
        <v>1</v>
      </c>
      <c r="B15" s="153">
        <f>_xlfn.IFERROR(VLOOKUP(A13*10+$A15,#REF!,2,FALSE),"")</f>
      </c>
      <c r="C15" s="153">
        <f>_xlfn.IFERROR(VLOOKUP(A13*10+$A15,#REF!,3,FALSE),"")</f>
      </c>
      <c r="D15" s="153">
        <f>_xlfn.IFERROR(VLOOKUP(A13*10+$A15,#REF!,4,FALSE),"")</f>
      </c>
      <c r="E15" s="153">
        <f>_xlfn.IFERROR(VLOOKUP(A13*10+$A15,#REF!,5,FALSE),"")</f>
      </c>
      <c r="F15" s="154"/>
      <c r="G15" s="153"/>
      <c r="H15" s="154"/>
    </row>
    <row r="16" spans="1:9" ht="16.5">
      <c r="A16" s="155">
        <v>2</v>
      </c>
      <c r="B16" s="153">
        <v>3444</v>
      </c>
      <c r="C16" s="153" t="s">
        <v>354</v>
      </c>
      <c r="D16" s="153" t="s">
        <v>239</v>
      </c>
      <c r="E16" s="153">
        <v>2</v>
      </c>
      <c r="F16" s="156"/>
      <c r="G16" s="157"/>
      <c r="H16" s="156"/>
      <c r="I16" s="110"/>
    </row>
    <row r="17" spans="1:9" ht="16.5">
      <c r="A17" s="155">
        <v>3</v>
      </c>
      <c r="B17" s="153">
        <v>3449</v>
      </c>
      <c r="C17" s="153" t="s">
        <v>355</v>
      </c>
      <c r="D17" s="153" t="s">
        <v>240</v>
      </c>
      <c r="E17" s="153">
        <v>2</v>
      </c>
      <c r="F17" s="156"/>
      <c r="G17" s="157"/>
      <c r="H17" s="156"/>
      <c r="I17" s="111"/>
    </row>
    <row r="18" spans="1:9" ht="16.5">
      <c r="A18" s="158">
        <v>4</v>
      </c>
      <c r="B18" s="153">
        <v>3490</v>
      </c>
      <c r="C18" s="153" t="s">
        <v>356</v>
      </c>
      <c r="D18" s="153" t="s">
        <v>225</v>
      </c>
      <c r="E18" s="153">
        <v>2</v>
      </c>
      <c r="F18" s="156"/>
      <c r="G18" s="157"/>
      <c r="H18" s="156"/>
      <c r="I18" s="111"/>
    </row>
    <row r="19" spans="1:9" ht="16.5">
      <c r="A19" s="159">
        <v>5</v>
      </c>
      <c r="B19" s="153">
        <v>5264</v>
      </c>
      <c r="C19" s="153" t="s">
        <v>165</v>
      </c>
      <c r="D19" s="153" t="s">
        <v>227</v>
      </c>
      <c r="E19" s="153">
        <v>3</v>
      </c>
      <c r="F19" s="156"/>
      <c r="G19" s="157"/>
      <c r="H19" s="156"/>
      <c r="I19" s="111"/>
    </row>
    <row r="20" spans="1:9" ht="16.5">
      <c r="A20" s="155">
        <v>6</v>
      </c>
      <c r="B20" s="153">
        <v>5459</v>
      </c>
      <c r="C20" s="153" t="s">
        <v>357</v>
      </c>
      <c r="D20" s="153" t="s">
        <v>251</v>
      </c>
      <c r="E20" s="153">
        <v>3</v>
      </c>
      <c r="F20" s="156"/>
      <c r="G20" s="157"/>
      <c r="H20" s="156"/>
      <c r="I20" s="111"/>
    </row>
    <row r="21" spans="1:9" ht="16.5">
      <c r="A21" s="150">
        <v>7</v>
      </c>
      <c r="B21" s="153">
        <v>3446</v>
      </c>
      <c r="C21" s="153" t="s">
        <v>358</v>
      </c>
      <c r="D21" s="153" t="s">
        <v>239</v>
      </c>
      <c r="E21" s="153">
        <v>2</v>
      </c>
      <c r="F21" s="156"/>
      <c r="G21" s="157"/>
      <c r="H21" s="156"/>
      <c r="I21" s="111"/>
    </row>
    <row r="22" spans="1:9" ht="16.5">
      <c r="A22" s="158">
        <v>8</v>
      </c>
      <c r="B22" s="153">
        <v>3273</v>
      </c>
      <c r="C22" s="153" t="s">
        <v>359</v>
      </c>
      <c r="D22" s="153" t="s">
        <v>227</v>
      </c>
      <c r="E22" s="153">
        <v>2</v>
      </c>
      <c r="F22" s="156"/>
      <c r="G22" s="157"/>
      <c r="H22" s="156"/>
      <c r="I22" s="110"/>
    </row>
    <row r="23" spans="1:9" ht="16.5">
      <c r="A23" s="158"/>
      <c r="B23" s="153"/>
      <c r="C23" s="153"/>
      <c r="D23" s="153"/>
      <c r="E23" s="153"/>
      <c r="F23" s="153"/>
      <c r="G23" s="153"/>
      <c r="H23" s="157"/>
      <c r="I23" s="111"/>
    </row>
    <row r="24" spans="1:9" ht="27.75">
      <c r="A24" s="181" t="s">
        <v>173</v>
      </c>
      <c r="B24" s="149"/>
      <c r="C24" s="150"/>
      <c r="D24" s="150"/>
      <c r="E24" s="150"/>
      <c r="F24" s="150"/>
      <c r="G24" s="150"/>
      <c r="H24" s="150"/>
      <c r="I24" s="111"/>
    </row>
    <row r="25" spans="1:8" s="99" customFormat="1" ht="16.5">
      <c r="A25" s="148">
        <v>1</v>
      </c>
      <c r="B25" s="149" t="s">
        <v>125</v>
      </c>
      <c r="C25" s="150"/>
      <c r="D25" s="150"/>
      <c r="E25" s="150"/>
      <c r="F25" s="150"/>
      <c r="G25" s="150"/>
      <c r="H25" s="150"/>
    </row>
    <row r="26" spans="1:8" ht="16.5">
      <c r="A26" s="151" t="s">
        <v>345</v>
      </c>
      <c r="B26" s="152" t="s">
        <v>346</v>
      </c>
      <c r="C26" s="152" t="s">
        <v>347</v>
      </c>
      <c r="D26" s="151" t="s">
        <v>6</v>
      </c>
      <c r="E26" s="151" t="s">
        <v>7</v>
      </c>
      <c r="F26" s="151" t="s">
        <v>8</v>
      </c>
      <c r="G26" s="151"/>
      <c r="H26" s="151" t="s">
        <v>11</v>
      </c>
    </row>
    <row r="27" spans="1:9" ht="16.5">
      <c r="A27" s="150">
        <v>1</v>
      </c>
      <c r="B27" s="153">
        <f>_xlfn.IFERROR(VLOOKUP(#REF!*10+$A27,#REF!,2,FALSE),"")</f>
      </c>
      <c r="C27" s="153">
        <f>_xlfn.IFERROR(VLOOKUP(#REF!*10+$A27,#REF!,3,FALSE),"")</f>
      </c>
      <c r="D27" s="153">
        <f>_xlfn.IFERROR(VLOOKUP(#REF!*10+$A27,#REF!,4,FALSE),"")</f>
      </c>
      <c r="E27" s="153">
        <f>_xlfn.IFERROR(VLOOKUP(#REF!*10+$A27,#REF!,5,FALSE),"")</f>
      </c>
      <c r="F27" s="154"/>
      <c r="G27" s="153"/>
      <c r="H27" s="154"/>
      <c r="I27" s="110"/>
    </row>
    <row r="28" spans="1:10" s="99" customFormat="1" ht="16.5">
      <c r="A28" s="155">
        <v>2</v>
      </c>
      <c r="B28" s="109"/>
      <c r="C28" s="109"/>
      <c r="D28" s="109"/>
      <c r="E28" s="109"/>
      <c r="F28" s="156"/>
      <c r="G28" s="157"/>
      <c r="H28" s="156"/>
      <c r="I28" s="111"/>
      <c r="J28" s="111"/>
    </row>
    <row r="29" spans="1:10" s="99" customFormat="1" ht="16.5">
      <c r="A29" s="155">
        <v>3</v>
      </c>
      <c r="B29" s="153">
        <v>4189</v>
      </c>
      <c r="C29" s="153" t="s">
        <v>360</v>
      </c>
      <c r="D29" s="153" t="s">
        <v>83</v>
      </c>
      <c r="E29" s="153">
        <v>2</v>
      </c>
      <c r="F29" s="156"/>
      <c r="G29" s="157"/>
      <c r="H29" s="156"/>
      <c r="I29" s="110"/>
      <c r="J29" s="148"/>
    </row>
    <row r="30" spans="1:10" s="99" customFormat="1" ht="16.5">
      <c r="A30" s="158">
        <v>4</v>
      </c>
      <c r="B30" s="153">
        <v>6399</v>
      </c>
      <c r="C30" s="153" t="s">
        <v>361</v>
      </c>
      <c r="D30" s="153" t="s">
        <v>251</v>
      </c>
      <c r="E30" s="153">
        <v>3</v>
      </c>
      <c r="F30" s="156"/>
      <c r="G30" s="157"/>
      <c r="H30" s="156"/>
      <c r="I30" s="111"/>
      <c r="J30" s="111"/>
    </row>
    <row r="31" spans="1:10" s="99" customFormat="1" ht="16.5">
      <c r="A31" s="159">
        <v>5</v>
      </c>
      <c r="B31" s="153">
        <v>4170</v>
      </c>
      <c r="C31" s="153" t="s">
        <v>362</v>
      </c>
      <c r="D31" s="153" t="s">
        <v>253</v>
      </c>
      <c r="E31" s="153">
        <v>2</v>
      </c>
      <c r="F31" s="156"/>
      <c r="G31" s="157"/>
      <c r="H31" s="156"/>
      <c r="I31" s="110"/>
      <c r="J31" s="111"/>
    </row>
    <row r="32" spans="1:10" s="99" customFormat="1" ht="16.5">
      <c r="A32" s="155">
        <v>6</v>
      </c>
      <c r="B32" s="153">
        <v>4564</v>
      </c>
      <c r="C32" s="153" t="s">
        <v>363</v>
      </c>
      <c r="D32" s="153" t="s">
        <v>238</v>
      </c>
      <c r="E32" s="153">
        <v>2</v>
      </c>
      <c r="F32" s="156"/>
      <c r="G32" s="157"/>
      <c r="H32" s="156"/>
      <c r="I32" s="111"/>
      <c r="J32" s="111"/>
    </row>
    <row r="33" spans="1:10" s="99" customFormat="1" ht="16.5">
      <c r="A33" s="150">
        <v>7</v>
      </c>
      <c r="B33" s="153">
        <v>6395</v>
      </c>
      <c r="C33" s="153" t="s">
        <v>364</v>
      </c>
      <c r="D33" s="153" t="s">
        <v>251</v>
      </c>
      <c r="E33" s="153">
        <v>3</v>
      </c>
      <c r="F33" s="156"/>
      <c r="G33" s="157"/>
      <c r="H33" s="156"/>
      <c r="I33" s="111"/>
      <c r="J33" s="111"/>
    </row>
    <row r="34" spans="1:10" s="99" customFormat="1" ht="16.5">
      <c r="A34" s="158">
        <v>8</v>
      </c>
      <c r="B34" s="153"/>
      <c r="C34" s="153"/>
      <c r="D34" s="153"/>
      <c r="E34" s="153"/>
      <c r="F34" s="156"/>
      <c r="G34" s="157"/>
      <c r="H34" s="156"/>
      <c r="I34" s="111"/>
      <c r="J34" s="111"/>
    </row>
    <row r="35" spans="1:10" s="99" customFormat="1" ht="16.5">
      <c r="A35" s="158"/>
      <c r="B35" s="153"/>
      <c r="C35" s="153"/>
      <c r="D35" s="153"/>
      <c r="E35" s="153"/>
      <c r="F35" s="157"/>
      <c r="G35" s="157"/>
      <c r="H35" s="157"/>
      <c r="I35" s="110"/>
      <c r="J35" s="111"/>
    </row>
    <row r="36" spans="1:10" s="99" customFormat="1" ht="16.5">
      <c r="A36" s="148">
        <v>2</v>
      </c>
      <c r="B36" s="149" t="s">
        <v>125</v>
      </c>
      <c r="C36" s="150"/>
      <c r="D36" s="150"/>
      <c r="E36" s="150"/>
      <c r="F36" s="150"/>
      <c r="G36" s="150"/>
      <c r="H36" s="150"/>
      <c r="I36" s="111"/>
      <c r="J36" s="111"/>
    </row>
    <row r="37" spans="1:10" s="99" customFormat="1" ht="16.5">
      <c r="A37" s="151" t="s">
        <v>345</v>
      </c>
      <c r="B37" s="152" t="s">
        <v>346</v>
      </c>
      <c r="C37" s="152" t="s">
        <v>347</v>
      </c>
      <c r="D37" s="151" t="s">
        <v>6</v>
      </c>
      <c r="E37" s="151" t="s">
        <v>7</v>
      </c>
      <c r="F37" s="151" t="s">
        <v>8</v>
      </c>
      <c r="G37" s="151"/>
      <c r="H37" s="151" t="s">
        <v>11</v>
      </c>
      <c r="I37" s="111"/>
      <c r="J37" s="111"/>
    </row>
    <row r="38" spans="1:10" s="99" customFormat="1" ht="16.5">
      <c r="A38" s="150">
        <v>1</v>
      </c>
      <c r="B38" s="153">
        <f>_xlfn.IFERROR(VLOOKUP(#REF!*10+$A38,#REF!,2,FALSE),"")</f>
      </c>
      <c r="C38" s="153">
        <f>_xlfn.IFERROR(VLOOKUP(#REF!*10+$A38,#REF!,3,FALSE),"")</f>
      </c>
      <c r="D38" s="153">
        <f>_xlfn.IFERROR(VLOOKUP(#REF!*10+$A38,#REF!,4,FALSE),"")</f>
      </c>
      <c r="E38" s="153">
        <f>_xlfn.IFERROR(VLOOKUP(#REF!*10+$A38,#REF!,5,FALSE),"")</f>
      </c>
      <c r="F38" s="154"/>
      <c r="G38" s="153"/>
      <c r="H38" s="154"/>
      <c r="I38" s="111"/>
      <c r="J38" s="111"/>
    </row>
    <row r="39" spans="1:8" s="99" customFormat="1" ht="16.5">
      <c r="A39" s="155">
        <v>2</v>
      </c>
      <c r="B39" s="153">
        <v>6394</v>
      </c>
      <c r="C39" s="153" t="s">
        <v>365</v>
      </c>
      <c r="D39" s="153" t="s">
        <v>251</v>
      </c>
      <c r="E39" s="153">
        <v>3</v>
      </c>
      <c r="F39" s="156"/>
      <c r="G39" s="157"/>
      <c r="H39" s="156"/>
    </row>
    <row r="40" spans="1:8" ht="16.5">
      <c r="A40" s="155">
        <v>3</v>
      </c>
      <c r="B40" s="153">
        <v>2417</v>
      </c>
      <c r="C40" s="153" t="s">
        <v>366</v>
      </c>
      <c r="D40" s="153" t="s">
        <v>222</v>
      </c>
      <c r="E40" s="153">
        <v>1</v>
      </c>
      <c r="F40" s="156"/>
      <c r="G40" s="157"/>
      <c r="H40" s="156"/>
    </row>
    <row r="41" spans="1:9" ht="16.5">
      <c r="A41" s="158">
        <v>4</v>
      </c>
      <c r="B41" s="153">
        <v>4400</v>
      </c>
      <c r="C41" s="153" t="s">
        <v>367</v>
      </c>
      <c r="D41" s="153" t="s">
        <v>222</v>
      </c>
      <c r="E41" s="153">
        <v>2</v>
      </c>
      <c r="F41" s="156"/>
      <c r="G41" s="157"/>
      <c r="H41" s="156"/>
      <c r="I41" s="110"/>
    </row>
    <row r="42" spans="1:10" s="99" customFormat="1" ht="16.5">
      <c r="A42" s="159">
        <v>5</v>
      </c>
      <c r="B42" s="153">
        <v>6165</v>
      </c>
      <c r="C42" s="153" t="s">
        <v>177</v>
      </c>
      <c r="D42" s="153" t="s">
        <v>83</v>
      </c>
      <c r="E42" s="153">
        <v>3</v>
      </c>
      <c r="F42" s="156"/>
      <c r="G42" s="157"/>
      <c r="H42" s="156"/>
      <c r="I42" s="111"/>
      <c r="J42" s="111"/>
    </row>
    <row r="43" spans="1:10" s="99" customFormat="1" ht="16.5">
      <c r="A43" s="155">
        <v>6</v>
      </c>
      <c r="B43" s="153">
        <v>2418</v>
      </c>
      <c r="C43" s="153" t="s">
        <v>368</v>
      </c>
      <c r="D43" s="153" t="s">
        <v>222</v>
      </c>
      <c r="E43" s="153">
        <v>1</v>
      </c>
      <c r="F43" s="156"/>
      <c r="G43" s="157"/>
      <c r="H43" s="156"/>
      <c r="I43" s="110"/>
      <c r="J43" s="148"/>
    </row>
    <row r="44" spans="1:10" s="99" customFormat="1" ht="16.5">
      <c r="A44" s="150">
        <v>7</v>
      </c>
      <c r="B44" s="153">
        <v>4410</v>
      </c>
      <c r="C44" s="153" t="s">
        <v>369</v>
      </c>
      <c r="D44" s="153" t="s">
        <v>218</v>
      </c>
      <c r="E44" s="153">
        <v>2</v>
      </c>
      <c r="F44" s="156"/>
      <c r="G44" s="157"/>
      <c r="H44" s="156"/>
      <c r="I44" s="111"/>
      <c r="J44" s="111"/>
    </row>
    <row r="45" spans="1:10" s="99" customFormat="1" ht="16.5">
      <c r="A45" s="158">
        <v>8</v>
      </c>
      <c r="B45" s="153"/>
      <c r="C45" s="153"/>
      <c r="D45" s="153"/>
      <c r="E45" s="153"/>
      <c r="F45" s="156"/>
      <c r="G45" s="157"/>
      <c r="H45" s="156"/>
      <c r="I45" s="110"/>
      <c r="J45" s="111"/>
    </row>
    <row r="46" spans="1:10" s="99" customFormat="1" ht="16.5">
      <c r="A46" s="158"/>
      <c r="B46" s="153"/>
      <c r="C46" s="153"/>
      <c r="D46" s="153"/>
      <c r="E46" s="153"/>
      <c r="F46" s="157"/>
      <c r="G46" s="157"/>
      <c r="H46" s="157"/>
      <c r="I46" s="111"/>
      <c r="J46" s="111"/>
    </row>
    <row r="47" spans="1:10" s="99" customFormat="1" ht="16.5">
      <c r="A47" s="148"/>
      <c r="B47" s="149"/>
      <c r="C47" s="150"/>
      <c r="D47" s="150"/>
      <c r="E47" s="150"/>
      <c r="F47" s="150"/>
      <c r="G47" s="150"/>
      <c r="H47" s="150"/>
      <c r="I47" s="111"/>
      <c r="J47" s="111"/>
    </row>
    <row r="48" spans="1:10" s="99" customFormat="1" ht="27.75">
      <c r="A48" s="182" t="s">
        <v>182</v>
      </c>
      <c r="I48" s="111"/>
      <c r="J48" s="111"/>
    </row>
    <row r="49" spans="1:10" s="99" customFormat="1" ht="16.5">
      <c r="A49" s="151" t="s">
        <v>345</v>
      </c>
      <c r="B49" s="152" t="s">
        <v>346</v>
      </c>
      <c r="C49" s="152" t="s">
        <v>347</v>
      </c>
      <c r="D49" s="151" t="s">
        <v>6</v>
      </c>
      <c r="E49" s="151" t="s">
        <v>7</v>
      </c>
      <c r="F49" s="151" t="s">
        <v>8</v>
      </c>
      <c r="G49" s="151"/>
      <c r="H49" s="151" t="s">
        <v>11</v>
      </c>
      <c r="I49" s="110"/>
      <c r="J49" s="111"/>
    </row>
    <row r="50" spans="1:10" s="99" customFormat="1" ht="16.5">
      <c r="A50" s="157">
        <v>1</v>
      </c>
      <c r="B50" s="162">
        <v>4376</v>
      </c>
      <c r="C50" s="163" t="s">
        <v>370</v>
      </c>
      <c r="D50" s="153" t="s">
        <v>239</v>
      </c>
      <c r="E50" s="163">
        <v>2</v>
      </c>
      <c r="F50" s="164"/>
      <c r="G50" s="163"/>
      <c r="H50" s="164"/>
      <c r="I50" s="111"/>
      <c r="J50" s="111"/>
    </row>
    <row r="51" spans="1:10" s="99" customFormat="1" ht="16.5">
      <c r="A51" s="157">
        <v>2</v>
      </c>
      <c r="B51" s="162">
        <v>4557</v>
      </c>
      <c r="C51" s="163" t="s">
        <v>371</v>
      </c>
      <c r="D51" s="153" t="s">
        <v>252</v>
      </c>
      <c r="E51" s="163">
        <v>2</v>
      </c>
      <c r="F51" s="164"/>
      <c r="G51" s="163"/>
      <c r="H51" s="164"/>
      <c r="I51" s="111"/>
      <c r="J51" s="111"/>
    </row>
    <row r="52" spans="1:10" s="99" customFormat="1" ht="16.5">
      <c r="A52" s="157">
        <v>3</v>
      </c>
      <c r="B52" s="162">
        <v>4541</v>
      </c>
      <c r="C52" s="163" t="s">
        <v>372</v>
      </c>
      <c r="D52" s="153" t="s">
        <v>236</v>
      </c>
      <c r="E52" s="163">
        <v>2</v>
      </c>
      <c r="F52" s="164"/>
      <c r="G52" s="163"/>
      <c r="H52" s="164"/>
      <c r="I52" s="111"/>
      <c r="J52" s="111"/>
    </row>
    <row r="53" spans="1:10" s="99" customFormat="1" ht="16.5">
      <c r="A53" s="157">
        <v>4</v>
      </c>
      <c r="B53" s="162"/>
      <c r="C53" s="163"/>
      <c r="D53" s="153"/>
      <c r="E53" s="163"/>
      <c r="F53" s="164"/>
      <c r="G53" s="163"/>
      <c r="H53" s="164"/>
      <c r="I53" s="148"/>
      <c r="J53" s="111"/>
    </row>
    <row r="54" spans="1:10" s="99" customFormat="1" ht="16.5">
      <c r="A54" s="157">
        <v>5</v>
      </c>
      <c r="B54" s="162"/>
      <c r="C54" s="163"/>
      <c r="D54" s="153"/>
      <c r="E54" s="163"/>
      <c r="F54" s="164"/>
      <c r="G54" s="163"/>
      <c r="H54" s="164"/>
      <c r="I54" s="111"/>
      <c r="J54" s="111"/>
    </row>
    <row r="55" spans="1:10" s="99" customFormat="1" ht="16.5">
      <c r="A55" s="157">
        <v>6</v>
      </c>
      <c r="B55" s="162"/>
      <c r="C55" s="163"/>
      <c r="D55" s="153"/>
      <c r="E55" s="163"/>
      <c r="F55" s="164"/>
      <c r="G55" s="163"/>
      <c r="H55" s="164"/>
      <c r="I55" s="111"/>
      <c r="J55" s="111"/>
    </row>
    <row r="56" spans="1:10" s="99" customFormat="1" ht="16.5">
      <c r="A56" s="157">
        <v>7</v>
      </c>
      <c r="B56" s="162"/>
      <c r="C56" s="163"/>
      <c r="D56" s="153"/>
      <c r="E56" s="163"/>
      <c r="F56" s="164"/>
      <c r="G56" s="163"/>
      <c r="H56" s="164"/>
      <c r="I56" s="111"/>
      <c r="J56" s="111"/>
    </row>
    <row r="57" spans="1:10" s="99" customFormat="1" ht="16.5">
      <c r="A57" s="157">
        <v>8</v>
      </c>
      <c r="B57" s="162"/>
      <c r="C57" s="163"/>
      <c r="D57" s="153"/>
      <c r="E57" s="163"/>
      <c r="F57" s="164"/>
      <c r="G57" s="163"/>
      <c r="H57" s="164"/>
      <c r="I57" s="111"/>
      <c r="J57" s="111"/>
    </row>
    <row r="58" spans="1:10" s="99" customFormat="1" ht="16.5">
      <c r="A58" s="157">
        <v>9</v>
      </c>
      <c r="B58" s="162"/>
      <c r="C58" s="163"/>
      <c r="D58" s="153"/>
      <c r="E58" s="163"/>
      <c r="F58" s="164"/>
      <c r="G58" s="163"/>
      <c r="H58" s="164"/>
      <c r="I58" s="111"/>
      <c r="J58" s="111"/>
    </row>
    <row r="59" spans="1:9" ht="16.5">
      <c r="A59" s="157">
        <v>10</v>
      </c>
      <c r="B59" s="162"/>
      <c r="C59" s="163"/>
      <c r="D59" s="153"/>
      <c r="E59" s="163"/>
      <c r="F59" s="164"/>
      <c r="G59" s="163"/>
      <c r="H59" s="164"/>
      <c r="I59" s="110"/>
    </row>
    <row r="60" spans="1:9" ht="16.5">
      <c r="A60" s="157">
        <v>11</v>
      </c>
      <c r="B60" s="162"/>
      <c r="C60" s="163"/>
      <c r="D60" s="153"/>
      <c r="E60" s="163"/>
      <c r="F60" s="164"/>
      <c r="G60" s="163"/>
      <c r="H60" s="164"/>
      <c r="I60" s="111"/>
    </row>
    <row r="61" spans="1:9" ht="16.5">
      <c r="A61" s="157"/>
      <c r="B61" s="162"/>
      <c r="C61" s="163"/>
      <c r="D61" s="153"/>
      <c r="E61" s="163"/>
      <c r="F61" s="163"/>
      <c r="G61" s="163"/>
      <c r="H61" s="163"/>
      <c r="I61" s="111"/>
    </row>
    <row r="62" spans="1:9" ht="27.75">
      <c r="A62" s="182" t="s">
        <v>194</v>
      </c>
      <c r="B62" s="99"/>
      <c r="C62" s="99"/>
      <c r="D62" s="99"/>
      <c r="E62" s="99"/>
      <c r="F62" s="99"/>
      <c r="G62" s="99"/>
      <c r="H62" s="99"/>
      <c r="I62" s="111"/>
    </row>
    <row r="63" spans="1:9" ht="16.5">
      <c r="A63" s="151" t="s">
        <v>345</v>
      </c>
      <c r="B63" s="152" t="s">
        <v>346</v>
      </c>
      <c r="C63" s="152" t="s">
        <v>347</v>
      </c>
      <c r="D63" s="151" t="s">
        <v>6</v>
      </c>
      <c r="E63" s="151" t="s">
        <v>7</v>
      </c>
      <c r="F63" s="151" t="s">
        <v>8</v>
      </c>
      <c r="G63" s="151"/>
      <c r="H63" s="151" t="s">
        <v>11</v>
      </c>
      <c r="I63" s="110"/>
    </row>
    <row r="64" spans="1:9" ht="16.5">
      <c r="A64" s="157">
        <v>1</v>
      </c>
      <c r="B64" s="162">
        <v>3479</v>
      </c>
      <c r="C64" s="163" t="s">
        <v>373</v>
      </c>
      <c r="D64" s="153" t="s">
        <v>218</v>
      </c>
      <c r="E64" s="163">
        <v>2</v>
      </c>
      <c r="F64" s="164"/>
      <c r="G64" s="163"/>
      <c r="H64" s="164"/>
      <c r="I64" s="111"/>
    </row>
    <row r="65" spans="1:9" ht="16.5">
      <c r="A65" s="157">
        <v>2</v>
      </c>
      <c r="B65" s="162">
        <v>3478</v>
      </c>
      <c r="C65" s="163" t="s">
        <v>374</v>
      </c>
      <c r="D65" s="153" t="s">
        <v>218</v>
      </c>
      <c r="E65" s="163">
        <v>2</v>
      </c>
      <c r="F65" s="164"/>
      <c r="G65" s="163"/>
      <c r="H65" s="164"/>
      <c r="I65" s="148"/>
    </row>
    <row r="66" spans="1:9" ht="16.5">
      <c r="A66" s="157">
        <v>3</v>
      </c>
      <c r="B66" s="162">
        <v>5235</v>
      </c>
      <c r="C66" s="163" t="s">
        <v>375</v>
      </c>
      <c r="D66" s="153" t="s">
        <v>246</v>
      </c>
      <c r="E66" s="163">
        <v>3</v>
      </c>
      <c r="F66" s="164"/>
      <c r="G66" s="163"/>
      <c r="H66" s="164"/>
      <c r="I66" s="111"/>
    </row>
    <row r="67" spans="1:9" ht="16.5">
      <c r="A67" s="157">
        <v>4</v>
      </c>
      <c r="B67" s="162">
        <v>3450</v>
      </c>
      <c r="C67" s="163" t="s">
        <v>376</v>
      </c>
      <c r="D67" s="153" t="s">
        <v>240</v>
      </c>
      <c r="E67" s="163">
        <v>2</v>
      </c>
      <c r="F67" s="164"/>
      <c r="G67" s="163"/>
      <c r="H67" s="164"/>
      <c r="I67" s="110"/>
    </row>
    <row r="68" spans="1:9" ht="16.5">
      <c r="A68" s="157">
        <v>5</v>
      </c>
      <c r="B68" s="162">
        <v>3451</v>
      </c>
      <c r="C68" s="163" t="s">
        <v>377</v>
      </c>
      <c r="D68" s="153" t="s">
        <v>240</v>
      </c>
      <c r="E68" s="163">
        <v>2</v>
      </c>
      <c r="F68" s="164"/>
      <c r="G68" s="163"/>
      <c r="H68" s="164"/>
      <c r="I68" s="110"/>
    </row>
    <row r="69" spans="1:8" ht="16.5">
      <c r="A69" s="157">
        <v>6</v>
      </c>
      <c r="B69" s="162">
        <v>3469</v>
      </c>
      <c r="C69" s="163" t="s">
        <v>378</v>
      </c>
      <c r="D69" s="153" t="s">
        <v>220</v>
      </c>
      <c r="E69" s="163">
        <v>2</v>
      </c>
      <c r="F69" s="164"/>
      <c r="G69" s="163"/>
      <c r="H69" s="164"/>
    </row>
    <row r="70" spans="1:8" ht="16.5">
      <c r="A70" s="157">
        <v>7</v>
      </c>
      <c r="B70" s="162">
        <v>5251</v>
      </c>
      <c r="C70" s="163" t="s">
        <v>379</v>
      </c>
      <c r="D70" s="153" t="s">
        <v>130</v>
      </c>
      <c r="E70" s="163">
        <v>3</v>
      </c>
      <c r="F70" s="164"/>
      <c r="G70" s="163"/>
      <c r="H70" s="164"/>
    </row>
    <row r="71" spans="1:8" ht="16.5">
      <c r="A71" s="157">
        <v>8</v>
      </c>
      <c r="B71" s="162">
        <v>3243</v>
      </c>
      <c r="C71" s="163" t="s">
        <v>380</v>
      </c>
      <c r="D71" s="153" t="s">
        <v>237</v>
      </c>
      <c r="E71" s="163">
        <v>2</v>
      </c>
      <c r="F71" s="164"/>
      <c r="G71" s="163"/>
      <c r="H71" s="164"/>
    </row>
    <row r="72" spans="1:8" ht="16.5">
      <c r="A72" s="157">
        <v>9</v>
      </c>
      <c r="B72" s="162">
        <v>3611</v>
      </c>
      <c r="C72" s="163" t="s">
        <v>381</v>
      </c>
      <c r="D72" s="153" t="s">
        <v>236</v>
      </c>
      <c r="E72" s="163">
        <v>2</v>
      </c>
      <c r="F72" s="164"/>
      <c r="G72" s="163"/>
      <c r="H72" s="164"/>
    </row>
    <row r="73" spans="1:8" ht="16.5">
      <c r="A73" s="157">
        <v>10</v>
      </c>
      <c r="B73" s="162"/>
      <c r="C73" s="163"/>
      <c r="D73" s="153"/>
      <c r="E73" s="163"/>
      <c r="F73" s="164"/>
      <c r="G73" s="163"/>
      <c r="H73" s="164"/>
    </row>
    <row r="74" spans="1:8" ht="16.5">
      <c r="A74" s="157">
        <v>11</v>
      </c>
      <c r="B74" s="162"/>
      <c r="C74" s="163"/>
      <c r="D74" s="153"/>
      <c r="E74" s="163"/>
      <c r="F74" s="164"/>
      <c r="G74" s="163"/>
      <c r="H74" s="164"/>
    </row>
    <row r="75" spans="1:8" ht="16.5">
      <c r="A75" s="157">
        <v>12</v>
      </c>
      <c r="B75" s="162"/>
      <c r="C75" s="163"/>
      <c r="D75" s="153"/>
      <c r="E75" s="163"/>
      <c r="F75" s="164"/>
      <c r="G75" s="163"/>
      <c r="H75" s="164"/>
    </row>
  </sheetData>
  <sheetProtection/>
  <dataValidations count="1">
    <dataValidation type="whole" allowBlank="1" showInputMessage="1" showErrorMessage="1" sqref="F64:F75 F50:F61">
      <formula1>1</formula1>
      <formula2>2</formula2>
    </dataValidation>
  </dataValidations>
  <printOptions/>
  <pageMargins left="0.75" right="0.75" top="1" bottom="1" header="0.3" footer="0.3"/>
  <pageSetup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70C0"/>
  </sheetPr>
  <dimension ref="A1:R46"/>
  <sheetViews>
    <sheetView workbookViewId="0" topLeftCell="A1">
      <selection activeCell="A1" sqref="A1:IV65536"/>
    </sheetView>
  </sheetViews>
  <sheetFormatPr defaultColWidth="9.00390625" defaultRowHeight="13.5"/>
  <cols>
    <col min="1" max="1" width="6.375" style="99" customWidth="1"/>
    <col min="2" max="2" width="8.625" style="99" bestFit="1" customWidth="1"/>
    <col min="3" max="3" width="12.625" style="99" bestFit="1" customWidth="1"/>
    <col min="4" max="4" width="7.375" style="99" customWidth="1"/>
    <col min="5" max="5" width="5.625" style="99" bestFit="1" customWidth="1"/>
    <col min="6" max="6" width="8.625" style="99" customWidth="1"/>
    <col min="7" max="7" width="1.875" style="99" customWidth="1"/>
    <col min="8" max="8" width="8.625" style="99" customWidth="1"/>
    <col min="9" max="9" width="3.125" style="99" customWidth="1"/>
    <col min="10" max="10" width="6.50390625" style="99" bestFit="1" customWidth="1"/>
    <col min="11" max="11" width="8.50390625" style="99" bestFit="1" customWidth="1"/>
    <col min="12" max="12" width="11.125" style="99" bestFit="1" customWidth="1"/>
    <col min="13" max="13" width="7.375" style="99" bestFit="1" customWidth="1"/>
    <col min="14" max="14" width="5.50390625" style="99" bestFit="1" customWidth="1"/>
    <col min="15" max="15" width="8.625" style="99" customWidth="1"/>
    <col min="16" max="16" width="1.875" style="99" customWidth="1"/>
    <col min="17" max="17" width="8.625" style="99" customWidth="1"/>
    <col min="18" max="16384" width="9.00390625" style="99" customWidth="1"/>
  </cols>
  <sheetData>
    <row r="1" ht="27.75">
      <c r="A1" s="182" t="s">
        <v>194</v>
      </c>
    </row>
    <row r="2" spans="1:17" s="109" customFormat="1" ht="16.5">
      <c r="A2" s="148">
        <v>1</v>
      </c>
      <c r="B2" s="149" t="s">
        <v>125</v>
      </c>
      <c r="C2" s="150"/>
      <c r="D2" s="150"/>
      <c r="E2" s="150"/>
      <c r="F2" s="150"/>
      <c r="G2" s="150"/>
      <c r="H2" s="150"/>
      <c r="J2" s="148">
        <v>2</v>
      </c>
      <c r="K2" s="149" t="s">
        <v>125</v>
      </c>
      <c r="L2" s="150"/>
      <c r="M2" s="150"/>
      <c r="N2" s="150"/>
      <c r="O2" s="150"/>
      <c r="P2" s="150"/>
      <c r="Q2" s="150"/>
    </row>
    <row r="3" spans="1:17" s="109" customFormat="1" ht="16.5">
      <c r="A3" s="151" t="s">
        <v>158</v>
      </c>
      <c r="B3" s="152" t="s">
        <v>159</v>
      </c>
      <c r="C3" s="152" t="s">
        <v>160</v>
      </c>
      <c r="D3" s="151" t="s">
        <v>6</v>
      </c>
      <c r="E3" s="151" t="s">
        <v>7</v>
      </c>
      <c r="F3" s="151" t="s">
        <v>8</v>
      </c>
      <c r="G3" s="151"/>
      <c r="H3" s="151" t="s">
        <v>11</v>
      </c>
      <c r="I3" s="110"/>
      <c r="J3" s="151" t="s">
        <v>174</v>
      </c>
      <c r="K3" s="152" t="s">
        <v>175</v>
      </c>
      <c r="L3" s="152" t="s">
        <v>176</v>
      </c>
      <c r="M3" s="151" t="s">
        <v>6</v>
      </c>
      <c r="N3" s="151" t="s">
        <v>7</v>
      </c>
      <c r="O3" s="151" t="s">
        <v>8</v>
      </c>
      <c r="P3" s="151"/>
      <c r="Q3" s="151" t="s">
        <v>11</v>
      </c>
    </row>
    <row r="4" spans="1:18" ht="16.5">
      <c r="A4" s="157">
        <v>1</v>
      </c>
      <c r="B4" s="162"/>
      <c r="C4" s="163"/>
      <c r="D4" s="153"/>
      <c r="E4" s="163"/>
      <c r="F4" s="164"/>
      <c r="G4" s="163"/>
      <c r="H4" s="164"/>
      <c r="I4" s="111"/>
      <c r="J4" s="157">
        <v>1</v>
      </c>
      <c r="K4" s="162">
        <f>_xlfn.IFERROR(VLOOKUP($J2*100+J4,#REF!,2,FALSE),"")</f>
      </c>
      <c r="L4" s="163">
        <f>_xlfn.IFERROR(VLOOKUP($J2*100+J4,#REF!,3,FALSE),"")</f>
      </c>
      <c r="M4" s="153">
        <f>_xlfn.IFERROR(VLOOKUP($J2*100+J4,#REF!,4,FALSE),"")</f>
      </c>
      <c r="N4" s="163">
        <f>_xlfn.IFERROR(VLOOKUP($J2*100+J4,#REF!,5,FALSE),"")</f>
      </c>
      <c r="O4" s="164"/>
      <c r="P4" s="163"/>
      <c r="Q4" s="164"/>
      <c r="R4" s="111"/>
    </row>
    <row r="5" spans="1:18" ht="16.5">
      <c r="A5" s="157">
        <v>2</v>
      </c>
      <c r="B5" s="162"/>
      <c r="C5" s="163"/>
      <c r="D5" s="153"/>
      <c r="E5" s="163"/>
      <c r="F5" s="164"/>
      <c r="G5" s="163"/>
      <c r="H5" s="164"/>
      <c r="I5" s="110"/>
      <c r="J5" s="157">
        <v>2</v>
      </c>
      <c r="K5" s="162">
        <f>_xlfn.IFERROR(VLOOKUP($J2*100+J5,#REF!,2,FALSE),"")</f>
      </c>
      <c r="L5" s="163">
        <f>_xlfn.IFERROR(VLOOKUP($J2*100+J5,#REF!,3,FALSE),"")</f>
      </c>
      <c r="M5" s="153">
        <f>_xlfn.IFERROR(VLOOKUP($J2*100+J5,#REF!,4,FALSE),"")</f>
      </c>
      <c r="N5" s="163">
        <f>_xlfn.IFERROR(VLOOKUP($J2*100+J5,#REF!,5,FALSE),"")</f>
      </c>
      <c r="O5" s="164"/>
      <c r="P5" s="163"/>
      <c r="Q5" s="164"/>
      <c r="R5" s="148"/>
    </row>
    <row r="6" spans="1:18" ht="16.5">
      <c r="A6" s="157">
        <v>3</v>
      </c>
      <c r="B6" s="162"/>
      <c r="C6" s="163"/>
      <c r="D6" s="153"/>
      <c r="E6" s="163"/>
      <c r="F6" s="164"/>
      <c r="G6" s="163"/>
      <c r="H6" s="164"/>
      <c r="I6" s="111"/>
      <c r="J6" s="157">
        <v>3</v>
      </c>
      <c r="K6" s="162">
        <f>_xlfn.IFERROR(VLOOKUP($J2*100+J6,#REF!,2,FALSE),"")</f>
      </c>
      <c r="L6" s="163">
        <f>_xlfn.IFERROR(VLOOKUP($J2*100+J6,#REF!,3,FALSE),"")</f>
      </c>
      <c r="M6" s="153">
        <f>_xlfn.IFERROR(VLOOKUP($J2*100+J6,#REF!,4,FALSE),"")</f>
      </c>
      <c r="N6" s="163">
        <f>_xlfn.IFERROR(VLOOKUP($J2*100+J6,#REF!,5,FALSE),"")</f>
      </c>
      <c r="O6" s="164"/>
      <c r="P6" s="163"/>
      <c r="Q6" s="164"/>
      <c r="R6" s="111"/>
    </row>
    <row r="7" spans="1:18" ht="16.5">
      <c r="A7" s="157">
        <v>4</v>
      </c>
      <c r="B7" s="162"/>
      <c r="C7" s="163"/>
      <c r="D7" s="153"/>
      <c r="E7" s="163"/>
      <c r="F7" s="164"/>
      <c r="G7" s="163"/>
      <c r="H7" s="164"/>
      <c r="I7" s="110"/>
      <c r="J7" s="157">
        <v>4</v>
      </c>
      <c r="K7" s="162">
        <f>_xlfn.IFERROR(VLOOKUP($J2*100+J7,#REF!,2,FALSE),"")</f>
      </c>
      <c r="L7" s="163">
        <f>_xlfn.IFERROR(VLOOKUP($J2*100+J7,#REF!,3,FALSE),"")</f>
      </c>
      <c r="M7" s="153">
        <f>_xlfn.IFERROR(VLOOKUP($J2*100+J7,#REF!,4,FALSE),"")</f>
      </c>
      <c r="N7" s="163">
        <f>_xlfn.IFERROR(VLOOKUP($J2*100+J7,#REF!,5,FALSE),"")</f>
      </c>
      <c r="O7" s="164"/>
      <c r="P7" s="163"/>
      <c r="Q7" s="164"/>
      <c r="R7" s="111"/>
    </row>
    <row r="8" spans="1:18" ht="16.5">
      <c r="A8" s="157">
        <v>5</v>
      </c>
      <c r="B8" s="162"/>
      <c r="C8" s="163"/>
      <c r="D8" s="153"/>
      <c r="E8" s="163"/>
      <c r="F8" s="164"/>
      <c r="G8" s="163"/>
      <c r="H8" s="164"/>
      <c r="I8" s="111"/>
      <c r="J8" s="157">
        <v>5</v>
      </c>
      <c r="K8" s="162">
        <f>_xlfn.IFERROR(VLOOKUP($J2*100+J8,#REF!,2,FALSE),"")</f>
      </c>
      <c r="L8" s="163">
        <f>_xlfn.IFERROR(VLOOKUP($J2*100+J8,#REF!,3,FALSE),"")</f>
      </c>
      <c r="M8" s="153">
        <f>_xlfn.IFERROR(VLOOKUP($J2*100+J8,#REF!,4,FALSE),"")</f>
      </c>
      <c r="N8" s="163">
        <f>_xlfn.IFERROR(VLOOKUP($J2*100+J8,#REF!,5,FALSE),"")</f>
      </c>
      <c r="O8" s="164"/>
      <c r="P8" s="163"/>
      <c r="Q8" s="164"/>
      <c r="R8" s="111"/>
    </row>
    <row r="9" spans="1:18" ht="16.5">
      <c r="A9" s="157">
        <v>6</v>
      </c>
      <c r="B9" s="162"/>
      <c r="C9" s="163"/>
      <c r="D9" s="153"/>
      <c r="E9" s="163"/>
      <c r="F9" s="164"/>
      <c r="G9" s="163"/>
      <c r="H9" s="164"/>
      <c r="I9" s="111"/>
      <c r="J9" s="157">
        <v>6</v>
      </c>
      <c r="K9" s="162">
        <f>_xlfn.IFERROR(VLOOKUP($J2*100+J9,#REF!,2,FALSE),"")</f>
      </c>
      <c r="L9" s="163">
        <f>_xlfn.IFERROR(VLOOKUP($J2*100+J9,#REF!,3,FALSE),"")</f>
      </c>
      <c r="M9" s="153">
        <f>_xlfn.IFERROR(VLOOKUP($J2*100+J9,#REF!,4,FALSE),"")</f>
      </c>
      <c r="N9" s="163">
        <f>_xlfn.IFERROR(VLOOKUP($J2*100+J9,#REF!,5,FALSE),"")</f>
      </c>
      <c r="O9" s="164"/>
      <c r="P9" s="163"/>
      <c r="Q9" s="164"/>
      <c r="R9" s="111"/>
    </row>
    <row r="10" spans="1:18" ht="16.5">
      <c r="A10" s="157">
        <v>7</v>
      </c>
      <c r="B10" s="162"/>
      <c r="C10" s="163"/>
      <c r="D10" s="153"/>
      <c r="E10" s="163"/>
      <c r="F10" s="164"/>
      <c r="G10" s="163"/>
      <c r="H10" s="164"/>
      <c r="I10" s="111"/>
      <c r="J10" s="157">
        <v>7</v>
      </c>
      <c r="K10" s="162">
        <f>_xlfn.IFERROR(VLOOKUP($J2*100+J10,#REF!,2,FALSE),"")</f>
      </c>
      <c r="L10" s="163">
        <f>_xlfn.IFERROR(VLOOKUP($J2*100+J10,#REF!,3,FALSE),"")</f>
      </c>
      <c r="M10" s="153">
        <f>_xlfn.IFERROR(VLOOKUP($J2*100+J10,#REF!,4,FALSE),"")</f>
      </c>
      <c r="N10" s="163">
        <f>_xlfn.IFERROR(VLOOKUP($J2*100+J10,#REF!,5,FALSE),"")</f>
      </c>
      <c r="O10" s="164"/>
      <c r="P10" s="163"/>
      <c r="Q10" s="164"/>
      <c r="R10" s="111"/>
    </row>
    <row r="11" spans="1:18" ht="16.5">
      <c r="A11" s="157">
        <v>8</v>
      </c>
      <c r="B11" s="162"/>
      <c r="C11" s="163"/>
      <c r="D11" s="153"/>
      <c r="E11" s="163"/>
      <c r="F11" s="164"/>
      <c r="G11" s="163"/>
      <c r="H11" s="164"/>
      <c r="I11" s="110"/>
      <c r="J11" s="157">
        <v>8</v>
      </c>
      <c r="K11" s="162">
        <f>_xlfn.IFERROR(VLOOKUP($J2*100+J11,#REF!,2,FALSE),"")</f>
      </c>
      <c r="L11" s="163">
        <f>_xlfn.IFERROR(VLOOKUP($J2*100+J11,#REF!,3,FALSE),"")</f>
      </c>
      <c r="M11" s="153">
        <f>_xlfn.IFERROR(VLOOKUP($J2*100+J11,#REF!,4,FALSE),"")</f>
      </c>
      <c r="N11" s="163">
        <f>_xlfn.IFERROR(VLOOKUP($J2*100+J11,#REF!,5,FALSE),"")</f>
      </c>
      <c r="O11" s="164"/>
      <c r="P11" s="163"/>
      <c r="Q11" s="164"/>
      <c r="R11" s="111"/>
    </row>
    <row r="12" spans="1:18" ht="16.5">
      <c r="A12" s="157">
        <v>9</v>
      </c>
      <c r="B12" s="162"/>
      <c r="C12" s="163"/>
      <c r="D12" s="153"/>
      <c r="E12" s="163"/>
      <c r="F12" s="164"/>
      <c r="G12" s="163"/>
      <c r="H12" s="164"/>
      <c r="I12" s="111"/>
      <c r="J12" s="157">
        <v>9</v>
      </c>
      <c r="K12" s="162">
        <f>_xlfn.IFERROR(VLOOKUP($J2*100+J12,#REF!,2,FALSE),"")</f>
      </c>
      <c r="L12" s="163">
        <f>_xlfn.IFERROR(VLOOKUP($J2*100+J12,#REF!,3,FALSE),"")</f>
      </c>
      <c r="M12" s="153">
        <f>_xlfn.IFERROR(VLOOKUP($J2*100+J12,#REF!,4,FALSE),"")</f>
      </c>
      <c r="N12" s="163">
        <f>_xlfn.IFERROR(VLOOKUP($J2*100+J12,#REF!,5,FALSE),"")</f>
      </c>
      <c r="O12" s="164"/>
      <c r="P12" s="163"/>
      <c r="Q12" s="164"/>
      <c r="R12" s="111"/>
    </row>
    <row r="13" spans="1:18" ht="16.5">
      <c r="A13" s="157">
        <v>10</v>
      </c>
      <c r="B13" s="162"/>
      <c r="C13" s="163"/>
      <c r="D13" s="153"/>
      <c r="E13" s="163"/>
      <c r="F13" s="164"/>
      <c r="G13" s="163"/>
      <c r="H13" s="164"/>
      <c r="I13" s="111"/>
      <c r="J13" s="157">
        <v>10</v>
      </c>
      <c r="K13" s="162">
        <f>_xlfn.IFERROR(VLOOKUP($J2*100+J13,#REF!,2,FALSE),"")</f>
      </c>
      <c r="L13" s="163">
        <f>_xlfn.IFERROR(VLOOKUP($J2*100+J13,#REF!,3,FALSE),"")</f>
      </c>
      <c r="M13" s="153">
        <f>_xlfn.IFERROR(VLOOKUP($J2*100+J13,#REF!,4,FALSE),"")</f>
      </c>
      <c r="N13" s="163">
        <f>_xlfn.IFERROR(VLOOKUP($J2*100+J13,#REF!,5,FALSE),"")</f>
      </c>
      <c r="O13" s="164"/>
      <c r="P13" s="163"/>
      <c r="Q13" s="164"/>
      <c r="R13" s="111"/>
    </row>
    <row r="14" spans="1:18" ht="16.5">
      <c r="A14" s="157">
        <v>11</v>
      </c>
      <c r="B14" s="162"/>
      <c r="C14" s="163"/>
      <c r="D14" s="153"/>
      <c r="E14" s="163"/>
      <c r="F14" s="164"/>
      <c r="G14" s="163"/>
      <c r="H14" s="164"/>
      <c r="I14" s="111"/>
      <c r="J14" s="157">
        <v>11</v>
      </c>
      <c r="K14" s="162">
        <f>_xlfn.IFERROR(VLOOKUP($J2*100+J14,#REF!,2,FALSE),"")</f>
      </c>
      <c r="L14" s="163">
        <f>_xlfn.IFERROR(VLOOKUP($J2*100+J14,#REF!,3,FALSE),"")</f>
      </c>
      <c r="M14" s="153">
        <f>_xlfn.IFERROR(VLOOKUP($J2*100+J14,#REF!,4,FALSE),"")</f>
      </c>
      <c r="N14" s="163">
        <f>_xlfn.IFERROR(VLOOKUP($J2*100+J14,#REF!,5,FALSE),"")</f>
      </c>
      <c r="O14" s="164"/>
      <c r="P14" s="163"/>
      <c r="Q14" s="164"/>
      <c r="R14" s="111"/>
    </row>
    <row r="15" spans="1:18" ht="16.5">
      <c r="A15" s="157">
        <v>12</v>
      </c>
      <c r="B15" s="162"/>
      <c r="C15" s="163"/>
      <c r="D15" s="153"/>
      <c r="E15" s="163"/>
      <c r="F15" s="164"/>
      <c r="G15" s="163"/>
      <c r="H15" s="164"/>
      <c r="I15" s="111"/>
      <c r="J15" s="157">
        <v>12</v>
      </c>
      <c r="K15" s="162">
        <f>_xlfn.IFERROR(VLOOKUP($J2*100+J15,#REF!,2,FALSE),"")</f>
      </c>
      <c r="L15" s="163">
        <f>_xlfn.IFERROR(VLOOKUP($J2*100+J15,#REF!,3,FALSE),"")</f>
      </c>
      <c r="M15" s="153">
        <f>_xlfn.IFERROR(VLOOKUP($J2*100+J15,#REF!,4,FALSE),"")</f>
      </c>
      <c r="N15" s="163">
        <f>_xlfn.IFERROR(VLOOKUP($J2*100+J15,#REF!,5,FALSE),"")</f>
      </c>
      <c r="O15" s="164"/>
      <c r="P15" s="163"/>
      <c r="Q15" s="164"/>
      <c r="R15" s="111"/>
    </row>
    <row r="16" spans="1:18" ht="16.5">
      <c r="A16" s="157">
        <v>13</v>
      </c>
      <c r="B16" s="162"/>
      <c r="C16" s="163"/>
      <c r="D16" s="153"/>
      <c r="E16" s="163"/>
      <c r="F16" s="164"/>
      <c r="G16" s="163"/>
      <c r="H16" s="164"/>
      <c r="I16" s="148"/>
      <c r="J16" s="157">
        <v>13</v>
      </c>
      <c r="K16" s="162">
        <f>_xlfn.IFERROR(VLOOKUP($J2*100+J16,#REF!,2,FALSE),"")</f>
      </c>
      <c r="L16" s="163">
        <f>_xlfn.IFERROR(VLOOKUP($J2*100+J16,#REF!,3,FALSE),"")</f>
      </c>
      <c r="M16" s="153">
        <f>_xlfn.IFERROR(VLOOKUP($J2*100+J16,#REF!,4,FALSE),"")</f>
      </c>
      <c r="N16" s="163">
        <f>_xlfn.IFERROR(VLOOKUP($J2*100+J16,#REF!,5,FALSE),"")</f>
      </c>
      <c r="O16" s="164"/>
      <c r="P16" s="163"/>
      <c r="Q16" s="164"/>
      <c r="R16" s="111"/>
    </row>
    <row r="17" spans="1:18" ht="16.5">
      <c r="A17" s="157">
        <v>14</v>
      </c>
      <c r="B17" s="162"/>
      <c r="C17" s="163"/>
      <c r="D17" s="153"/>
      <c r="E17" s="163"/>
      <c r="F17" s="164"/>
      <c r="G17" s="163"/>
      <c r="H17" s="164"/>
      <c r="I17" s="111"/>
      <c r="J17" s="157">
        <v>14</v>
      </c>
      <c r="K17" s="162">
        <f>_xlfn.IFERROR(VLOOKUP($J2*100+J17,#REF!,2,FALSE),"")</f>
      </c>
      <c r="L17" s="163">
        <f>_xlfn.IFERROR(VLOOKUP($J2*100+J17,#REF!,3,FALSE),"")</f>
      </c>
      <c r="M17" s="153">
        <f>_xlfn.IFERROR(VLOOKUP($J2*100+J17,#REF!,4,FALSE),"")</f>
      </c>
      <c r="N17" s="163">
        <f>_xlfn.IFERROR(VLOOKUP($J2*100+J17,#REF!,5,FALSE),"")</f>
      </c>
      <c r="O17" s="164"/>
      <c r="P17" s="163"/>
      <c r="Q17" s="164"/>
      <c r="R17" s="111"/>
    </row>
    <row r="18" spans="1:18" ht="16.5">
      <c r="A18" s="157">
        <v>15</v>
      </c>
      <c r="B18" s="162"/>
      <c r="C18" s="163"/>
      <c r="D18" s="153"/>
      <c r="E18" s="163"/>
      <c r="F18" s="164"/>
      <c r="G18" s="163"/>
      <c r="H18" s="164"/>
      <c r="I18" s="111"/>
      <c r="J18" s="157">
        <v>15</v>
      </c>
      <c r="K18" s="162">
        <f>_xlfn.IFERROR(VLOOKUP($J2*100+J18,#REF!,2,FALSE),"")</f>
      </c>
      <c r="L18" s="163">
        <f>_xlfn.IFERROR(VLOOKUP($J2*100+J18,#REF!,3,FALSE),"")</f>
      </c>
      <c r="M18" s="153">
        <f>_xlfn.IFERROR(VLOOKUP($J2*100+J18,#REF!,4,FALSE),"")</f>
      </c>
      <c r="N18" s="163">
        <f>_xlfn.IFERROR(VLOOKUP($J2*100+J18,#REF!,5,FALSE),"")</f>
      </c>
      <c r="O18" s="164"/>
      <c r="P18" s="163"/>
      <c r="Q18" s="164"/>
      <c r="R18" s="111"/>
    </row>
    <row r="19" spans="1:18" ht="16.5">
      <c r="A19" s="157">
        <v>16</v>
      </c>
      <c r="B19" s="162"/>
      <c r="C19" s="163"/>
      <c r="D19" s="153"/>
      <c r="E19" s="163"/>
      <c r="F19" s="164"/>
      <c r="G19" s="163"/>
      <c r="H19" s="164"/>
      <c r="I19" s="111"/>
      <c r="J19" s="157">
        <v>16</v>
      </c>
      <c r="K19" s="162">
        <f>_xlfn.IFERROR(VLOOKUP($J2*100+J19,#REF!,2,FALSE),"")</f>
      </c>
      <c r="L19" s="163">
        <f>_xlfn.IFERROR(VLOOKUP($J2*100+J19,#REF!,3,FALSE),"")</f>
      </c>
      <c r="M19" s="153">
        <f>_xlfn.IFERROR(VLOOKUP($J2*100+J19,#REF!,4,FALSE),"")</f>
      </c>
      <c r="N19" s="163">
        <f>_xlfn.IFERROR(VLOOKUP($J2*100+J19,#REF!,5,FALSE),"")</f>
      </c>
      <c r="O19" s="164"/>
      <c r="P19" s="163"/>
      <c r="Q19" s="164"/>
      <c r="R19" s="111"/>
    </row>
    <row r="20" spans="1:18" ht="16.5">
      <c r="A20" s="157">
        <v>17</v>
      </c>
      <c r="B20" s="162">
        <f>_xlfn.IFERROR(VLOOKUP($A2*100+A20,#REF!,2,FALSE),"")</f>
      </c>
      <c r="C20" s="163">
        <f>_xlfn.IFERROR(VLOOKUP($A2*100+A20,#REF!,3,FALSE),"")</f>
      </c>
      <c r="D20" s="153">
        <f>_xlfn.IFERROR(VLOOKUP($A2*100+A20,#REF!,4,FALSE),"")</f>
      </c>
      <c r="E20" s="163">
        <f>_xlfn.IFERROR(VLOOKUP($A2*100+A20,#REF!,5,FALSE),"")</f>
      </c>
      <c r="F20" s="164"/>
      <c r="G20" s="163"/>
      <c r="H20" s="164"/>
      <c r="I20" s="111"/>
      <c r="J20" s="157">
        <v>17</v>
      </c>
      <c r="K20" s="162">
        <f>_xlfn.IFERROR(VLOOKUP($J2*100+J20,#REF!,2,FALSE),"")</f>
      </c>
      <c r="L20" s="163">
        <f>_xlfn.IFERROR(VLOOKUP($J2*100+J20,#REF!,3,FALSE),"")</f>
      </c>
      <c r="M20" s="153">
        <f>_xlfn.IFERROR(VLOOKUP($J2*100+J20,#REF!,4,FALSE),"")</f>
      </c>
      <c r="N20" s="163">
        <f>_xlfn.IFERROR(VLOOKUP($J2*100+J20,#REF!,5,FALSE),"")</f>
      </c>
      <c r="O20" s="164"/>
      <c r="P20" s="163"/>
      <c r="Q20" s="164"/>
      <c r="R20" s="111"/>
    </row>
    <row r="21" spans="1:18" ht="16.5">
      <c r="A21" s="157">
        <v>18</v>
      </c>
      <c r="B21" s="162">
        <f>_xlfn.IFERROR(VLOOKUP($A2*100+A21,#REF!,2,FALSE),"")</f>
      </c>
      <c r="C21" s="163">
        <f>_xlfn.IFERROR(VLOOKUP($A2*100+A21,#REF!,3,FALSE),"")</f>
      </c>
      <c r="D21" s="153">
        <f>_xlfn.IFERROR(VLOOKUP($A2*100+A21,#REF!,4,FALSE),"")</f>
      </c>
      <c r="E21" s="163">
        <f>_xlfn.IFERROR(VLOOKUP($A2*100+A21,#REF!,5,FALSE),"")</f>
      </c>
      <c r="F21" s="164"/>
      <c r="G21" s="163"/>
      <c r="H21" s="164"/>
      <c r="I21" s="111"/>
      <c r="J21" s="157">
        <v>18</v>
      </c>
      <c r="K21" s="162">
        <f>_xlfn.IFERROR(VLOOKUP($J2*100+J21,#REF!,2,FALSE),"")</f>
      </c>
      <c r="L21" s="163">
        <f>_xlfn.IFERROR(VLOOKUP($J2*100+J21,#REF!,3,FALSE),"")</f>
      </c>
      <c r="M21" s="153">
        <f>_xlfn.IFERROR(VLOOKUP($J2*100+J21,#REF!,4,FALSE),"")</f>
      </c>
      <c r="N21" s="163">
        <f>_xlfn.IFERROR(VLOOKUP($J2*100+J21,#REF!,5,FALSE),"")</f>
      </c>
      <c r="O21" s="164"/>
      <c r="P21" s="163"/>
      <c r="Q21" s="164"/>
      <c r="R21" s="111"/>
    </row>
    <row r="22" spans="1:18" ht="16.5">
      <c r="A22" s="157">
        <v>19</v>
      </c>
      <c r="B22" s="162">
        <f>_xlfn.IFERROR(VLOOKUP($A2*100+A22,#REF!,2,FALSE),"")</f>
      </c>
      <c r="C22" s="163">
        <f>_xlfn.IFERROR(VLOOKUP($A2*100+A22,#REF!,3,FALSE),"")</f>
      </c>
      <c r="D22" s="153">
        <f>_xlfn.IFERROR(VLOOKUP($A2*100+A22,#REF!,4,FALSE),"")</f>
      </c>
      <c r="E22" s="163">
        <f>_xlfn.IFERROR(VLOOKUP($A2*100+A22,#REF!,5,FALSE),"")</f>
      </c>
      <c r="F22" s="164"/>
      <c r="G22" s="163"/>
      <c r="H22" s="164"/>
      <c r="I22" s="111"/>
      <c r="J22" s="157">
        <v>19</v>
      </c>
      <c r="K22" s="162">
        <f>_xlfn.IFERROR(VLOOKUP($J2*100+J22,#REF!,2,FALSE),"")</f>
      </c>
      <c r="L22" s="163">
        <f>_xlfn.IFERROR(VLOOKUP($J2*100+J22,#REF!,3,FALSE),"")</f>
      </c>
      <c r="M22" s="153">
        <f>_xlfn.IFERROR(VLOOKUP($J2*100+J22,#REF!,4,FALSE),"")</f>
      </c>
      <c r="N22" s="163">
        <f>_xlfn.IFERROR(VLOOKUP($J2*100+J22,#REF!,5,FALSE),"")</f>
      </c>
      <c r="O22" s="164"/>
      <c r="P22" s="163"/>
      <c r="Q22" s="164"/>
      <c r="R22" s="111"/>
    </row>
    <row r="23" spans="1:18" ht="16.5">
      <c r="A23" s="157">
        <v>20</v>
      </c>
      <c r="B23" s="162">
        <f>_xlfn.IFERROR(VLOOKUP($A2*100+A23,#REF!,2,FALSE),"")</f>
      </c>
      <c r="C23" s="163">
        <f>_xlfn.IFERROR(VLOOKUP($A2*100+A23,#REF!,3,FALSE),"")</f>
      </c>
      <c r="D23" s="153">
        <f>_xlfn.IFERROR(VLOOKUP($A2*100+A23,#REF!,4,FALSE),"")</f>
      </c>
      <c r="E23" s="163">
        <f>_xlfn.IFERROR(VLOOKUP($A2*100+A23,#REF!,5,FALSE),"")</f>
      </c>
      <c r="F23" s="164"/>
      <c r="G23" s="163"/>
      <c r="H23" s="164"/>
      <c r="I23" s="111"/>
      <c r="J23" s="157">
        <v>20</v>
      </c>
      <c r="K23" s="162">
        <f>_xlfn.IFERROR(VLOOKUP($J2*100+J23,#REF!,2,FALSE),"")</f>
      </c>
      <c r="L23" s="163">
        <f>_xlfn.IFERROR(VLOOKUP($J2*100+J23,#REF!,3,FALSE),"")</f>
      </c>
      <c r="M23" s="153">
        <f>_xlfn.IFERROR(VLOOKUP($J2*100+J23,#REF!,4,FALSE),"")</f>
      </c>
      <c r="N23" s="163">
        <f>_xlfn.IFERROR(VLOOKUP($J2*100+J23,#REF!,5,FALSE),"")</f>
      </c>
      <c r="O23" s="164"/>
      <c r="P23" s="163"/>
      <c r="Q23" s="164"/>
      <c r="R23" s="111"/>
    </row>
    <row r="25" spans="1:8" ht="16.5">
      <c r="A25" s="148">
        <v>3</v>
      </c>
      <c r="B25" s="149" t="s">
        <v>125</v>
      </c>
      <c r="C25" s="150"/>
      <c r="D25" s="150"/>
      <c r="E25" s="150"/>
      <c r="F25" s="150"/>
      <c r="G25" s="150"/>
      <c r="H25" s="150"/>
    </row>
    <row r="26" spans="1:8" ht="16.5">
      <c r="A26" s="151" t="s">
        <v>158</v>
      </c>
      <c r="B26" s="152" t="s">
        <v>159</v>
      </c>
      <c r="C26" s="152" t="s">
        <v>160</v>
      </c>
      <c r="D26" s="151" t="s">
        <v>6</v>
      </c>
      <c r="E26" s="151" t="s">
        <v>7</v>
      </c>
      <c r="F26" s="151" t="s">
        <v>8</v>
      </c>
      <c r="G26" s="151"/>
      <c r="H26" s="151" t="s">
        <v>11</v>
      </c>
    </row>
    <row r="27" spans="1:8" ht="16.5">
      <c r="A27" s="157">
        <v>1</v>
      </c>
      <c r="B27" s="162">
        <f>_xlfn.IFERROR(VLOOKUP($A25*100+A27,#REF!,2,FALSE),"")</f>
      </c>
      <c r="C27" s="163">
        <f>_xlfn.IFERROR(VLOOKUP($A25*100+A27,#REF!,3,FALSE),"")</f>
      </c>
      <c r="D27" s="153">
        <f>_xlfn.IFERROR(VLOOKUP($A25*100+A27,#REF!,4,FALSE),"")</f>
      </c>
      <c r="E27" s="163">
        <f>_xlfn.IFERROR(VLOOKUP($A25*100+A27,#REF!,5,FALSE),"")</f>
      </c>
      <c r="F27" s="164"/>
      <c r="G27" s="163"/>
      <c r="H27" s="164"/>
    </row>
    <row r="28" spans="1:8" ht="16.5">
      <c r="A28" s="157">
        <v>2</v>
      </c>
      <c r="B28" s="162">
        <f>_xlfn.IFERROR(VLOOKUP($A25*100+A28,#REF!,2,FALSE),"")</f>
      </c>
      <c r="C28" s="163">
        <f>_xlfn.IFERROR(VLOOKUP($A25*100+A28,#REF!,3,FALSE),"")</f>
      </c>
      <c r="D28" s="153">
        <f>_xlfn.IFERROR(VLOOKUP($A25*100+A28,#REF!,4,FALSE),"")</f>
      </c>
      <c r="E28" s="163">
        <f>_xlfn.IFERROR(VLOOKUP($A25*100+A28,#REF!,5,FALSE),"")</f>
      </c>
      <c r="F28" s="164"/>
      <c r="G28" s="163"/>
      <c r="H28" s="164"/>
    </row>
    <row r="29" spans="1:8" ht="16.5">
      <c r="A29" s="157">
        <v>3</v>
      </c>
      <c r="B29" s="162">
        <f>_xlfn.IFERROR(VLOOKUP($A25*100+A29,#REF!,2,FALSE),"")</f>
      </c>
      <c r="C29" s="163">
        <f>_xlfn.IFERROR(VLOOKUP($A25*100+A29,#REF!,3,FALSE),"")</f>
      </c>
      <c r="D29" s="153">
        <f>_xlfn.IFERROR(VLOOKUP($A25*100+A29,#REF!,4,FALSE),"")</f>
      </c>
      <c r="E29" s="163">
        <f>_xlfn.IFERROR(VLOOKUP($A25*100+A29,#REF!,5,FALSE),"")</f>
      </c>
      <c r="F29" s="164"/>
      <c r="G29" s="163"/>
      <c r="H29" s="164"/>
    </row>
    <row r="30" spans="1:8" ht="16.5">
      <c r="A30" s="157">
        <v>4</v>
      </c>
      <c r="B30" s="162">
        <f>_xlfn.IFERROR(VLOOKUP($A25*100+A30,#REF!,2,FALSE),"")</f>
      </c>
      <c r="C30" s="163">
        <f>_xlfn.IFERROR(VLOOKUP($A25*100+A30,#REF!,3,FALSE),"")</f>
      </c>
      <c r="D30" s="153">
        <f>_xlfn.IFERROR(VLOOKUP($A25*100+A30,#REF!,4,FALSE),"")</f>
      </c>
      <c r="E30" s="163">
        <f>_xlfn.IFERROR(VLOOKUP($A25*100+A30,#REF!,5,FALSE),"")</f>
      </c>
      <c r="F30" s="164"/>
      <c r="G30" s="163"/>
      <c r="H30" s="164"/>
    </row>
    <row r="31" spans="1:8" ht="16.5">
      <c r="A31" s="157">
        <v>5</v>
      </c>
      <c r="B31" s="162">
        <f>_xlfn.IFERROR(VLOOKUP($A25*100+A31,#REF!,2,FALSE),"")</f>
      </c>
      <c r="C31" s="163">
        <f>_xlfn.IFERROR(VLOOKUP($A25*100+A31,#REF!,3,FALSE),"")</f>
      </c>
      <c r="D31" s="153">
        <f>_xlfn.IFERROR(VLOOKUP($A25*100+A31,#REF!,4,FALSE),"")</f>
      </c>
      <c r="E31" s="163">
        <f>_xlfn.IFERROR(VLOOKUP($A25*100+A31,#REF!,5,FALSE),"")</f>
      </c>
      <c r="F31" s="164"/>
      <c r="G31" s="163"/>
      <c r="H31" s="164"/>
    </row>
    <row r="32" spans="1:8" ht="16.5">
      <c r="A32" s="157">
        <v>6</v>
      </c>
      <c r="B32" s="162">
        <f>_xlfn.IFERROR(VLOOKUP($A25*100+A32,#REF!,2,FALSE),"")</f>
      </c>
      <c r="C32" s="163">
        <f>_xlfn.IFERROR(VLOOKUP($A25*100+A32,#REF!,3,FALSE),"")</f>
      </c>
      <c r="D32" s="153">
        <f>_xlfn.IFERROR(VLOOKUP($A25*100+A32,#REF!,4,FALSE),"")</f>
      </c>
      <c r="E32" s="163">
        <f>_xlfn.IFERROR(VLOOKUP($A25*100+A32,#REF!,5,FALSE),"")</f>
      </c>
      <c r="F32" s="164"/>
      <c r="G32" s="163"/>
      <c r="H32" s="164"/>
    </row>
    <row r="33" spans="1:8" ht="16.5">
      <c r="A33" s="157">
        <v>7</v>
      </c>
      <c r="B33" s="162">
        <f>_xlfn.IFERROR(VLOOKUP($A25*100+A33,#REF!,2,FALSE),"")</f>
      </c>
      <c r="C33" s="163">
        <f>_xlfn.IFERROR(VLOOKUP($A25*100+A33,#REF!,3,FALSE),"")</f>
      </c>
      <c r="D33" s="153">
        <f>_xlfn.IFERROR(VLOOKUP($A25*100+A33,#REF!,4,FALSE),"")</f>
      </c>
      <c r="E33" s="163">
        <f>_xlfn.IFERROR(VLOOKUP($A25*100+A33,#REF!,5,FALSE),"")</f>
      </c>
      <c r="F33" s="164"/>
      <c r="G33" s="163"/>
      <c r="H33" s="164"/>
    </row>
    <row r="34" spans="1:8" ht="16.5">
      <c r="A34" s="157">
        <v>8</v>
      </c>
      <c r="B34" s="162">
        <f>_xlfn.IFERROR(VLOOKUP($A25*100+A34,#REF!,2,FALSE),"")</f>
      </c>
      <c r="C34" s="163">
        <f>_xlfn.IFERROR(VLOOKUP($A25*100+A34,#REF!,3,FALSE),"")</f>
      </c>
      <c r="D34" s="153">
        <f>_xlfn.IFERROR(VLOOKUP($A25*100+A34,#REF!,4,FALSE),"")</f>
      </c>
      <c r="E34" s="163">
        <f>_xlfn.IFERROR(VLOOKUP($A25*100+A34,#REF!,5,FALSE),"")</f>
      </c>
      <c r="F34" s="164"/>
      <c r="G34" s="163"/>
      <c r="H34" s="164"/>
    </row>
    <row r="35" spans="1:8" ht="16.5">
      <c r="A35" s="157">
        <v>9</v>
      </c>
      <c r="B35" s="162">
        <f>_xlfn.IFERROR(VLOOKUP($A25*100+A35,#REF!,2,FALSE),"")</f>
      </c>
      <c r="C35" s="163">
        <f>_xlfn.IFERROR(VLOOKUP($A25*100+A35,#REF!,3,FALSE),"")</f>
      </c>
      <c r="D35" s="153">
        <f>_xlfn.IFERROR(VLOOKUP($A25*100+A35,#REF!,4,FALSE),"")</f>
      </c>
      <c r="E35" s="163">
        <f>_xlfn.IFERROR(VLOOKUP($A25*100+A35,#REF!,5,FALSE),"")</f>
      </c>
      <c r="F35" s="164"/>
      <c r="G35" s="163"/>
      <c r="H35" s="164"/>
    </row>
    <row r="36" spans="1:8" ht="16.5">
      <c r="A36" s="157">
        <v>10</v>
      </c>
      <c r="B36" s="162">
        <f>_xlfn.IFERROR(VLOOKUP($A25*100+A36,#REF!,2,FALSE),"")</f>
      </c>
      <c r="C36" s="163">
        <f>_xlfn.IFERROR(VLOOKUP($A25*100+A36,#REF!,3,FALSE),"")</f>
      </c>
      <c r="D36" s="153">
        <f>_xlfn.IFERROR(VLOOKUP($A25*100+A36,#REF!,4,FALSE),"")</f>
      </c>
      <c r="E36" s="163">
        <f>_xlfn.IFERROR(VLOOKUP($A25*100+A36,#REF!,5,FALSE),"")</f>
      </c>
      <c r="F36" s="164"/>
      <c r="G36" s="163"/>
      <c r="H36" s="164"/>
    </row>
    <row r="37" spans="1:8" ht="16.5">
      <c r="A37" s="157">
        <v>11</v>
      </c>
      <c r="B37" s="162">
        <f>_xlfn.IFERROR(VLOOKUP($A25*100+A37,#REF!,2,FALSE),"")</f>
      </c>
      <c r="C37" s="163">
        <f>_xlfn.IFERROR(VLOOKUP($A25*100+A37,#REF!,3,FALSE),"")</f>
      </c>
      <c r="D37" s="153">
        <f>_xlfn.IFERROR(VLOOKUP($A25*100+A37,#REF!,4,FALSE),"")</f>
      </c>
      <c r="E37" s="163">
        <f>_xlfn.IFERROR(VLOOKUP($A25*100+A37,#REF!,5,FALSE),"")</f>
      </c>
      <c r="F37" s="164"/>
      <c r="G37" s="163"/>
      <c r="H37" s="164"/>
    </row>
    <row r="38" spans="1:8" ht="16.5">
      <c r="A38" s="157">
        <v>12</v>
      </c>
      <c r="B38" s="162">
        <f>_xlfn.IFERROR(VLOOKUP($A25*100+A38,#REF!,2,FALSE),"")</f>
      </c>
      <c r="C38" s="163">
        <f>_xlfn.IFERROR(VLOOKUP($A25*100+A38,#REF!,3,FALSE),"")</f>
      </c>
      <c r="D38" s="153">
        <f>_xlfn.IFERROR(VLOOKUP($A25*100+A38,#REF!,4,FALSE),"")</f>
      </c>
      <c r="E38" s="163">
        <f>_xlfn.IFERROR(VLOOKUP($A25*100+A38,#REF!,5,FALSE),"")</f>
      </c>
      <c r="F38" s="164"/>
      <c r="G38" s="163"/>
      <c r="H38" s="164"/>
    </row>
    <row r="39" spans="1:8" ht="16.5">
      <c r="A39" s="157">
        <v>13</v>
      </c>
      <c r="B39" s="162">
        <f>_xlfn.IFERROR(VLOOKUP($A25*100+A39,#REF!,2,FALSE),"")</f>
      </c>
      <c r="C39" s="163">
        <f>_xlfn.IFERROR(VLOOKUP($A25*100+A39,#REF!,3,FALSE),"")</f>
      </c>
      <c r="D39" s="153">
        <f>_xlfn.IFERROR(VLOOKUP($A25*100+A39,#REF!,4,FALSE),"")</f>
      </c>
      <c r="E39" s="163">
        <f>_xlfn.IFERROR(VLOOKUP($A25*100+A39,#REF!,5,FALSE),"")</f>
      </c>
      <c r="F39" s="164"/>
      <c r="G39" s="163"/>
      <c r="H39" s="164"/>
    </row>
    <row r="40" spans="1:8" ht="16.5">
      <c r="A40" s="157">
        <v>14</v>
      </c>
      <c r="B40" s="162">
        <f>_xlfn.IFERROR(VLOOKUP($A25*100+A40,#REF!,2,FALSE),"")</f>
      </c>
      <c r="C40" s="163">
        <f>_xlfn.IFERROR(VLOOKUP($A25*100+A40,#REF!,3,FALSE),"")</f>
      </c>
      <c r="D40" s="153">
        <f>_xlfn.IFERROR(VLOOKUP($A25*100+A40,#REF!,4,FALSE),"")</f>
      </c>
      <c r="E40" s="163">
        <f>_xlfn.IFERROR(VLOOKUP($A25*100+A40,#REF!,5,FALSE),"")</f>
      </c>
      <c r="F40" s="164"/>
      <c r="G40" s="163"/>
      <c r="H40" s="164"/>
    </row>
    <row r="41" spans="1:8" ht="16.5">
      <c r="A41" s="157">
        <v>15</v>
      </c>
      <c r="B41" s="162">
        <f>_xlfn.IFERROR(VLOOKUP($A25*100+A41,#REF!,2,FALSE),"")</f>
      </c>
      <c r="C41" s="163">
        <f>_xlfn.IFERROR(VLOOKUP($A25*100+A41,#REF!,3,FALSE),"")</f>
      </c>
      <c r="D41" s="153">
        <f>_xlfn.IFERROR(VLOOKUP($A25*100+A41,#REF!,4,FALSE),"")</f>
      </c>
      <c r="E41" s="163">
        <f>_xlfn.IFERROR(VLOOKUP($A25*100+A41,#REF!,5,FALSE),"")</f>
      </c>
      <c r="F41" s="164"/>
      <c r="G41" s="163"/>
      <c r="H41" s="164"/>
    </row>
    <row r="42" spans="1:8" ht="16.5">
      <c r="A42" s="157">
        <v>16</v>
      </c>
      <c r="B42" s="162">
        <f>_xlfn.IFERROR(VLOOKUP($A25*100+A42,#REF!,2,FALSE),"")</f>
      </c>
      <c r="C42" s="163">
        <f>_xlfn.IFERROR(VLOOKUP($A25*100+A42,#REF!,3,FALSE),"")</f>
      </c>
      <c r="D42" s="153">
        <f>_xlfn.IFERROR(VLOOKUP($A25*100+A42,#REF!,4,FALSE),"")</f>
      </c>
      <c r="E42" s="163">
        <f>_xlfn.IFERROR(VLOOKUP($A25*100+A42,#REF!,5,FALSE),"")</f>
      </c>
      <c r="F42" s="164"/>
      <c r="G42" s="163"/>
      <c r="H42" s="164"/>
    </row>
    <row r="43" spans="1:8" ht="16.5">
      <c r="A43" s="157">
        <v>17</v>
      </c>
      <c r="B43" s="162">
        <f>_xlfn.IFERROR(VLOOKUP($A25*100+A43,#REF!,2,FALSE),"")</f>
      </c>
      <c r="C43" s="163">
        <f>_xlfn.IFERROR(VLOOKUP($A25*100+A43,#REF!,3,FALSE),"")</f>
      </c>
      <c r="D43" s="153">
        <f>_xlfn.IFERROR(VLOOKUP($A25*100+A43,#REF!,4,FALSE),"")</f>
      </c>
      <c r="E43" s="163">
        <f>_xlfn.IFERROR(VLOOKUP($A25*100+A43,#REF!,5,FALSE),"")</f>
      </c>
      <c r="F43" s="164"/>
      <c r="G43" s="163"/>
      <c r="H43" s="164"/>
    </row>
    <row r="44" spans="1:8" ht="16.5">
      <c r="A44" s="157">
        <v>18</v>
      </c>
      <c r="B44" s="162">
        <f>_xlfn.IFERROR(VLOOKUP($A25*100+A44,#REF!,2,FALSE),"")</f>
      </c>
      <c r="C44" s="163">
        <f>_xlfn.IFERROR(VLOOKUP($A25*100+A44,#REF!,3,FALSE),"")</f>
      </c>
      <c r="D44" s="153">
        <f>_xlfn.IFERROR(VLOOKUP($A25*100+A44,#REF!,4,FALSE),"")</f>
      </c>
      <c r="E44" s="163">
        <f>_xlfn.IFERROR(VLOOKUP($A25*100+A44,#REF!,5,FALSE),"")</f>
      </c>
      <c r="F44" s="164"/>
      <c r="G44" s="163"/>
      <c r="H44" s="164"/>
    </row>
    <row r="45" spans="1:8" ht="16.5">
      <c r="A45" s="157">
        <v>19</v>
      </c>
      <c r="B45" s="162">
        <f>_xlfn.IFERROR(VLOOKUP($A25*100+A45,#REF!,2,FALSE),"")</f>
      </c>
      <c r="C45" s="163">
        <f>_xlfn.IFERROR(VLOOKUP($A25*100+A45,#REF!,3,FALSE),"")</f>
      </c>
      <c r="D45" s="153">
        <f>_xlfn.IFERROR(VLOOKUP($A25*100+A45,#REF!,4,FALSE),"")</f>
      </c>
      <c r="E45" s="163">
        <f>_xlfn.IFERROR(VLOOKUP($A25*100+A45,#REF!,5,FALSE),"")</f>
      </c>
      <c r="F45" s="164"/>
      <c r="G45" s="163"/>
      <c r="H45" s="164"/>
    </row>
    <row r="46" spans="1:8" ht="16.5">
      <c r="A46" s="157">
        <v>20</v>
      </c>
      <c r="B46" s="162">
        <f>_xlfn.IFERROR(VLOOKUP($A25*100+A46,#REF!,2,FALSE),"")</f>
      </c>
      <c r="C46" s="163">
        <f>_xlfn.IFERROR(VLOOKUP($A25*100+A46,#REF!,3,FALSE),"")</f>
      </c>
      <c r="D46" s="153">
        <f>_xlfn.IFERROR(VLOOKUP($A25*100+A46,#REF!,4,FALSE),"")</f>
      </c>
      <c r="E46" s="163">
        <f>_xlfn.IFERROR(VLOOKUP($A25*100+A46,#REF!,5,FALSE),"")</f>
      </c>
      <c r="F46" s="164"/>
      <c r="G46" s="163"/>
      <c r="H46" s="164"/>
    </row>
  </sheetData>
  <sheetProtection/>
  <dataValidations count="1">
    <dataValidation type="whole" allowBlank="1" showInputMessage="1" showErrorMessage="1" sqref="F27:F46 O4:O23 F4:F23">
      <formula1>1</formula1>
      <formula2>2</formula2>
    </dataValidation>
  </dataValidations>
  <printOptions/>
  <pageMargins left="0.75" right="0.75" top="1" bottom="1" header="0.3" footer="0.3"/>
  <pageSetup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C000"/>
  </sheetPr>
  <dimension ref="A1:Q132"/>
  <sheetViews>
    <sheetView workbookViewId="0" topLeftCell="B1">
      <selection activeCell="K10" sqref="K10"/>
    </sheetView>
  </sheetViews>
  <sheetFormatPr defaultColWidth="9.00390625" defaultRowHeight="13.5"/>
  <cols>
    <col min="1" max="1" width="6.125" style="109" customWidth="1"/>
    <col min="2" max="2" width="8.875" style="109" bestFit="1" customWidth="1"/>
    <col min="3" max="3" width="12.625" style="109" bestFit="1" customWidth="1"/>
    <col min="4" max="4" width="7.375" style="109" bestFit="1" customWidth="1"/>
    <col min="5" max="5" width="5.625" style="109" bestFit="1" customWidth="1"/>
    <col min="6" max="6" width="8.625" style="109" customWidth="1"/>
    <col min="7" max="7" width="1.875" style="109" customWidth="1"/>
    <col min="8" max="8" width="8.625" style="109" customWidth="1"/>
    <col min="9" max="9" width="3.875" style="109" customWidth="1"/>
    <col min="10" max="10" width="6.125" style="109" customWidth="1"/>
    <col min="11" max="11" width="8.625" style="109" bestFit="1" customWidth="1"/>
    <col min="12" max="12" width="12.625" style="109" customWidth="1"/>
    <col min="13" max="13" width="7.375" style="109" bestFit="1" customWidth="1"/>
    <col min="14" max="14" width="5.625" style="109" bestFit="1" customWidth="1"/>
    <col min="15" max="15" width="8.625" style="109" customWidth="1"/>
    <col min="16" max="16" width="1.875" style="109" customWidth="1"/>
    <col min="17" max="17" width="8.625" style="109" customWidth="1"/>
    <col min="18" max="18" width="3.00390625" style="109" customWidth="1"/>
    <col min="19" max="16384" width="9.00390625" style="109" customWidth="1"/>
  </cols>
  <sheetData>
    <row r="1" spans="1:8" ht="27.75">
      <c r="A1" s="181" t="s">
        <v>173</v>
      </c>
      <c r="B1" s="149"/>
      <c r="C1" s="150"/>
      <c r="D1" s="150"/>
      <c r="E1" s="150"/>
      <c r="F1" s="150"/>
      <c r="G1" s="150"/>
      <c r="H1" s="150"/>
    </row>
    <row r="2" spans="1:17" ht="16.5">
      <c r="A2" s="148">
        <v>1</v>
      </c>
      <c r="B2" s="149" t="s">
        <v>125</v>
      </c>
      <c r="C2" s="150"/>
      <c r="D2" s="150"/>
      <c r="E2" s="150"/>
      <c r="F2" s="150"/>
      <c r="G2" s="150"/>
      <c r="H2" s="150"/>
      <c r="J2" s="148">
        <v>2</v>
      </c>
      <c r="K2" s="149" t="s">
        <v>125</v>
      </c>
      <c r="L2" s="150"/>
      <c r="M2" s="150"/>
      <c r="N2" s="150"/>
      <c r="O2" s="150"/>
      <c r="P2" s="150"/>
      <c r="Q2" s="150"/>
    </row>
    <row r="3" spans="1:17" ht="16.5">
      <c r="A3" s="151" t="s">
        <v>158</v>
      </c>
      <c r="B3" s="152" t="s">
        <v>159</v>
      </c>
      <c r="C3" s="152" t="s">
        <v>160</v>
      </c>
      <c r="D3" s="151" t="s">
        <v>6</v>
      </c>
      <c r="E3" s="151" t="s">
        <v>7</v>
      </c>
      <c r="F3" s="151" t="s">
        <v>8</v>
      </c>
      <c r="G3" s="151"/>
      <c r="H3" s="151" t="s">
        <v>11</v>
      </c>
      <c r="I3" s="110"/>
      <c r="J3" s="151" t="s">
        <v>174</v>
      </c>
      <c r="K3" s="152" t="s">
        <v>175</v>
      </c>
      <c r="L3" s="152" t="s">
        <v>176</v>
      </c>
      <c r="M3" s="151" t="s">
        <v>6</v>
      </c>
      <c r="N3" s="151" t="s">
        <v>7</v>
      </c>
      <c r="O3" s="151" t="s">
        <v>8</v>
      </c>
      <c r="P3" s="151"/>
      <c r="Q3" s="151" t="s">
        <v>11</v>
      </c>
    </row>
    <row r="4" spans="1:17" ht="16.5">
      <c r="A4" s="150">
        <v>1</v>
      </c>
      <c r="B4" s="153">
        <f>_xlfn.IFERROR(VLOOKUP(A2*10+$A4,#REF!,2,FALSE),"")</f>
      </c>
      <c r="C4" s="153">
        <f>_xlfn.IFERROR(VLOOKUP(A2*10+$A4,#REF!,3,FALSE),"")</f>
      </c>
      <c r="D4" s="153">
        <f>_xlfn.IFERROR(VLOOKUP(A2*10+$A4,#REF!,4,FALSE),"")</f>
      </c>
      <c r="E4" s="153">
        <f>_xlfn.IFERROR(VLOOKUP(A2*10+$A4,#REF!,5,FALSE),"")</f>
      </c>
      <c r="F4" s="154"/>
      <c r="G4" s="153"/>
      <c r="H4" s="154"/>
      <c r="I4" s="111"/>
      <c r="J4" s="150">
        <v>1</v>
      </c>
      <c r="K4" s="153">
        <f>_xlfn.IFERROR(VLOOKUP(J2*10+$A4,#REF!,2,FALSE),"")</f>
      </c>
      <c r="L4" s="153">
        <f>_xlfn.IFERROR(VLOOKUP(J2*10+$A4,#REF!,3,FALSE),"")</f>
      </c>
      <c r="M4" s="153">
        <f>_xlfn.IFERROR(VLOOKUP(J2*10+$A4,#REF!,4,FALSE),"")</f>
      </c>
      <c r="N4" s="153">
        <f>_xlfn.IFERROR(VLOOKUP(J2*10+$A4,#REF!,5,FALSE),"")</f>
      </c>
      <c r="O4" s="154"/>
      <c r="P4" s="153"/>
      <c r="Q4" s="154"/>
    </row>
    <row r="5" spans="1:17" ht="16.5">
      <c r="A5" s="155">
        <v>2</v>
      </c>
      <c r="B5" s="153"/>
      <c r="C5" s="153"/>
      <c r="D5" s="153"/>
      <c r="E5" s="153"/>
      <c r="F5" s="156"/>
      <c r="G5" s="157"/>
      <c r="H5" s="156"/>
      <c r="I5" s="111"/>
      <c r="J5" s="155">
        <v>2</v>
      </c>
      <c r="K5" s="153"/>
      <c r="L5" s="153"/>
      <c r="M5" s="153"/>
      <c r="N5" s="153"/>
      <c r="O5" s="156"/>
      <c r="P5" s="157"/>
      <c r="Q5" s="156"/>
    </row>
    <row r="6" spans="1:17" ht="16.5">
      <c r="A6" s="155">
        <v>3</v>
      </c>
      <c r="B6" s="153"/>
      <c r="C6" s="153"/>
      <c r="D6" s="153"/>
      <c r="E6" s="153"/>
      <c r="F6" s="156"/>
      <c r="G6" s="157"/>
      <c r="H6" s="156"/>
      <c r="I6" s="111"/>
      <c r="J6" s="155">
        <v>3</v>
      </c>
      <c r="K6" s="153"/>
      <c r="L6" s="153"/>
      <c r="M6" s="153"/>
      <c r="N6" s="153"/>
      <c r="O6" s="156"/>
      <c r="P6" s="157"/>
      <c r="Q6" s="156"/>
    </row>
    <row r="7" spans="1:17" ht="16.5">
      <c r="A7" s="158">
        <v>4</v>
      </c>
      <c r="B7" s="153"/>
      <c r="C7" s="153"/>
      <c r="D7" s="153"/>
      <c r="E7" s="153"/>
      <c r="F7" s="156"/>
      <c r="G7" s="157"/>
      <c r="H7" s="156"/>
      <c r="I7" s="111"/>
      <c r="J7" s="158">
        <v>4</v>
      </c>
      <c r="K7" s="153"/>
      <c r="L7" s="153"/>
      <c r="M7" s="153"/>
      <c r="N7" s="153"/>
      <c r="O7" s="156"/>
      <c r="P7" s="157"/>
      <c r="Q7" s="156"/>
    </row>
    <row r="8" spans="1:17" ht="16.5">
      <c r="A8" s="159">
        <v>5</v>
      </c>
      <c r="B8" s="153"/>
      <c r="C8" s="153"/>
      <c r="D8" s="153"/>
      <c r="E8" s="153"/>
      <c r="F8" s="156"/>
      <c r="G8" s="157"/>
      <c r="H8" s="156"/>
      <c r="I8" s="111"/>
      <c r="J8" s="159">
        <v>5</v>
      </c>
      <c r="K8" s="153"/>
      <c r="L8" s="153"/>
      <c r="M8" s="153"/>
      <c r="N8" s="153"/>
      <c r="O8" s="156"/>
      <c r="P8" s="157"/>
      <c r="Q8" s="156"/>
    </row>
    <row r="9" spans="1:17" ht="16.5">
      <c r="A9" s="155">
        <v>6</v>
      </c>
      <c r="B9" s="153"/>
      <c r="C9" s="153"/>
      <c r="D9" s="153"/>
      <c r="E9" s="153"/>
      <c r="F9" s="156"/>
      <c r="G9" s="157"/>
      <c r="H9" s="156"/>
      <c r="I9" s="110"/>
      <c r="J9" s="155">
        <v>6</v>
      </c>
      <c r="K9" s="153"/>
      <c r="L9" s="153"/>
      <c r="M9" s="153"/>
      <c r="N9" s="153"/>
      <c r="O9" s="156"/>
      <c r="P9" s="157"/>
      <c r="Q9" s="156"/>
    </row>
    <row r="10" spans="1:17" ht="16.5">
      <c r="A10" s="150">
        <v>7</v>
      </c>
      <c r="B10" s="153"/>
      <c r="C10" s="153"/>
      <c r="D10" s="153"/>
      <c r="E10" s="153"/>
      <c r="F10" s="156"/>
      <c r="G10" s="157"/>
      <c r="H10" s="156"/>
      <c r="I10" s="111"/>
      <c r="J10" s="150">
        <v>7</v>
      </c>
      <c r="K10" s="153"/>
      <c r="L10" s="153"/>
      <c r="M10" s="153"/>
      <c r="N10" s="153"/>
      <c r="O10" s="156"/>
      <c r="P10" s="157"/>
      <c r="Q10" s="156"/>
    </row>
    <row r="11" spans="1:17" ht="16.5">
      <c r="A11" s="158">
        <v>8</v>
      </c>
      <c r="B11" s="153"/>
      <c r="C11" s="153"/>
      <c r="D11" s="153"/>
      <c r="E11" s="153"/>
      <c r="F11" s="156"/>
      <c r="G11" s="157"/>
      <c r="H11" s="156"/>
      <c r="I11" s="111"/>
      <c r="J11" s="158">
        <v>8</v>
      </c>
      <c r="K11" s="153"/>
      <c r="L11" s="153"/>
      <c r="M11" s="153"/>
      <c r="N11" s="153"/>
      <c r="O11" s="156"/>
      <c r="P11" s="157"/>
      <c r="Q11" s="156"/>
    </row>
    <row r="12" spans="1:9" ht="16.5">
      <c r="A12" s="158"/>
      <c r="B12" s="153"/>
      <c r="C12" s="153"/>
      <c r="D12" s="153"/>
      <c r="E12" s="153"/>
      <c r="F12" s="153"/>
      <c r="G12" s="153"/>
      <c r="H12" s="157"/>
      <c r="I12" s="111"/>
    </row>
    <row r="13" spans="1:17" ht="16.5">
      <c r="A13" s="148">
        <v>3</v>
      </c>
      <c r="B13" s="149" t="s">
        <v>125</v>
      </c>
      <c r="C13" s="150"/>
      <c r="D13" s="150"/>
      <c r="E13" s="150"/>
      <c r="F13" s="150"/>
      <c r="G13" s="150"/>
      <c r="H13" s="150"/>
      <c r="J13" s="148">
        <v>4</v>
      </c>
      <c r="K13" s="149" t="s">
        <v>125</v>
      </c>
      <c r="L13" s="150"/>
      <c r="M13" s="150"/>
      <c r="N13" s="150"/>
      <c r="O13" s="150"/>
      <c r="P13" s="150"/>
      <c r="Q13" s="150"/>
    </row>
    <row r="14" spans="1:17" ht="16.5">
      <c r="A14" s="151" t="s">
        <v>158</v>
      </c>
      <c r="B14" s="152" t="s">
        <v>159</v>
      </c>
      <c r="C14" s="152" t="s">
        <v>160</v>
      </c>
      <c r="D14" s="151" t="s">
        <v>6</v>
      </c>
      <c r="E14" s="151" t="s">
        <v>7</v>
      </c>
      <c r="F14" s="151" t="s">
        <v>8</v>
      </c>
      <c r="G14" s="151"/>
      <c r="H14" s="151" t="s">
        <v>11</v>
      </c>
      <c r="I14" s="110"/>
      <c r="J14" s="151" t="s">
        <v>174</v>
      </c>
      <c r="K14" s="152" t="s">
        <v>175</v>
      </c>
      <c r="L14" s="152" t="s">
        <v>176</v>
      </c>
      <c r="M14" s="151" t="s">
        <v>6</v>
      </c>
      <c r="N14" s="151" t="s">
        <v>7</v>
      </c>
      <c r="O14" s="151" t="s">
        <v>8</v>
      </c>
      <c r="P14" s="151"/>
      <c r="Q14" s="151" t="s">
        <v>11</v>
      </c>
    </row>
    <row r="15" spans="1:17" ht="16.5">
      <c r="A15" s="150">
        <v>1</v>
      </c>
      <c r="B15" s="153">
        <f>_xlfn.IFERROR(VLOOKUP(A13*10+$A15,#REF!,2,FALSE),"")</f>
      </c>
      <c r="C15" s="153">
        <f>_xlfn.IFERROR(VLOOKUP(A13*10+$A15,#REF!,3,FALSE),"")</f>
      </c>
      <c r="D15" s="153">
        <f>_xlfn.IFERROR(VLOOKUP(A13*10+$A15,#REF!,4,FALSE),"")</f>
      </c>
      <c r="E15" s="153">
        <f>_xlfn.IFERROR(VLOOKUP(A13*10+$A15,#REF!,5,FALSE),"")</f>
      </c>
      <c r="F15" s="154"/>
      <c r="G15" s="153"/>
      <c r="H15" s="154"/>
      <c r="I15" s="111"/>
      <c r="J15" s="150">
        <v>1</v>
      </c>
      <c r="K15" s="153">
        <f>_xlfn.IFERROR(VLOOKUP(J13*10+$A15,#REF!,2,FALSE),"")</f>
      </c>
      <c r="L15" s="153">
        <f>_xlfn.IFERROR(VLOOKUP(J13*10+$A15,#REF!,3,FALSE),"")</f>
      </c>
      <c r="M15" s="153">
        <f>_xlfn.IFERROR(VLOOKUP(J13*10+$A15,#REF!,4,FALSE),"")</f>
      </c>
      <c r="N15" s="153">
        <f>_xlfn.IFERROR(VLOOKUP(J13*10+$A15,#REF!,5,FALSE),"")</f>
      </c>
      <c r="O15" s="154"/>
      <c r="P15" s="153"/>
      <c r="Q15" s="154"/>
    </row>
    <row r="16" spans="1:17" ht="16.5">
      <c r="A16" s="155">
        <v>2</v>
      </c>
      <c r="B16" s="153"/>
      <c r="C16" s="153"/>
      <c r="D16" s="153"/>
      <c r="E16" s="153"/>
      <c r="F16" s="156"/>
      <c r="G16" s="157"/>
      <c r="H16" s="156"/>
      <c r="I16" s="111"/>
      <c r="J16" s="155">
        <v>2</v>
      </c>
      <c r="K16" s="153"/>
      <c r="L16" s="153"/>
      <c r="M16" s="153"/>
      <c r="N16" s="153"/>
      <c r="O16" s="156"/>
      <c r="P16" s="157"/>
      <c r="Q16" s="156"/>
    </row>
    <row r="17" spans="1:17" ht="16.5">
      <c r="A17" s="155">
        <v>3</v>
      </c>
      <c r="B17" s="153"/>
      <c r="C17" s="153"/>
      <c r="D17" s="153"/>
      <c r="E17" s="153"/>
      <c r="F17" s="156"/>
      <c r="G17" s="157"/>
      <c r="H17" s="156"/>
      <c r="I17" s="111"/>
      <c r="J17" s="155">
        <v>3</v>
      </c>
      <c r="K17" s="153"/>
      <c r="L17" s="153"/>
      <c r="M17" s="153"/>
      <c r="N17" s="153"/>
      <c r="O17" s="156"/>
      <c r="P17" s="157"/>
      <c r="Q17" s="156"/>
    </row>
    <row r="18" spans="1:17" ht="16.5">
      <c r="A18" s="158">
        <v>4</v>
      </c>
      <c r="B18" s="153"/>
      <c r="C18" s="153"/>
      <c r="D18" s="153"/>
      <c r="E18" s="153"/>
      <c r="F18" s="156"/>
      <c r="G18" s="157"/>
      <c r="H18" s="156"/>
      <c r="I18" s="110"/>
      <c r="J18" s="158">
        <v>4</v>
      </c>
      <c r="K18" s="153"/>
      <c r="L18" s="153"/>
      <c r="M18" s="153"/>
      <c r="N18" s="153"/>
      <c r="O18" s="156"/>
      <c r="P18" s="157"/>
      <c r="Q18" s="156"/>
    </row>
    <row r="19" spans="1:17" ht="16.5">
      <c r="A19" s="159">
        <v>5</v>
      </c>
      <c r="B19" s="153"/>
      <c r="C19" s="153"/>
      <c r="D19" s="153"/>
      <c r="E19" s="153"/>
      <c r="F19" s="156"/>
      <c r="G19" s="157"/>
      <c r="H19" s="156"/>
      <c r="I19" s="111"/>
      <c r="J19" s="159">
        <v>5</v>
      </c>
      <c r="K19" s="153"/>
      <c r="L19" s="153"/>
      <c r="M19" s="153"/>
      <c r="N19" s="153"/>
      <c r="O19" s="156"/>
      <c r="P19" s="157"/>
      <c r="Q19" s="156"/>
    </row>
    <row r="20" spans="1:17" ht="16.5">
      <c r="A20" s="155">
        <v>6</v>
      </c>
      <c r="B20" s="153"/>
      <c r="C20" s="153"/>
      <c r="D20" s="153"/>
      <c r="E20" s="153"/>
      <c r="F20" s="156"/>
      <c r="G20" s="157"/>
      <c r="H20" s="156"/>
      <c r="I20" s="148"/>
      <c r="J20" s="155">
        <v>6</v>
      </c>
      <c r="K20" s="153"/>
      <c r="L20" s="153"/>
      <c r="M20" s="153"/>
      <c r="N20" s="153"/>
      <c r="O20" s="156"/>
      <c r="P20" s="157"/>
      <c r="Q20" s="156"/>
    </row>
    <row r="21" spans="1:17" ht="16.5">
      <c r="A21" s="150">
        <v>7</v>
      </c>
      <c r="B21" s="153"/>
      <c r="C21" s="153"/>
      <c r="D21" s="153"/>
      <c r="E21" s="153"/>
      <c r="F21" s="156"/>
      <c r="G21" s="157"/>
      <c r="H21" s="156"/>
      <c r="I21" s="111"/>
      <c r="J21" s="150">
        <v>7</v>
      </c>
      <c r="K21" s="153"/>
      <c r="L21" s="153"/>
      <c r="M21" s="153"/>
      <c r="N21" s="153"/>
      <c r="O21" s="156"/>
      <c r="P21" s="157"/>
      <c r="Q21" s="156"/>
    </row>
    <row r="22" spans="1:17" ht="16.5">
      <c r="A22" s="158">
        <v>8</v>
      </c>
      <c r="B22" s="153"/>
      <c r="C22" s="153"/>
      <c r="D22" s="153"/>
      <c r="E22" s="153"/>
      <c r="F22" s="156"/>
      <c r="G22" s="157"/>
      <c r="H22" s="156"/>
      <c r="I22" s="110"/>
      <c r="J22" s="158">
        <v>8</v>
      </c>
      <c r="K22" s="153"/>
      <c r="L22" s="153"/>
      <c r="M22" s="153"/>
      <c r="N22" s="153"/>
      <c r="O22" s="156"/>
      <c r="P22" s="157"/>
      <c r="Q22" s="156"/>
    </row>
    <row r="23" spans="1:9" ht="16.5">
      <c r="A23" s="158"/>
      <c r="B23" s="157"/>
      <c r="C23" s="157"/>
      <c r="D23" s="157"/>
      <c r="E23" s="157"/>
      <c r="F23" s="157"/>
      <c r="G23" s="157"/>
      <c r="H23" s="157"/>
      <c r="I23" s="110"/>
    </row>
    <row r="24" spans="1:17" ht="16.5">
      <c r="A24" s="148">
        <v>5</v>
      </c>
      <c r="B24" s="149" t="s">
        <v>125</v>
      </c>
      <c r="C24" s="150"/>
      <c r="D24" s="150"/>
      <c r="E24" s="150"/>
      <c r="F24" s="150"/>
      <c r="G24" s="150"/>
      <c r="H24" s="150"/>
      <c r="J24" s="148">
        <v>6</v>
      </c>
      <c r="K24" s="149" t="s">
        <v>125</v>
      </c>
      <c r="L24" s="150"/>
      <c r="M24" s="150"/>
      <c r="N24" s="150"/>
      <c r="O24" s="150"/>
      <c r="P24" s="150"/>
      <c r="Q24" s="150"/>
    </row>
    <row r="25" spans="1:17" ht="16.5">
      <c r="A25" s="151" t="s">
        <v>158</v>
      </c>
      <c r="B25" s="152" t="s">
        <v>159</v>
      </c>
      <c r="C25" s="152" t="s">
        <v>160</v>
      </c>
      <c r="D25" s="151" t="s">
        <v>6</v>
      </c>
      <c r="E25" s="151" t="s">
        <v>7</v>
      </c>
      <c r="F25" s="151" t="s">
        <v>8</v>
      </c>
      <c r="G25" s="151"/>
      <c r="H25" s="151" t="s">
        <v>11</v>
      </c>
      <c r="I25" s="110"/>
      <c r="J25" s="151" t="s">
        <v>174</v>
      </c>
      <c r="K25" s="152" t="s">
        <v>175</v>
      </c>
      <c r="L25" s="152" t="s">
        <v>176</v>
      </c>
      <c r="M25" s="151" t="s">
        <v>6</v>
      </c>
      <c r="N25" s="151" t="s">
        <v>7</v>
      </c>
      <c r="O25" s="151" t="s">
        <v>8</v>
      </c>
      <c r="P25" s="151"/>
      <c r="Q25" s="151" t="s">
        <v>11</v>
      </c>
    </row>
    <row r="26" spans="1:17" ht="16.5">
      <c r="A26" s="150">
        <v>1</v>
      </c>
      <c r="B26" s="153">
        <f>_xlfn.IFERROR(VLOOKUP(A24*10+$A26,#REF!,2,FALSE),"")</f>
      </c>
      <c r="C26" s="153">
        <f>_xlfn.IFERROR(VLOOKUP(A24*10+$A26,#REF!,3,FALSE),"")</f>
      </c>
      <c r="D26" s="153">
        <f>_xlfn.IFERROR(VLOOKUP(A24*10+$A26,#REF!,4,FALSE),"")</f>
      </c>
      <c r="E26" s="153">
        <f>_xlfn.IFERROR(VLOOKUP(A24*10+$A26,#REF!,5,FALSE),"")</f>
      </c>
      <c r="F26" s="154"/>
      <c r="G26" s="153"/>
      <c r="H26" s="154"/>
      <c r="I26" s="111"/>
      <c r="J26" s="150">
        <v>1</v>
      </c>
      <c r="K26" s="153">
        <f>_xlfn.IFERROR(VLOOKUP(J24*10+$A26,#REF!,2,FALSE),"")</f>
      </c>
      <c r="L26" s="153">
        <f>_xlfn.IFERROR(VLOOKUP(J24*10+$A26,#REF!,3,FALSE),"")</f>
      </c>
      <c r="M26" s="153">
        <f>_xlfn.IFERROR(VLOOKUP(J24*10+$A26,#REF!,4,FALSE),"")</f>
      </c>
      <c r="N26" s="153">
        <f>_xlfn.IFERROR(VLOOKUP(J24*10+$A26,#REF!,5,FALSE),"")</f>
      </c>
      <c r="O26" s="154"/>
      <c r="P26" s="153"/>
      <c r="Q26" s="154"/>
    </row>
    <row r="27" spans="1:17" ht="16.5">
      <c r="A27" s="155">
        <v>2</v>
      </c>
      <c r="B27" s="153"/>
      <c r="C27" s="153"/>
      <c r="D27" s="153"/>
      <c r="E27" s="153"/>
      <c r="F27" s="156"/>
      <c r="G27" s="157"/>
      <c r="H27" s="156"/>
      <c r="I27" s="111"/>
      <c r="J27" s="155">
        <v>2</v>
      </c>
      <c r="K27" s="153"/>
      <c r="L27" s="153"/>
      <c r="M27" s="153"/>
      <c r="N27" s="153"/>
      <c r="O27" s="156"/>
      <c r="P27" s="157"/>
      <c r="Q27" s="156"/>
    </row>
    <row r="28" spans="1:17" ht="16.5">
      <c r="A28" s="155">
        <v>3</v>
      </c>
      <c r="B28" s="153"/>
      <c r="C28" s="153"/>
      <c r="D28" s="153"/>
      <c r="E28" s="153"/>
      <c r="F28" s="156"/>
      <c r="G28" s="157"/>
      <c r="H28" s="156"/>
      <c r="I28" s="111"/>
      <c r="J28" s="155">
        <v>3</v>
      </c>
      <c r="K28" s="153"/>
      <c r="L28" s="153"/>
      <c r="M28" s="153"/>
      <c r="N28" s="153"/>
      <c r="O28" s="156"/>
      <c r="P28" s="157"/>
      <c r="Q28" s="156"/>
    </row>
    <row r="29" spans="1:17" ht="16.5">
      <c r="A29" s="158">
        <v>4</v>
      </c>
      <c r="B29" s="153"/>
      <c r="C29" s="153"/>
      <c r="D29" s="153"/>
      <c r="E29" s="153"/>
      <c r="F29" s="156"/>
      <c r="G29" s="157"/>
      <c r="H29" s="156"/>
      <c r="I29" s="111"/>
      <c r="J29" s="158">
        <v>4</v>
      </c>
      <c r="K29" s="153"/>
      <c r="L29" s="153"/>
      <c r="M29" s="153"/>
      <c r="N29" s="153"/>
      <c r="O29" s="156"/>
      <c r="P29" s="157"/>
      <c r="Q29" s="156"/>
    </row>
    <row r="30" spans="1:17" ht="16.5">
      <c r="A30" s="159">
        <v>5</v>
      </c>
      <c r="B30" s="153"/>
      <c r="C30" s="153"/>
      <c r="D30" s="153"/>
      <c r="E30" s="153"/>
      <c r="F30" s="156"/>
      <c r="G30" s="157"/>
      <c r="H30" s="156"/>
      <c r="I30" s="111"/>
      <c r="J30" s="159">
        <v>5</v>
      </c>
      <c r="K30" s="153"/>
      <c r="L30" s="153"/>
      <c r="M30" s="153"/>
      <c r="N30" s="153"/>
      <c r="O30" s="156"/>
      <c r="P30" s="157"/>
      <c r="Q30" s="156"/>
    </row>
    <row r="31" spans="1:17" ht="16.5">
      <c r="A31" s="155">
        <v>6</v>
      </c>
      <c r="B31" s="153"/>
      <c r="C31" s="153"/>
      <c r="D31" s="153"/>
      <c r="E31" s="153"/>
      <c r="F31" s="156"/>
      <c r="G31" s="157"/>
      <c r="H31" s="156"/>
      <c r="I31" s="110"/>
      <c r="J31" s="155">
        <v>6</v>
      </c>
      <c r="K31" s="153"/>
      <c r="L31" s="153"/>
      <c r="M31" s="153"/>
      <c r="N31" s="153"/>
      <c r="O31" s="156"/>
      <c r="P31" s="157"/>
      <c r="Q31" s="156"/>
    </row>
    <row r="32" spans="1:17" ht="16.5">
      <c r="A32" s="150">
        <v>7</v>
      </c>
      <c r="B32" s="153"/>
      <c r="C32" s="153"/>
      <c r="D32" s="153"/>
      <c r="E32" s="153"/>
      <c r="F32" s="156"/>
      <c r="G32" s="157"/>
      <c r="H32" s="156"/>
      <c r="I32" s="111"/>
      <c r="J32" s="150">
        <v>7</v>
      </c>
      <c r="K32" s="153"/>
      <c r="L32" s="153"/>
      <c r="M32" s="153"/>
      <c r="N32" s="153"/>
      <c r="O32" s="156"/>
      <c r="P32" s="157"/>
      <c r="Q32" s="156"/>
    </row>
    <row r="33" spans="1:17" ht="16.5">
      <c r="A33" s="158">
        <v>8</v>
      </c>
      <c r="B33" s="153"/>
      <c r="C33" s="153"/>
      <c r="D33" s="153"/>
      <c r="E33" s="153"/>
      <c r="F33" s="156"/>
      <c r="G33" s="157"/>
      <c r="H33" s="156"/>
      <c r="I33" s="111"/>
      <c r="J33" s="158">
        <v>8</v>
      </c>
      <c r="K33" s="153"/>
      <c r="L33" s="153"/>
      <c r="M33" s="153"/>
      <c r="N33" s="153"/>
      <c r="O33" s="156"/>
      <c r="P33" s="157"/>
      <c r="Q33" s="156"/>
    </row>
    <row r="34" spans="1:9" ht="16.5">
      <c r="A34" s="158"/>
      <c r="B34" s="153"/>
      <c r="C34" s="153"/>
      <c r="D34" s="153"/>
      <c r="E34" s="153"/>
      <c r="F34" s="153"/>
      <c r="G34" s="153"/>
      <c r="H34" s="157"/>
      <c r="I34" s="111"/>
    </row>
    <row r="35" spans="1:17" ht="16.5">
      <c r="A35" s="148">
        <v>7</v>
      </c>
      <c r="B35" s="149" t="s">
        <v>125</v>
      </c>
      <c r="C35" s="150"/>
      <c r="D35" s="150"/>
      <c r="E35" s="150"/>
      <c r="F35" s="150"/>
      <c r="G35" s="150"/>
      <c r="H35" s="150"/>
      <c r="J35" s="148">
        <v>8</v>
      </c>
      <c r="K35" s="149" t="s">
        <v>125</v>
      </c>
      <c r="L35" s="150"/>
      <c r="M35" s="150"/>
      <c r="N35" s="150"/>
      <c r="O35" s="150"/>
      <c r="P35" s="150"/>
      <c r="Q35" s="150"/>
    </row>
    <row r="36" spans="1:17" ht="16.5">
      <c r="A36" s="151" t="s">
        <v>158</v>
      </c>
      <c r="B36" s="152" t="s">
        <v>159</v>
      </c>
      <c r="C36" s="152" t="s">
        <v>160</v>
      </c>
      <c r="D36" s="151" t="s">
        <v>6</v>
      </c>
      <c r="E36" s="151" t="s">
        <v>7</v>
      </c>
      <c r="F36" s="151" t="s">
        <v>8</v>
      </c>
      <c r="G36" s="151"/>
      <c r="H36" s="151" t="s">
        <v>11</v>
      </c>
      <c r="I36" s="110"/>
      <c r="J36" s="151" t="s">
        <v>174</v>
      </c>
      <c r="K36" s="152" t="s">
        <v>175</v>
      </c>
      <c r="L36" s="152" t="s">
        <v>176</v>
      </c>
      <c r="M36" s="151" t="s">
        <v>6</v>
      </c>
      <c r="N36" s="151" t="s">
        <v>7</v>
      </c>
      <c r="O36" s="151" t="s">
        <v>8</v>
      </c>
      <c r="P36" s="151"/>
      <c r="Q36" s="151" t="s">
        <v>11</v>
      </c>
    </row>
    <row r="37" spans="1:17" ht="16.5">
      <c r="A37" s="150">
        <v>1</v>
      </c>
      <c r="B37" s="153">
        <f>_xlfn.IFERROR(VLOOKUP(A35*10+$A37,#REF!,2,FALSE),"")</f>
      </c>
      <c r="C37" s="153">
        <f>_xlfn.IFERROR(VLOOKUP(A35*10+$A37,#REF!,3,FALSE),"")</f>
      </c>
      <c r="D37" s="153">
        <f>_xlfn.IFERROR(VLOOKUP(A35*10+$A37,#REF!,4,FALSE),"")</f>
      </c>
      <c r="E37" s="153">
        <f>_xlfn.IFERROR(VLOOKUP(A35*10+$A37,#REF!,5,FALSE),"")</f>
      </c>
      <c r="F37" s="154"/>
      <c r="G37" s="153"/>
      <c r="H37" s="154"/>
      <c r="I37" s="111"/>
      <c r="J37" s="150">
        <v>1</v>
      </c>
      <c r="K37" s="153">
        <f>_xlfn.IFERROR(VLOOKUP(J35*10+$A37,#REF!,2,FALSE),"")</f>
      </c>
      <c r="L37" s="153">
        <f>_xlfn.IFERROR(VLOOKUP(J35*10+$A37,#REF!,3,FALSE),"")</f>
      </c>
      <c r="M37" s="153">
        <f>_xlfn.IFERROR(VLOOKUP(J35*10+$A37,#REF!,4,FALSE),"")</f>
      </c>
      <c r="N37" s="153">
        <f>_xlfn.IFERROR(VLOOKUP(J35*10+$A37,#REF!,5,FALSE),"")</f>
      </c>
      <c r="O37" s="154"/>
      <c r="P37" s="153"/>
      <c r="Q37" s="154"/>
    </row>
    <row r="38" spans="1:17" ht="16.5">
      <c r="A38" s="155">
        <v>2</v>
      </c>
      <c r="B38" s="153"/>
      <c r="C38" s="153"/>
      <c r="D38" s="153"/>
      <c r="E38" s="153"/>
      <c r="F38" s="156"/>
      <c r="G38" s="157"/>
      <c r="H38" s="156"/>
      <c r="I38" s="111"/>
      <c r="J38" s="155">
        <v>2</v>
      </c>
      <c r="K38" s="153"/>
      <c r="L38" s="153"/>
      <c r="M38" s="153"/>
      <c r="N38" s="153"/>
      <c r="O38" s="156"/>
      <c r="P38" s="157"/>
      <c r="Q38" s="156"/>
    </row>
    <row r="39" spans="1:17" ht="16.5">
      <c r="A39" s="155">
        <v>3</v>
      </c>
      <c r="B39" s="153"/>
      <c r="C39" s="153"/>
      <c r="D39" s="153"/>
      <c r="E39" s="153"/>
      <c r="F39" s="156"/>
      <c r="G39" s="157"/>
      <c r="H39" s="156"/>
      <c r="I39" s="111"/>
      <c r="J39" s="155">
        <v>3</v>
      </c>
      <c r="K39" s="153"/>
      <c r="L39" s="153"/>
      <c r="M39" s="153"/>
      <c r="N39" s="153"/>
      <c r="O39" s="156"/>
      <c r="P39" s="157"/>
      <c r="Q39" s="156"/>
    </row>
    <row r="40" spans="1:17" ht="16.5">
      <c r="A40" s="158">
        <v>4</v>
      </c>
      <c r="B40" s="153"/>
      <c r="C40" s="153"/>
      <c r="D40" s="153"/>
      <c r="E40" s="153"/>
      <c r="F40" s="156"/>
      <c r="G40" s="157"/>
      <c r="H40" s="156"/>
      <c r="I40" s="110"/>
      <c r="J40" s="158">
        <v>4</v>
      </c>
      <c r="K40" s="153"/>
      <c r="L40" s="153"/>
      <c r="M40" s="153"/>
      <c r="N40" s="153"/>
      <c r="O40" s="156"/>
      <c r="P40" s="157"/>
      <c r="Q40" s="156"/>
    </row>
    <row r="41" spans="1:17" ht="16.5">
      <c r="A41" s="159">
        <v>5</v>
      </c>
      <c r="B41" s="153"/>
      <c r="C41" s="153"/>
      <c r="D41" s="153"/>
      <c r="E41" s="153"/>
      <c r="F41" s="156"/>
      <c r="G41" s="157"/>
      <c r="H41" s="156"/>
      <c r="I41" s="111"/>
      <c r="J41" s="159">
        <v>5</v>
      </c>
      <c r="K41" s="153"/>
      <c r="L41" s="153"/>
      <c r="M41" s="153"/>
      <c r="N41" s="153"/>
      <c r="O41" s="156"/>
      <c r="P41" s="157"/>
      <c r="Q41" s="156"/>
    </row>
    <row r="42" spans="1:17" ht="16.5">
      <c r="A42" s="155">
        <v>6</v>
      </c>
      <c r="B42" s="153"/>
      <c r="C42" s="153"/>
      <c r="D42" s="153"/>
      <c r="E42" s="153"/>
      <c r="F42" s="156"/>
      <c r="G42" s="157"/>
      <c r="H42" s="156"/>
      <c r="I42" s="148"/>
      <c r="J42" s="155">
        <v>6</v>
      </c>
      <c r="K42" s="153"/>
      <c r="L42" s="153"/>
      <c r="M42" s="153"/>
      <c r="N42" s="153"/>
      <c r="O42" s="156"/>
      <c r="P42" s="157"/>
      <c r="Q42" s="156"/>
    </row>
    <row r="43" spans="1:17" ht="16.5">
      <c r="A43" s="150">
        <v>7</v>
      </c>
      <c r="B43" s="153"/>
      <c r="C43" s="153"/>
      <c r="D43" s="153"/>
      <c r="E43" s="153"/>
      <c r="F43" s="156"/>
      <c r="G43" s="157"/>
      <c r="H43" s="156"/>
      <c r="I43" s="111"/>
      <c r="J43" s="150">
        <v>7</v>
      </c>
      <c r="K43" s="153"/>
      <c r="L43" s="153"/>
      <c r="M43" s="153"/>
      <c r="N43" s="153"/>
      <c r="O43" s="156"/>
      <c r="P43" s="157"/>
      <c r="Q43" s="156"/>
    </row>
    <row r="44" spans="1:17" ht="16.5">
      <c r="A44" s="158">
        <v>8</v>
      </c>
      <c r="B44" s="153">
        <f>_xlfn.IFERROR(VLOOKUP(A35*10+$A44,#REF!,2,FALSE),"")</f>
      </c>
      <c r="C44" s="153">
        <f>_xlfn.IFERROR(VLOOKUP(A35*10+$A44,#REF!,3,FALSE),"")</f>
      </c>
      <c r="D44" s="153">
        <f>_xlfn.IFERROR(VLOOKUP(A35*10+$A44,#REF!,4,FALSE),"")</f>
      </c>
      <c r="E44" s="153">
        <f>_xlfn.IFERROR(VLOOKUP(A35*10+$A44,#REF!,5,FALSE),"")</f>
      </c>
      <c r="F44" s="156"/>
      <c r="G44" s="157"/>
      <c r="H44" s="156"/>
      <c r="I44" s="110"/>
      <c r="J44" s="158">
        <v>8</v>
      </c>
      <c r="K44" s="153"/>
      <c r="L44" s="153"/>
      <c r="M44" s="153"/>
      <c r="N44" s="153"/>
      <c r="O44" s="156"/>
      <c r="P44" s="157"/>
      <c r="Q44" s="156"/>
    </row>
    <row r="45" spans="1:9" ht="16.5">
      <c r="A45" s="150"/>
      <c r="B45" s="162"/>
      <c r="C45" s="163"/>
      <c r="D45" s="153"/>
      <c r="E45" s="163"/>
      <c r="F45" s="163"/>
      <c r="G45" s="163"/>
      <c r="H45" s="163"/>
      <c r="I45" s="111"/>
    </row>
    <row r="46" spans="1:17" ht="16.5">
      <c r="A46" s="148">
        <v>9</v>
      </c>
      <c r="B46" s="149" t="s">
        <v>125</v>
      </c>
      <c r="C46" s="150"/>
      <c r="D46" s="150"/>
      <c r="E46" s="150"/>
      <c r="F46" s="150"/>
      <c r="G46" s="150"/>
      <c r="H46" s="150"/>
      <c r="J46" s="148">
        <v>10</v>
      </c>
      <c r="K46" s="149" t="s">
        <v>125</v>
      </c>
      <c r="L46" s="150"/>
      <c r="M46" s="150"/>
      <c r="N46" s="150"/>
      <c r="O46" s="150"/>
      <c r="P46" s="150"/>
      <c r="Q46" s="150"/>
    </row>
    <row r="47" spans="1:17" ht="16.5">
      <c r="A47" s="151" t="s">
        <v>158</v>
      </c>
      <c r="B47" s="152" t="s">
        <v>159</v>
      </c>
      <c r="C47" s="152" t="s">
        <v>160</v>
      </c>
      <c r="D47" s="151" t="s">
        <v>6</v>
      </c>
      <c r="E47" s="151" t="s">
        <v>7</v>
      </c>
      <c r="F47" s="151" t="s">
        <v>8</v>
      </c>
      <c r="G47" s="151"/>
      <c r="H47" s="151" t="s">
        <v>11</v>
      </c>
      <c r="I47" s="110"/>
      <c r="J47" s="151" t="s">
        <v>174</v>
      </c>
      <c r="K47" s="152" t="s">
        <v>175</v>
      </c>
      <c r="L47" s="152" t="s">
        <v>176</v>
      </c>
      <c r="M47" s="151" t="s">
        <v>6</v>
      </c>
      <c r="N47" s="151" t="s">
        <v>7</v>
      </c>
      <c r="O47" s="151" t="s">
        <v>8</v>
      </c>
      <c r="P47" s="151"/>
      <c r="Q47" s="151" t="s">
        <v>11</v>
      </c>
    </row>
    <row r="48" spans="1:17" ht="16.5">
      <c r="A48" s="150">
        <v>1</v>
      </c>
      <c r="B48" s="153">
        <f>_xlfn.IFERROR(VLOOKUP(A46*10+$A48,#REF!,2,FALSE),"")</f>
      </c>
      <c r="C48" s="153">
        <f>_xlfn.IFERROR(VLOOKUP(A46*10+$A48,#REF!,3,FALSE),"")</f>
      </c>
      <c r="D48" s="153">
        <f>_xlfn.IFERROR(VLOOKUP(A46*10+$A48,#REF!,4,FALSE),"")</f>
      </c>
      <c r="E48" s="153">
        <f>_xlfn.IFERROR(VLOOKUP(A46*10+$A48,#REF!,5,FALSE),"")</f>
      </c>
      <c r="F48" s="154"/>
      <c r="G48" s="153"/>
      <c r="H48" s="154"/>
      <c r="I48" s="111"/>
      <c r="J48" s="150">
        <v>1</v>
      </c>
      <c r="K48" s="153">
        <f>_xlfn.IFERROR(VLOOKUP(J46*10+$A48,#REF!,2,FALSE),"")</f>
      </c>
      <c r="L48" s="153">
        <f>_xlfn.IFERROR(VLOOKUP(J46*10+$A48,#REF!,3,FALSE),"")</f>
      </c>
      <c r="M48" s="153">
        <f>_xlfn.IFERROR(VLOOKUP(J46*10+$A48,#REF!,4,FALSE),"")</f>
      </c>
      <c r="N48" s="153">
        <f>_xlfn.IFERROR(VLOOKUP(J46*10+$A48,#REF!,5,FALSE),"")</f>
      </c>
      <c r="O48" s="154"/>
      <c r="P48" s="153"/>
      <c r="Q48" s="154"/>
    </row>
    <row r="49" spans="1:17" ht="16.5">
      <c r="A49" s="155">
        <v>2</v>
      </c>
      <c r="B49" s="153">
        <f>_xlfn.IFERROR(VLOOKUP(A46*10+$A49,#REF!,2,FALSE),"")</f>
      </c>
      <c r="C49" s="153">
        <f>_xlfn.IFERROR(VLOOKUP(A46*10+$A49,#REF!,3,FALSE),"")</f>
      </c>
      <c r="D49" s="153">
        <f>_xlfn.IFERROR(VLOOKUP(A46*10+$A49,#REF!,4,FALSE),"")</f>
      </c>
      <c r="E49" s="153">
        <f>_xlfn.IFERROR(VLOOKUP(A46*10+$A49,#REF!,5,FALSE),"")</f>
      </c>
      <c r="F49" s="156"/>
      <c r="G49" s="157"/>
      <c r="H49" s="156"/>
      <c r="I49" s="111"/>
      <c r="J49" s="155">
        <v>2</v>
      </c>
      <c r="K49" s="153">
        <f>_xlfn.IFERROR(VLOOKUP(J46*10+$A49,#REF!,2,FALSE),"")</f>
      </c>
      <c r="L49" s="153">
        <f>_xlfn.IFERROR(VLOOKUP(J46*10+$A49,#REF!,3,FALSE),"")</f>
      </c>
      <c r="M49" s="153">
        <f>_xlfn.IFERROR(VLOOKUP(J46*10+$A49,#REF!,4,FALSE),"")</f>
      </c>
      <c r="N49" s="153">
        <f>_xlfn.IFERROR(VLOOKUP(J46*10+$A49,#REF!,5,FALSE),"")</f>
      </c>
      <c r="O49" s="156"/>
      <c r="P49" s="157"/>
      <c r="Q49" s="156"/>
    </row>
    <row r="50" spans="1:17" ht="16.5">
      <c r="A50" s="155">
        <v>3</v>
      </c>
      <c r="B50" s="153">
        <f>_xlfn.IFERROR(VLOOKUP(A46*10+$A50,#REF!,2,FALSE),"")</f>
      </c>
      <c r="C50" s="153">
        <f>_xlfn.IFERROR(VLOOKUP(A46*10+$A50,#REF!,3,FALSE),"")</f>
      </c>
      <c r="D50" s="153">
        <f>_xlfn.IFERROR(VLOOKUP(A46*10+$A50,#REF!,4,FALSE),"")</f>
      </c>
      <c r="E50" s="153">
        <f>_xlfn.IFERROR(VLOOKUP(A46*10+$A50,#REF!,5,FALSE),"")</f>
      </c>
      <c r="F50" s="156"/>
      <c r="G50" s="157"/>
      <c r="H50" s="156"/>
      <c r="I50" s="111"/>
      <c r="J50" s="155">
        <v>3</v>
      </c>
      <c r="K50" s="153">
        <f>_xlfn.IFERROR(VLOOKUP(J46*10+$A50,#REF!,2,FALSE),"")</f>
      </c>
      <c r="L50" s="153">
        <f>_xlfn.IFERROR(VLOOKUP(J46*10+$A50,#REF!,3,FALSE),"")</f>
      </c>
      <c r="M50" s="153">
        <f>_xlfn.IFERROR(VLOOKUP(J46*10+$A50,#REF!,4,FALSE),"")</f>
      </c>
      <c r="N50" s="153">
        <f>_xlfn.IFERROR(VLOOKUP(J46*10+$A50,#REF!,5,FALSE),"")</f>
      </c>
      <c r="O50" s="156"/>
      <c r="P50" s="157"/>
      <c r="Q50" s="156"/>
    </row>
    <row r="51" spans="1:17" ht="16.5">
      <c r="A51" s="158">
        <v>4</v>
      </c>
      <c r="B51" s="153">
        <f>_xlfn.IFERROR(VLOOKUP(A46*10+$A51,#REF!,2,FALSE),"")</f>
      </c>
      <c r="C51" s="153">
        <f>_xlfn.IFERROR(VLOOKUP(A46*10+$A51,#REF!,3,FALSE),"")</f>
      </c>
      <c r="D51" s="153">
        <f>_xlfn.IFERROR(VLOOKUP(A46*10+$A51,#REF!,4,FALSE),"")</f>
      </c>
      <c r="E51" s="153">
        <f>_xlfn.IFERROR(VLOOKUP(A46*10+$A51,#REF!,5,FALSE),"")</f>
      </c>
      <c r="F51" s="156"/>
      <c r="G51" s="157"/>
      <c r="H51" s="156"/>
      <c r="I51" s="111"/>
      <c r="J51" s="158">
        <v>4</v>
      </c>
      <c r="K51" s="153">
        <f>_xlfn.IFERROR(VLOOKUP(J46*10+$A51,#REF!,2,FALSE),"")</f>
      </c>
      <c r="L51" s="153">
        <f>_xlfn.IFERROR(VLOOKUP(J46*10+$A51,#REF!,3,FALSE),"")</f>
      </c>
      <c r="M51" s="153">
        <f>_xlfn.IFERROR(VLOOKUP(J46*10+$A51,#REF!,4,FALSE),"")</f>
      </c>
      <c r="N51" s="153">
        <f>_xlfn.IFERROR(VLOOKUP(J46*10+$A51,#REF!,5,FALSE),"")</f>
      </c>
      <c r="O51" s="156"/>
      <c r="P51" s="157"/>
      <c r="Q51" s="156"/>
    </row>
    <row r="52" spans="1:17" ht="16.5">
      <c r="A52" s="159">
        <v>5</v>
      </c>
      <c r="B52" s="153">
        <f>_xlfn.IFERROR(VLOOKUP(A46*10+$A52,#REF!,2,FALSE),"")</f>
      </c>
      <c r="C52" s="153">
        <f>_xlfn.IFERROR(VLOOKUP(A46*10+$A52,#REF!,3,FALSE),"")</f>
      </c>
      <c r="D52" s="153">
        <f>_xlfn.IFERROR(VLOOKUP(A46*10+$A52,#REF!,4,FALSE),"")</f>
      </c>
      <c r="E52" s="153">
        <f>_xlfn.IFERROR(VLOOKUP(A46*10+$A52,#REF!,5,FALSE),"")</f>
      </c>
      <c r="F52" s="156"/>
      <c r="G52" s="157"/>
      <c r="H52" s="156"/>
      <c r="I52" s="111"/>
      <c r="J52" s="159">
        <v>5</v>
      </c>
      <c r="K52" s="153">
        <f>_xlfn.IFERROR(VLOOKUP(J46*10+$A52,#REF!,2,FALSE),"")</f>
      </c>
      <c r="L52" s="153">
        <f>_xlfn.IFERROR(VLOOKUP(J46*10+$A52,#REF!,3,FALSE),"")</f>
      </c>
      <c r="M52" s="153">
        <f>_xlfn.IFERROR(VLOOKUP(J46*10+$A52,#REF!,4,FALSE),"")</f>
      </c>
      <c r="N52" s="153">
        <f>_xlfn.IFERROR(VLOOKUP(J46*10+$A52,#REF!,5,FALSE),"")</f>
      </c>
      <c r="O52" s="156"/>
      <c r="P52" s="157"/>
      <c r="Q52" s="156"/>
    </row>
    <row r="53" spans="1:17" ht="16.5">
      <c r="A53" s="155">
        <v>6</v>
      </c>
      <c r="B53" s="153">
        <f>_xlfn.IFERROR(VLOOKUP(A46*10+$A53,#REF!,2,FALSE),"")</f>
      </c>
      <c r="C53" s="153">
        <f>_xlfn.IFERROR(VLOOKUP(A46*10+$A53,#REF!,3,FALSE),"")</f>
      </c>
      <c r="D53" s="153">
        <f>_xlfn.IFERROR(VLOOKUP(A46*10+$A53,#REF!,4,FALSE),"")</f>
      </c>
      <c r="E53" s="153">
        <f>_xlfn.IFERROR(VLOOKUP(A46*10+$A53,#REF!,5,FALSE),"")</f>
      </c>
      <c r="F53" s="156"/>
      <c r="G53" s="157"/>
      <c r="H53" s="156"/>
      <c r="I53" s="110"/>
      <c r="J53" s="155">
        <v>6</v>
      </c>
      <c r="K53" s="153">
        <f>_xlfn.IFERROR(VLOOKUP(J46*10+$A53,#REF!,2,FALSE),"")</f>
      </c>
      <c r="L53" s="153">
        <f>_xlfn.IFERROR(VLOOKUP(J46*10+$A53,#REF!,3,FALSE),"")</f>
      </c>
      <c r="M53" s="153">
        <f>_xlfn.IFERROR(VLOOKUP(J46*10+$A53,#REF!,4,FALSE),"")</f>
      </c>
      <c r="N53" s="153">
        <f>_xlfn.IFERROR(VLOOKUP(J46*10+$A53,#REF!,5,FALSE),"")</f>
      </c>
      <c r="O53" s="156"/>
      <c r="P53" s="157"/>
      <c r="Q53" s="156"/>
    </row>
    <row r="54" spans="1:17" ht="16.5">
      <c r="A54" s="150">
        <v>7</v>
      </c>
      <c r="B54" s="153">
        <f>_xlfn.IFERROR(VLOOKUP(A46*10+$A54,#REF!,2,FALSE),"")</f>
      </c>
      <c r="C54" s="153">
        <f>_xlfn.IFERROR(VLOOKUP(A46*10+$A54,#REF!,3,FALSE),"")</f>
      </c>
      <c r="D54" s="153">
        <f>_xlfn.IFERROR(VLOOKUP(A46*10+$A54,#REF!,4,FALSE),"")</f>
      </c>
      <c r="E54" s="153">
        <f>_xlfn.IFERROR(VLOOKUP(A46*10+$A54,#REF!,5,FALSE),"")</f>
      </c>
      <c r="F54" s="156"/>
      <c r="G54" s="157"/>
      <c r="H54" s="156"/>
      <c r="I54" s="111"/>
      <c r="J54" s="150">
        <v>7</v>
      </c>
      <c r="K54" s="153">
        <f>_xlfn.IFERROR(VLOOKUP(J46*10+$A54,#REF!,2,FALSE),"")</f>
      </c>
      <c r="L54" s="153">
        <f>_xlfn.IFERROR(VLOOKUP(J46*10+$A54,#REF!,3,FALSE),"")</f>
      </c>
      <c r="M54" s="153">
        <f>_xlfn.IFERROR(VLOOKUP(J46*10+$A54,#REF!,4,FALSE),"")</f>
      </c>
      <c r="N54" s="153">
        <f>_xlfn.IFERROR(VLOOKUP(J46*10+$A54,#REF!,5,FALSE),"")</f>
      </c>
      <c r="O54" s="156"/>
      <c r="P54" s="157"/>
      <c r="Q54" s="156"/>
    </row>
    <row r="55" spans="1:17" ht="16.5">
      <c r="A55" s="158">
        <v>8</v>
      </c>
      <c r="B55" s="153">
        <f>_xlfn.IFERROR(VLOOKUP(A46*10+$A55,#REF!,2,FALSE),"")</f>
      </c>
      <c r="C55" s="153">
        <f>_xlfn.IFERROR(VLOOKUP(A46*10+$A55,#REF!,3,FALSE),"")</f>
      </c>
      <c r="D55" s="153">
        <f>_xlfn.IFERROR(VLOOKUP(A46*10+$A55,#REF!,4,FALSE),"")</f>
      </c>
      <c r="E55" s="153">
        <f>_xlfn.IFERROR(VLOOKUP(A46*10+$A55,#REF!,5,FALSE),"")</f>
      </c>
      <c r="F55" s="156"/>
      <c r="G55" s="157"/>
      <c r="H55" s="156"/>
      <c r="I55" s="111"/>
      <c r="J55" s="158">
        <v>8</v>
      </c>
      <c r="K55" s="153">
        <f>_xlfn.IFERROR(VLOOKUP(J46*10+$A55,#REF!,2,FALSE),"")</f>
      </c>
      <c r="L55" s="153">
        <f>_xlfn.IFERROR(VLOOKUP(J46*10+$A55,#REF!,3,FALSE),"")</f>
      </c>
      <c r="M55" s="153">
        <f>_xlfn.IFERROR(VLOOKUP(J46*10+$A55,#REF!,4,FALSE),"")</f>
      </c>
      <c r="N55" s="153">
        <f>_xlfn.IFERROR(VLOOKUP(J46*10+$A55,#REF!,5,FALSE),"")</f>
      </c>
      <c r="O55" s="156"/>
      <c r="P55" s="157"/>
      <c r="Q55" s="156"/>
    </row>
    <row r="56" spans="1:9" ht="16.5">
      <c r="A56" s="158"/>
      <c r="B56" s="153"/>
      <c r="C56" s="153"/>
      <c r="D56" s="153"/>
      <c r="E56" s="153"/>
      <c r="F56" s="153"/>
      <c r="G56" s="153"/>
      <c r="H56" s="157"/>
      <c r="I56" s="111"/>
    </row>
    <row r="57" spans="1:17" ht="16.5">
      <c r="A57" s="148">
        <v>11</v>
      </c>
      <c r="B57" s="149" t="s">
        <v>125</v>
      </c>
      <c r="C57" s="150"/>
      <c r="D57" s="150"/>
      <c r="E57" s="150"/>
      <c r="F57" s="150"/>
      <c r="G57" s="150"/>
      <c r="H57" s="150"/>
      <c r="J57" s="148">
        <v>12</v>
      </c>
      <c r="K57" s="149" t="s">
        <v>125</v>
      </c>
      <c r="L57" s="150"/>
      <c r="M57" s="150"/>
      <c r="N57" s="150"/>
      <c r="O57" s="150"/>
      <c r="P57" s="150"/>
      <c r="Q57" s="150"/>
    </row>
    <row r="58" spans="1:17" ht="16.5">
      <c r="A58" s="151" t="s">
        <v>158</v>
      </c>
      <c r="B58" s="152" t="s">
        <v>159</v>
      </c>
      <c r="C58" s="152" t="s">
        <v>160</v>
      </c>
      <c r="D58" s="151" t="s">
        <v>6</v>
      </c>
      <c r="E58" s="151" t="s">
        <v>7</v>
      </c>
      <c r="F58" s="151" t="s">
        <v>8</v>
      </c>
      <c r="G58" s="151"/>
      <c r="H58" s="151" t="s">
        <v>11</v>
      </c>
      <c r="I58" s="110"/>
      <c r="J58" s="151" t="s">
        <v>174</v>
      </c>
      <c r="K58" s="152" t="s">
        <v>175</v>
      </c>
      <c r="L58" s="152" t="s">
        <v>176</v>
      </c>
      <c r="M58" s="151" t="s">
        <v>6</v>
      </c>
      <c r="N58" s="151" t="s">
        <v>7</v>
      </c>
      <c r="O58" s="151" t="s">
        <v>8</v>
      </c>
      <c r="P58" s="151"/>
      <c r="Q58" s="151" t="s">
        <v>11</v>
      </c>
    </row>
    <row r="59" spans="1:17" ht="16.5">
      <c r="A59" s="150">
        <v>1</v>
      </c>
      <c r="B59" s="153">
        <f>_xlfn.IFERROR(VLOOKUP(A57*10+$A59,#REF!,2,FALSE),"")</f>
      </c>
      <c r="C59" s="153">
        <f>_xlfn.IFERROR(VLOOKUP(A57*10+$A59,#REF!,3,FALSE),"")</f>
      </c>
      <c r="D59" s="153">
        <f>_xlfn.IFERROR(VLOOKUP(A57*10+$A59,#REF!,4,FALSE),"")</f>
      </c>
      <c r="E59" s="153">
        <f>_xlfn.IFERROR(VLOOKUP(A57*10+$A59,#REF!,5,FALSE),"")</f>
      </c>
      <c r="F59" s="154"/>
      <c r="G59" s="153"/>
      <c r="H59" s="154"/>
      <c r="I59" s="111"/>
      <c r="J59" s="150">
        <v>1</v>
      </c>
      <c r="K59" s="153">
        <f>_xlfn.IFERROR(VLOOKUP(J57*10+$A59,#REF!,2,FALSE),"")</f>
      </c>
      <c r="L59" s="153">
        <f>_xlfn.IFERROR(VLOOKUP(J57*10+$A59,#REF!,3,FALSE),"")</f>
      </c>
      <c r="M59" s="153">
        <f>_xlfn.IFERROR(VLOOKUP(J57*10+$A59,#REF!,4,FALSE),"")</f>
      </c>
      <c r="N59" s="153">
        <f>_xlfn.IFERROR(VLOOKUP(J57*10+$A59,#REF!,5,FALSE),"")</f>
      </c>
      <c r="O59" s="154"/>
      <c r="P59" s="153"/>
      <c r="Q59" s="154"/>
    </row>
    <row r="60" spans="1:17" ht="16.5">
      <c r="A60" s="155">
        <v>2</v>
      </c>
      <c r="B60" s="153">
        <f>_xlfn.IFERROR(VLOOKUP(A57*10+$A60,#REF!,2,FALSE),"")</f>
      </c>
      <c r="C60" s="153">
        <f>_xlfn.IFERROR(VLOOKUP(A57*10+$A60,#REF!,3,FALSE),"")</f>
      </c>
      <c r="D60" s="153">
        <f>_xlfn.IFERROR(VLOOKUP(A57*10+$A60,#REF!,4,FALSE),"")</f>
      </c>
      <c r="E60" s="153">
        <f>_xlfn.IFERROR(VLOOKUP(A57*10+$A60,#REF!,5,FALSE),"")</f>
      </c>
      <c r="F60" s="156"/>
      <c r="G60" s="157"/>
      <c r="H60" s="156"/>
      <c r="I60" s="111"/>
      <c r="J60" s="155">
        <v>2</v>
      </c>
      <c r="K60" s="153">
        <f>_xlfn.IFERROR(VLOOKUP(J57*10+$A60,#REF!,2,FALSE),"")</f>
      </c>
      <c r="L60" s="153">
        <f>_xlfn.IFERROR(VLOOKUP(J57*10+$A60,#REF!,3,FALSE),"")</f>
      </c>
      <c r="M60" s="153">
        <f>_xlfn.IFERROR(VLOOKUP(J57*10+$A60,#REF!,4,FALSE),"")</f>
      </c>
      <c r="N60" s="153">
        <f>_xlfn.IFERROR(VLOOKUP(J57*10+$A60,#REF!,5,FALSE),"")</f>
      </c>
      <c r="O60" s="156"/>
      <c r="P60" s="157"/>
      <c r="Q60" s="156"/>
    </row>
    <row r="61" spans="1:17" ht="16.5">
      <c r="A61" s="155">
        <v>3</v>
      </c>
      <c r="B61" s="153">
        <f>_xlfn.IFERROR(VLOOKUP(A57*10+$A61,#REF!,2,FALSE),"")</f>
      </c>
      <c r="C61" s="153">
        <f>_xlfn.IFERROR(VLOOKUP(A57*10+$A61,#REF!,3,FALSE),"")</f>
      </c>
      <c r="D61" s="153">
        <f>_xlfn.IFERROR(VLOOKUP(A57*10+$A61,#REF!,4,FALSE),"")</f>
      </c>
      <c r="E61" s="153">
        <f>_xlfn.IFERROR(VLOOKUP(A57*10+$A61,#REF!,5,FALSE),"")</f>
      </c>
      <c r="F61" s="156"/>
      <c r="G61" s="157"/>
      <c r="H61" s="156"/>
      <c r="I61" s="111"/>
      <c r="J61" s="155">
        <v>3</v>
      </c>
      <c r="K61" s="153">
        <f>_xlfn.IFERROR(VLOOKUP(J57*10+$A61,#REF!,2,FALSE),"")</f>
      </c>
      <c r="L61" s="153">
        <f>_xlfn.IFERROR(VLOOKUP(J57*10+$A61,#REF!,3,FALSE),"")</f>
      </c>
      <c r="M61" s="153">
        <f>_xlfn.IFERROR(VLOOKUP(J57*10+$A61,#REF!,4,FALSE),"")</f>
      </c>
      <c r="N61" s="153">
        <f>_xlfn.IFERROR(VLOOKUP(J57*10+$A61,#REF!,5,FALSE),"")</f>
      </c>
      <c r="O61" s="156"/>
      <c r="P61" s="157"/>
      <c r="Q61" s="156"/>
    </row>
    <row r="62" spans="1:17" ht="16.5">
      <c r="A62" s="158">
        <v>4</v>
      </c>
      <c r="B62" s="153">
        <f>_xlfn.IFERROR(VLOOKUP(A57*10+$A62,#REF!,2,FALSE),"")</f>
      </c>
      <c r="C62" s="153">
        <f>_xlfn.IFERROR(VLOOKUP(A57*10+$A62,#REF!,3,FALSE),"")</f>
      </c>
      <c r="D62" s="153">
        <f>_xlfn.IFERROR(VLOOKUP(A57*10+$A62,#REF!,4,FALSE),"")</f>
      </c>
      <c r="E62" s="153">
        <f>_xlfn.IFERROR(VLOOKUP(A57*10+$A62,#REF!,5,FALSE),"")</f>
      </c>
      <c r="F62" s="156"/>
      <c r="G62" s="157"/>
      <c r="H62" s="156"/>
      <c r="I62" s="110"/>
      <c r="J62" s="158">
        <v>4</v>
      </c>
      <c r="K62" s="153">
        <f>_xlfn.IFERROR(VLOOKUP(J57*10+$A62,#REF!,2,FALSE),"")</f>
      </c>
      <c r="L62" s="153">
        <f>_xlfn.IFERROR(VLOOKUP(J57*10+$A62,#REF!,3,FALSE),"")</f>
      </c>
      <c r="M62" s="153">
        <f>_xlfn.IFERROR(VLOOKUP(J57*10+$A62,#REF!,4,FALSE),"")</f>
      </c>
      <c r="N62" s="153">
        <f>_xlfn.IFERROR(VLOOKUP(J57*10+$A62,#REF!,5,FALSE),"")</f>
      </c>
      <c r="O62" s="156"/>
      <c r="P62" s="157"/>
      <c r="Q62" s="156"/>
    </row>
    <row r="63" spans="1:17" ht="16.5">
      <c r="A63" s="159">
        <v>5</v>
      </c>
      <c r="B63" s="153">
        <f>_xlfn.IFERROR(VLOOKUP(A57*10+$A63,#REF!,2,FALSE),"")</f>
      </c>
      <c r="C63" s="153">
        <f>_xlfn.IFERROR(VLOOKUP(A57*10+$A63,#REF!,3,FALSE),"")</f>
      </c>
      <c r="D63" s="153">
        <f>_xlfn.IFERROR(VLOOKUP(A57*10+$A63,#REF!,4,FALSE),"")</f>
      </c>
      <c r="E63" s="153">
        <f>_xlfn.IFERROR(VLOOKUP(A57*10+$A63,#REF!,5,FALSE),"")</f>
      </c>
      <c r="F63" s="156"/>
      <c r="G63" s="157"/>
      <c r="H63" s="156"/>
      <c r="I63" s="111"/>
      <c r="J63" s="159">
        <v>5</v>
      </c>
      <c r="K63" s="153">
        <f>_xlfn.IFERROR(VLOOKUP(J57*10+$A63,#REF!,2,FALSE),"")</f>
      </c>
      <c r="L63" s="153">
        <f>_xlfn.IFERROR(VLOOKUP(J57*10+$A63,#REF!,3,FALSE),"")</f>
      </c>
      <c r="M63" s="153">
        <f>_xlfn.IFERROR(VLOOKUP(J57*10+$A63,#REF!,4,FALSE),"")</f>
      </c>
      <c r="N63" s="153">
        <f>_xlfn.IFERROR(VLOOKUP(J57*10+$A63,#REF!,5,FALSE),"")</f>
      </c>
      <c r="O63" s="156"/>
      <c r="P63" s="157"/>
      <c r="Q63" s="156"/>
    </row>
    <row r="64" spans="1:17" ht="16.5">
      <c r="A64" s="155">
        <v>6</v>
      </c>
      <c r="B64" s="153">
        <f>_xlfn.IFERROR(VLOOKUP(A57*10+$A64,#REF!,2,FALSE),"")</f>
      </c>
      <c r="C64" s="153">
        <f>_xlfn.IFERROR(VLOOKUP(A57*10+$A64,#REF!,3,FALSE),"")</f>
      </c>
      <c r="D64" s="153">
        <f>_xlfn.IFERROR(VLOOKUP(A57*10+$A64,#REF!,4,FALSE),"")</f>
      </c>
      <c r="E64" s="153">
        <f>_xlfn.IFERROR(VLOOKUP(A57*10+$A64,#REF!,5,FALSE),"")</f>
      </c>
      <c r="F64" s="156"/>
      <c r="G64" s="157"/>
      <c r="H64" s="156"/>
      <c r="I64" s="148"/>
      <c r="J64" s="155">
        <v>6</v>
      </c>
      <c r="K64" s="153">
        <f>_xlfn.IFERROR(VLOOKUP(J57*10+$A64,#REF!,2,FALSE),"")</f>
      </c>
      <c r="L64" s="153">
        <f>_xlfn.IFERROR(VLOOKUP(J57*10+$A64,#REF!,3,FALSE),"")</f>
      </c>
      <c r="M64" s="153">
        <f>_xlfn.IFERROR(VLOOKUP(J57*10+$A64,#REF!,4,FALSE),"")</f>
      </c>
      <c r="N64" s="153">
        <f>_xlfn.IFERROR(VLOOKUP(J57*10+$A64,#REF!,5,FALSE),"")</f>
      </c>
      <c r="O64" s="156"/>
      <c r="P64" s="157"/>
      <c r="Q64" s="156"/>
    </row>
    <row r="65" spans="1:17" ht="16.5">
      <c r="A65" s="150">
        <v>7</v>
      </c>
      <c r="B65" s="153">
        <f>_xlfn.IFERROR(VLOOKUP(A57*10+$A65,#REF!,2,FALSE),"")</f>
      </c>
      <c r="C65" s="153">
        <f>_xlfn.IFERROR(VLOOKUP(A57*10+$A65,#REF!,3,FALSE),"")</f>
      </c>
      <c r="D65" s="153">
        <f>_xlfn.IFERROR(VLOOKUP(A57*10+$A65,#REF!,4,FALSE),"")</f>
      </c>
      <c r="E65" s="153">
        <f>_xlfn.IFERROR(VLOOKUP(A57*10+$A65,#REF!,5,FALSE),"")</f>
      </c>
      <c r="F65" s="156"/>
      <c r="G65" s="157"/>
      <c r="H65" s="156"/>
      <c r="I65" s="111"/>
      <c r="J65" s="150">
        <v>7</v>
      </c>
      <c r="K65" s="153">
        <f>_xlfn.IFERROR(VLOOKUP(J57*10+$A65,#REF!,2,FALSE),"")</f>
      </c>
      <c r="L65" s="153">
        <f>_xlfn.IFERROR(VLOOKUP(J57*10+$A65,#REF!,3,FALSE),"")</f>
      </c>
      <c r="M65" s="153">
        <f>_xlfn.IFERROR(VLOOKUP(J57*10+$A65,#REF!,4,FALSE),"")</f>
      </c>
      <c r="N65" s="153">
        <f>_xlfn.IFERROR(VLOOKUP(J57*10+$A65,#REF!,5,FALSE),"")</f>
      </c>
      <c r="O65" s="156"/>
      <c r="P65" s="157"/>
      <c r="Q65" s="156"/>
    </row>
    <row r="66" spans="1:17" ht="16.5">
      <c r="A66" s="158">
        <v>8</v>
      </c>
      <c r="B66" s="153">
        <f>_xlfn.IFERROR(VLOOKUP(A57*10+$A66,#REF!,2,FALSE),"")</f>
      </c>
      <c r="C66" s="153">
        <f>_xlfn.IFERROR(VLOOKUP(A57*10+$A66,#REF!,3,FALSE),"")</f>
      </c>
      <c r="D66" s="153">
        <f>_xlfn.IFERROR(VLOOKUP(A57*10+$A66,#REF!,4,FALSE),"")</f>
      </c>
      <c r="E66" s="153">
        <f>_xlfn.IFERROR(VLOOKUP(A57*10+$A66,#REF!,5,FALSE),"")</f>
      </c>
      <c r="F66" s="156"/>
      <c r="G66" s="157"/>
      <c r="H66" s="156"/>
      <c r="I66" s="110"/>
      <c r="J66" s="158">
        <v>8</v>
      </c>
      <c r="K66" s="153">
        <f>_xlfn.IFERROR(VLOOKUP(J57*10+$A66,#REF!,2,FALSE),"")</f>
      </c>
      <c r="L66" s="153">
        <f>_xlfn.IFERROR(VLOOKUP(J57*10+$A66,#REF!,3,FALSE),"")</f>
      </c>
      <c r="M66" s="153">
        <f>_xlfn.IFERROR(VLOOKUP(J57*10+$A66,#REF!,4,FALSE),"")</f>
      </c>
      <c r="N66" s="153">
        <f>_xlfn.IFERROR(VLOOKUP(J57*10+$A66,#REF!,5,FALSE),"")</f>
      </c>
      <c r="O66" s="156"/>
      <c r="P66" s="157"/>
      <c r="Q66" s="156"/>
    </row>
    <row r="67" spans="1:9" ht="16.5">
      <c r="A67" s="150"/>
      <c r="B67" s="153"/>
      <c r="C67" s="153"/>
      <c r="D67" s="153"/>
      <c r="E67" s="153"/>
      <c r="F67" s="153"/>
      <c r="G67" s="153"/>
      <c r="H67" s="153"/>
      <c r="I67" s="111"/>
    </row>
    <row r="68" spans="1:17" ht="16.5">
      <c r="A68" s="148">
        <v>13</v>
      </c>
      <c r="B68" s="149" t="s">
        <v>125</v>
      </c>
      <c r="C68" s="150"/>
      <c r="D68" s="150"/>
      <c r="E68" s="150"/>
      <c r="F68" s="150"/>
      <c r="G68" s="150"/>
      <c r="H68" s="150"/>
      <c r="J68" s="148">
        <v>14</v>
      </c>
      <c r="K68" s="149" t="s">
        <v>125</v>
      </c>
      <c r="L68" s="150"/>
      <c r="M68" s="150"/>
      <c r="N68" s="150"/>
      <c r="O68" s="150"/>
      <c r="P68" s="150"/>
      <c r="Q68" s="150"/>
    </row>
    <row r="69" spans="1:17" ht="16.5">
      <c r="A69" s="151" t="s">
        <v>158</v>
      </c>
      <c r="B69" s="152" t="s">
        <v>159</v>
      </c>
      <c r="C69" s="152" t="s">
        <v>160</v>
      </c>
      <c r="D69" s="151" t="s">
        <v>6</v>
      </c>
      <c r="E69" s="151" t="s">
        <v>7</v>
      </c>
      <c r="F69" s="151" t="s">
        <v>8</v>
      </c>
      <c r="G69" s="151"/>
      <c r="H69" s="151" t="s">
        <v>11</v>
      </c>
      <c r="I69" s="110"/>
      <c r="J69" s="151" t="s">
        <v>174</v>
      </c>
      <c r="K69" s="152" t="s">
        <v>175</v>
      </c>
      <c r="L69" s="152" t="s">
        <v>176</v>
      </c>
      <c r="M69" s="151" t="s">
        <v>6</v>
      </c>
      <c r="N69" s="151" t="s">
        <v>7</v>
      </c>
      <c r="O69" s="151" t="s">
        <v>8</v>
      </c>
      <c r="P69" s="151"/>
      <c r="Q69" s="151" t="s">
        <v>11</v>
      </c>
    </row>
    <row r="70" spans="1:17" ht="16.5">
      <c r="A70" s="150">
        <v>1</v>
      </c>
      <c r="B70" s="153">
        <f>_xlfn.IFERROR(VLOOKUP(A68*10+$A70,#REF!,2,FALSE),"")</f>
      </c>
      <c r="C70" s="153">
        <f>_xlfn.IFERROR(VLOOKUP(A68*10+$A70,#REF!,3,FALSE),"")</f>
      </c>
      <c r="D70" s="153">
        <f>_xlfn.IFERROR(VLOOKUP(A68*10+$A70,#REF!,4,FALSE),"")</f>
      </c>
      <c r="E70" s="153">
        <f>_xlfn.IFERROR(VLOOKUP(A68*10+$A70,#REF!,5,FALSE),"")</f>
      </c>
      <c r="F70" s="154"/>
      <c r="G70" s="153"/>
      <c r="H70" s="154"/>
      <c r="I70" s="111"/>
      <c r="J70" s="150">
        <v>1</v>
      </c>
      <c r="K70" s="153">
        <f>_xlfn.IFERROR(VLOOKUP(J68*10+$A70,#REF!,2,FALSE),"")</f>
      </c>
      <c r="L70" s="153">
        <f>_xlfn.IFERROR(VLOOKUP(J68*10+$A70,#REF!,3,FALSE),"")</f>
      </c>
      <c r="M70" s="153">
        <f>_xlfn.IFERROR(VLOOKUP(J68*10+$A70,#REF!,4,FALSE),"")</f>
      </c>
      <c r="N70" s="153">
        <f>_xlfn.IFERROR(VLOOKUP(J68*10+$A70,#REF!,5,FALSE),"")</f>
      </c>
      <c r="O70" s="154"/>
      <c r="P70" s="153"/>
      <c r="Q70" s="154"/>
    </row>
    <row r="71" spans="1:17" ht="16.5">
      <c r="A71" s="155">
        <v>2</v>
      </c>
      <c r="B71" s="153">
        <f>_xlfn.IFERROR(VLOOKUP(A68*10+$A71,#REF!,2,FALSE),"")</f>
      </c>
      <c r="C71" s="153">
        <f>_xlfn.IFERROR(VLOOKUP(A68*10+$A71,#REF!,3,FALSE),"")</f>
      </c>
      <c r="D71" s="153">
        <f>_xlfn.IFERROR(VLOOKUP(A68*10+$A71,#REF!,4,FALSE),"")</f>
      </c>
      <c r="E71" s="153">
        <f>_xlfn.IFERROR(VLOOKUP(A68*10+$A71,#REF!,5,FALSE),"")</f>
      </c>
      <c r="F71" s="156"/>
      <c r="G71" s="157"/>
      <c r="H71" s="156"/>
      <c r="I71" s="111"/>
      <c r="J71" s="155">
        <v>2</v>
      </c>
      <c r="K71" s="153">
        <f>_xlfn.IFERROR(VLOOKUP(J68*10+$A71,#REF!,2,FALSE),"")</f>
      </c>
      <c r="L71" s="153">
        <f>_xlfn.IFERROR(VLOOKUP(J68*10+$A71,#REF!,3,FALSE),"")</f>
      </c>
      <c r="M71" s="153">
        <f>_xlfn.IFERROR(VLOOKUP(J68*10+$A71,#REF!,4,FALSE),"")</f>
      </c>
      <c r="N71" s="153">
        <f>_xlfn.IFERROR(VLOOKUP(J68*10+$A71,#REF!,5,FALSE),"")</f>
      </c>
      <c r="O71" s="156"/>
      <c r="P71" s="157"/>
      <c r="Q71" s="156"/>
    </row>
    <row r="72" spans="1:17" ht="16.5">
      <c r="A72" s="155">
        <v>3</v>
      </c>
      <c r="B72" s="153">
        <f>_xlfn.IFERROR(VLOOKUP(A68*10+$A72,#REF!,2,FALSE),"")</f>
      </c>
      <c r="C72" s="153">
        <f>_xlfn.IFERROR(VLOOKUP(A68*10+$A72,#REF!,3,FALSE),"")</f>
      </c>
      <c r="D72" s="153">
        <f>_xlfn.IFERROR(VLOOKUP(A68*10+$A72,#REF!,4,FALSE),"")</f>
      </c>
      <c r="E72" s="153">
        <f>_xlfn.IFERROR(VLOOKUP(A68*10+$A72,#REF!,5,FALSE),"")</f>
      </c>
      <c r="F72" s="156"/>
      <c r="G72" s="157"/>
      <c r="H72" s="156"/>
      <c r="I72" s="111"/>
      <c r="J72" s="155">
        <v>3</v>
      </c>
      <c r="K72" s="153">
        <f>_xlfn.IFERROR(VLOOKUP(J68*10+$A72,#REF!,2,FALSE),"")</f>
      </c>
      <c r="L72" s="153">
        <f>_xlfn.IFERROR(VLOOKUP(J68*10+$A72,#REF!,3,FALSE),"")</f>
      </c>
      <c r="M72" s="153">
        <f>_xlfn.IFERROR(VLOOKUP(J68*10+$A72,#REF!,4,FALSE),"")</f>
      </c>
      <c r="N72" s="153">
        <f>_xlfn.IFERROR(VLOOKUP(J68*10+$A72,#REF!,5,FALSE),"")</f>
      </c>
      <c r="O72" s="156"/>
      <c r="P72" s="157"/>
      <c r="Q72" s="156"/>
    </row>
    <row r="73" spans="1:17" ht="16.5">
      <c r="A73" s="158">
        <v>4</v>
      </c>
      <c r="B73" s="153">
        <f>_xlfn.IFERROR(VLOOKUP(A68*10+$A73,#REF!,2,FALSE),"")</f>
      </c>
      <c r="C73" s="153">
        <f>_xlfn.IFERROR(VLOOKUP(A68*10+$A73,#REF!,3,FALSE),"")</f>
      </c>
      <c r="D73" s="153">
        <f>_xlfn.IFERROR(VLOOKUP(A68*10+$A73,#REF!,4,FALSE),"")</f>
      </c>
      <c r="E73" s="153">
        <f>_xlfn.IFERROR(VLOOKUP(A68*10+$A73,#REF!,5,FALSE),"")</f>
      </c>
      <c r="F73" s="156"/>
      <c r="G73" s="157"/>
      <c r="H73" s="156"/>
      <c r="I73" s="111"/>
      <c r="J73" s="158">
        <v>4</v>
      </c>
      <c r="K73" s="153">
        <f>_xlfn.IFERROR(VLOOKUP(J68*10+$A73,#REF!,2,FALSE),"")</f>
      </c>
      <c r="L73" s="153">
        <f>_xlfn.IFERROR(VLOOKUP(J68*10+$A73,#REF!,3,FALSE),"")</f>
      </c>
      <c r="M73" s="153">
        <f>_xlfn.IFERROR(VLOOKUP(J68*10+$A73,#REF!,4,FALSE),"")</f>
      </c>
      <c r="N73" s="153">
        <f>_xlfn.IFERROR(VLOOKUP(J68*10+$A73,#REF!,5,FALSE),"")</f>
      </c>
      <c r="O73" s="156"/>
      <c r="P73" s="157"/>
      <c r="Q73" s="156"/>
    </row>
    <row r="74" spans="1:17" ht="16.5">
      <c r="A74" s="159">
        <v>5</v>
      </c>
      <c r="B74" s="153">
        <f>_xlfn.IFERROR(VLOOKUP(A68*10+$A74,#REF!,2,FALSE),"")</f>
      </c>
      <c r="C74" s="153">
        <f>_xlfn.IFERROR(VLOOKUP(A68*10+$A74,#REF!,3,FALSE),"")</f>
      </c>
      <c r="D74" s="153">
        <f>_xlfn.IFERROR(VLOOKUP(A68*10+$A74,#REF!,4,FALSE),"")</f>
      </c>
      <c r="E74" s="153">
        <f>_xlfn.IFERROR(VLOOKUP(A68*10+$A74,#REF!,5,FALSE),"")</f>
      </c>
      <c r="F74" s="156"/>
      <c r="G74" s="157"/>
      <c r="H74" s="156"/>
      <c r="I74" s="111"/>
      <c r="J74" s="159">
        <v>5</v>
      </c>
      <c r="K74" s="153">
        <f>_xlfn.IFERROR(VLOOKUP(J68*10+$A74,#REF!,2,FALSE),"")</f>
      </c>
      <c r="L74" s="153">
        <f>_xlfn.IFERROR(VLOOKUP(J68*10+$A74,#REF!,3,FALSE),"")</f>
      </c>
      <c r="M74" s="153">
        <f>_xlfn.IFERROR(VLOOKUP(J68*10+$A74,#REF!,4,FALSE),"")</f>
      </c>
      <c r="N74" s="153">
        <f>_xlfn.IFERROR(VLOOKUP(J68*10+$A74,#REF!,5,FALSE),"")</f>
      </c>
      <c r="O74" s="156"/>
      <c r="P74" s="157"/>
      <c r="Q74" s="156"/>
    </row>
    <row r="75" spans="1:17" ht="16.5">
      <c r="A75" s="155">
        <v>6</v>
      </c>
      <c r="B75" s="153">
        <f>_xlfn.IFERROR(VLOOKUP(A68*10+$A75,#REF!,2,FALSE),"")</f>
      </c>
      <c r="C75" s="153">
        <f>_xlfn.IFERROR(VLOOKUP(A68*10+$A75,#REF!,3,FALSE),"")</f>
      </c>
      <c r="D75" s="153">
        <f>_xlfn.IFERROR(VLOOKUP(A68*10+$A75,#REF!,4,FALSE),"")</f>
      </c>
      <c r="E75" s="153">
        <f>_xlfn.IFERROR(VLOOKUP(A68*10+$A75,#REF!,5,FALSE),"")</f>
      </c>
      <c r="F75" s="156"/>
      <c r="G75" s="157"/>
      <c r="H75" s="156"/>
      <c r="I75" s="110"/>
      <c r="J75" s="155">
        <v>6</v>
      </c>
      <c r="K75" s="153">
        <f>_xlfn.IFERROR(VLOOKUP(J68*10+$A75,#REF!,2,FALSE),"")</f>
      </c>
      <c r="L75" s="153">
        <f>_xlfn.IFERROR(VLOOKUP(J68*10+$A75,#REF!,3,FALSE),"")</f>
      </c>
      <c r="M75" s="153">
        <f>_xlfn.IFERROR(VLOOKUP(J68*10+$A75,#REF!,4,FALSE),"")</f>
      </c>
      <c r="N75" s="153">
        <f>_xlfn.IFERROR(VLOOKUP(J68*10+$A75,#REF!,5,FALSE),"")</f>
      </c>
      <c r="O75" s="156"/>
      <c r="P75" s="157"/>
      <c r="Q75" s="156"/>
    </row>
    <row r="76" spans="1:17" ht="16.5">
      <c r="A76" s="150">
        <v>7</v>
      </c>
      <c r="B76" s="153">
        <f>_xlfn.IFERROR(VLOOKUP(A68*10+$A76,#REF!,2,FALSE),"")</f>
      </c>
      <c r="C76" s="153">
        <f>_xlfn.IFERROR(VLOOKUP(A68*10+$A76,#REF!,3,FALSE),"")</f>
      </c>
      <c r="D76" s="153">
        <f>_xlfn.IFERROR(VLOOKUP(A68*10+$A76,#REF!,4,FALSE),"")</f>
      </c>
      <c r="E76" s="153">
        <f>_xlfn.IFERROR(VLOOKUP(A68*10+$A76,#REF!,5,FALSE),"")</f>
      </c>
      <c r="F76" s="156"/>
      <c r="G76" s="157"/>
      <c r="H76" s="156"/>
      <c r="I76" s="111"/>
      <c r="J76" s="150">
        <v>7</v>
      </c>
      <c r="K76" s="153">
        <f>_xlfn.IFERROR(VLOOKUP(J68*10+$A76,#REF!,2,FALSE),"")</f>
      </c>
      <c r="L76" s="153">
        <f>_xlfn.IFERROR(VLOOKUP(J68*10+$A76,#REF!,3,FALSE),"")</f>
      </c>
      <c r="M76" s="153">
        <f>_xlfn.IFERROR(VLOOKUP(J68*10+$A76,#REF!,4,FALSE),"")</f>
      </c>
      <c r="N76" s="153">
        <f>_xlfn.IFERROR(VLOOKUP(J68*10+$A76,#REF!,5,FALSE),"")</f>
      </c>
      <c r="O76" s="156"/>
      <c r="P76" s="157"/>
      <c r="Q76" s="156"/>
    </row>
    <row r="77" spans="1:17" ht="16.5">
      <c r="A77" s="158">
        <v>8</v>
      </c>
      <c r="B77" s="153">
        <f>_xlfn.IFERROR(VLOOKUP(A68*10+$A77,#REF!,2,FALSE),"")</f>
      </c>
      <c r="C77" s="153">
        <f>_xlfn.IFERROR(VLOOKUP(A68*10+$A77,#REF!,3,FALSE),"")</f>
      </c>
      <c r="D77" s="153">
        <f>_xlfn.IFERROR(VLOOKUP(A68*10+$A77,#REF!,4,FALSE),"")</f>
      </c>
      <c r="E77" s="153">
        <f>_xlfn.IFERROR(VLOOKUP(A68*10+$A77,#REF!,5,FALSE),"")</f>
      </c>
      <c r="F77" s="156"/>
      <c r="G77" s="157"/>
      <c r="H77" s="156"/>
      <c r="I77" s="111"/>
      <c r="J77" s="158">
        <v>8</v>
      </c>
      <c r="K77" s="153">
        <f>_xlfn.IFERROR(VLOOKUP(J68*10+$A77,#REF!,2,FALSE),"")</f>
      </c>
      <c r="L77" s="153">
        <f>_xlfn.IFERROR(VLOOKUP(J68*10+$A77,#REF!,3,FALSE),"")</f>
      </c>
      <c r="M77" s="153">
        <f>_xlfn.IFERROR(VLOOKUP(J68*10+$A77,#REF!,4,FALSE),"")</f>
      </c>
      <c r="N77" s="153">
        <f>_xlfn.IFERROR(VLOOKUP(J68*10+$A77,#REF!,5,FALSE),"")</f>
      </c>
      <c r="O77" s="156"/>
      <c r="P77" s="157"/>
      <c r="Q77" s="156"/>
    </row>
    <row r="78" spans="1:9" ht="16.5">
      <c r="A78" s="158"/>
      <c r="B78" s="153"/>
      <c r="C78" s="153"/>
      <c r="D78" s="153"/>
      <c r="E78" s="153"/>
      <c r="F78" s="153"/>
      <c r="G78" s="153"/>
      <c r="H78" s="157"/>
      <c r="I78" s="111"/>
    </row>
    <row r="79" spans="1:17" ht="16.5">
      <c r="A79" s="148">
        <v>15</v>
      </c>
      <c r="B79" s="149" t="s">
        <v>125</v>
      </c>
      <c r="C79" s="150"/>
      <c r="D79" s="150"/>
      <c r="E79" s="150"/>
      <c r="F79" s="150"/>
      <c r="G79" s="150"/>
      <c r="H79" s="150"/>
      <c r="J79" s="148">
        <v>16</v>
      </c>
      <c r="K79" s="149" t="s">
        <v>125</v>
      </c>
      <c r="L79" s="150"/>
      <c r="M79" s="150"/>
      <c r="N79" s="150"/>
      <c r="O79" s="150"/>
      <c r="P79" s="150"/>
      <c r="Q79" s="150"/>
    </row>
    <row r="80" spans="1:17" ht="16.5">
      <c r="A80" s="151" t="s">
        <v>158</v>
      </c>
      <c r="B80" s="152" t="s">
        <v>159</v>
      </c>
      <c r="C80" s="152" t="s">
        <v>160</v>
      </c>
      <c r="D80" s="151" t="s">
        <v>6</v>
      </c>
      <c r="E80" s="151" t="s">
        <v>7</v>
      </c>
      <c r="F80" s="151" t="s">
        <v>8</v>
      </c>
      <c r="G80" s="151"/>
      <c r="H80" s="151" t="s">
        <v>11</v>
      </c>
      <c r="I80" s="110"/>
      <c r="J80" s="151" t="s">
        <v>174</v>
      </c>
      <c r="K80" s="152" t="s">
        <v>175</v>
      </c>
      <c r="L80" s="152" t="s">
        <v>176</v>
      </c>
      <c r="M80" s="151" t="s">
        <v>6</v>
      </c>
      <c r="N80" s="151" t="s">
        <v>7</v>
      </c>
      <c r="O80" s="151" t="s">
        <v>8</v>
      </c>
      <c r="P80" s="151"/>
      <c r="Q80" s="151" t="s">
        <v>11</v>
      </c>
    </row>
    <row r="81" spans="1:17" ht="16.5">
      <c r="A81" s="150">
        <v>1</v>
      </c>
      <c r="B81" s="153">
        <f>_xlfn.IFERROR(VLOOKUP(A79*10+$A81,#REF!,2,FALSE),"")</f>
      </c>
      <c r="C81" s="153">
        <f>_xlfn.IFERROR(VLOOKUP(A79*10+$A81,#REF!,3,FALSE),"")</f>
      </c>
      <c r="D81" s="153">
        <f>_xlfn.IFERROR(VLOOKUP(A79*10+$A81,#REF!,4,FALSE),"")</f>
      </c>
      <c r="E81" s="153">
        <f>_xlfn.IFERROR(VLOOKUP(A79*10+$A81,#REF!,5,FALSE),"")</f>
      </c>
      <c r="F81" s="154"/>
      <c r="G81" s="153"/>
      <c r="H81" s="154"/>
      <c r="I81" s="111"/>
      <c r="J81" s="150">
        <v>1</v>
      </c>
      <c r="K81" s="153">
        <f>_xlfn.IFERROR(VLOOKUP(J79*10+$A81,#REF!,2,FALSE),"")</f>
      </c>
      <c r="L81" s="153">
        <f>_xlfn.IFERROR(VLOOKUP(J79*10+$A81,#REF!,3,FALSE),"")</f>
      </c>
      <c r="M81" s="153">
        <f>_xlfn.IFERROR(VLOOKUP(J79*10+$A81,#REF!,4,FALSE),"")</f>
      </c>
      <c r="N81" s="153">
        <f>_xlfn.IFERROR(VLOOKUP(J79*10+$A81,#REF!,5,FALSE),"")</f>
      </c>
      <c r="O81" s="154"/>
      <c r="P81" s="153"/>
      <c r="Q81" s="154"/>
    </row>
    <row r="82" spans="1:17" ht="16.5">
      <c r="A82" s="155">
        <v>2</v>
      </c>
      <c r="B82" s="153">
        <f>_xlfn.IFERROR(VLOOKUP(A79*10+$A82,#REF!,2,FALSE),"")</f>
      </c>
      <c r="C82" s="153">
        <f>_xlfn.IFERROR(VLOOKUP(A79*10+$A82,#REF!,3,FALSE),"")</f>
      </c>
      <c r="D82" s="153">
        <f>_xlfn.IFERROR(VLOOKUP(A79*10+$A82,#REF!,4,FALSE),"")</f>
      </c>
      <c r="E82" s="153">
        <f>_xlfn.IFERROR(VLOOKUP(A79*10+$A82,#REF!,5,FALSE),"")</f>
      </c>
      <c r="F82" s="156"/>
      <c r="G82" s="157"/>
      <c r="H82" s="156"/>
      <c r="I82" s="111"/>
      <c r="J82" s="155">
        <v>2</v>
      </c>
      <c r="K82" s="153">
        <f>_xlfn.IFERROR(VLOOKUP(J79*10+$A82,#REF!,2,FALSE),"")</f>
      </c>
      <c r="L82" s="153">
        <f>_xlfn.IFERROR(VLOOKUP(J79*10+$A82,#REF!,3,FALSE),"")</f>
      </c>
      <c r="M82" s="153">
        <f>_xlfn.IFERROR(VLOOKUP(J79*10+$A82,#REF!,4,FALSE),"")</f>
      </c>
      <c r="N82" s="153">
        <f>_xlfn.IFERROR(VLOOKUP(J79*10+$A82,#REF!,5,FALSE),"")</f>
      </c>
      <c r="O82" s="156"/>
      <c r="P82" s="157"/>
      <c r="Q82" s="156"/>
    </row>
    <row r="83" spans="1:17" ht="16.5">
      <c r="A83" s="155">
        <v>3</v>
      </c>
      <c r="B83" s="153">
        <f>_xlfn.IFERROR(VLOOKUP(A79*10+$A83,#REF!,2,FALSE),"")</f>
      </c>
      <c r="C83" s="153">
        <f>_xlfn.IFERROR(VLOOKUP(A79*10+$A83,#REF!,3,FALSE),"")</f>
      </c>
      <c r="D83" s="153">
        <f>_xlfn.IFERROR(VLOOKUP(A79*10+$A83,#REF!,4,FALSE),"")</f>
      </c>
      <c r="E83" s="153">
        <f>_xlfn.IFERROR(VLOOKUP(A79*10+$A83,#REF!,5,FALSE),"")</f>
      </c>
      <c r="F83" s="156"/>
      <c r="G83" s="157"/>
      <c r="H83" s="156"/>
      <c r="I83" s="111"/>
      <c r="J83" s="155">
        <v>3</v>
      </c>
      <c r="K83" s="153">
        <f>_xlfn.IFERROR(VLOOKUP(J79*10+$A83,#REF!,2,FALSE),"")</f>
      </c>
      <c r="L83" s="153">
        <f>_xlfn.IFERROR(VLOOKUP(J79*10+$A83,#REF!,3,FALSE),"")</f>
      </c>
      <c r="M83" s="153">
        <f>_xlfn.IFERROR(VLOOKUP(J79*10+$A83,#REF!,4,FALSE),"")</f>
      </c>
      <c r="N83" s="153">
        <f>_xlfn.IFERROR(VLOOKUP(J79*10+$A83,#REF!,5,FALSE),"")</f>
      </c>
      <c r="O83" s="156"/>
      <c r="P83" s="157"/>
      <c r="Q83" s="156"/>
    </row>
    <row r="84" spans="1:17" ht="16.5">
      <c r="A84" s="158">
        <v>4</v>
      </c>
      <c r="B84" s="153">
        <f>_xlfn.IFERROR(VLOOKUP(A79*10+$A84,#REF!,2,FALSE),"")</f>
      </c>
      <c r="C84" s="153">
        <f>_xlfn.IFERROR(VLOOKUP(A79*10+$A84,#REF!,3,FALSE),"")</f>
      </c>
      <c r="D84" s="153">
        <f>_xlfn.IFERROR(VLOOKUP(A79*10+$A84,#REF!,4,FALSE),"")</f>
      </c>
      <c r="E84" s="153">
        <f>_xlfn.IFERROR(VLOOKUP(A79*10+$A84,#REF!,5,FALSE),"")</f>
      </c>
      <c r="F84" s="156"/>
      <c r="G84" s="157"/>
      <c r="H84" s="156"/>
      <c r="I84" s="110"/>
      <c r="J84" s="158">
        <v>4</v>
      </c>
      <c r="K84" s="153">
        <f>_xlfn.IFERROR(VLOOKUP(J79*10+$A84,#REF!,2,FALSE),"")</f>
      </c>
      <c r="L84" s="153">
        <f>_xlfn.IFERROR(VLOOKUP(J79*10+$A84,#REF!,3,FALSE),"")</f>
      </c>
      <c r="M84" s="153">
        <f>_xlfn.IFERROR(VLOOKUP(J79*10+$A84,#REF!,4,FALSE),"")</f>
      </c>
      <c r="N84" s="153">
        <f>_xlfn.IFERROR(VLOOKUP(J79*10+$A84,#REF!,5,FALSE),"")</f>
      </c>
      <c r="O84" s="156"/>
      <c r="P84" s="157"/>
      <c r="Q84" s="156"/>
    </row>
    <row r="85" spans="1:17" ht="16.5">
      <c r="A85" s="159">
        <v>5</v>
      </c>
      <c r="B85" s="153">
        <f>_xlfn.IFERROR(VLOOKUP(A79*10+$A85,#REF!,2,FALSE),"")</f>
      </c>
      <c r="C85" s="153">
        <f>_xlfn.IFERROR(VLOOKUP(A79*10+$A85,#REF!,3,FALSE),"")</f>
      </c>
      <c r="D85" s="153">
        <f>_xlfn.IFERROR(VLOOKUP(A79*10+$A85,#REF!,4,FALSE),"")</f>
      </c>
      <c r="E85" s="153">
        <f>_xlfn.IFERROR(VLOOKUP(A79*10+$A85,#REF!,5,FALSE),"")</f>
      </c>
      <c r="F85" s="156"/>
      <c r="G85" s="157"/>
      <c r="H85" s="156"/>
      <c r="I85" s="111"/>
      <c r="J85" s="159">
        <v>5</v>
      </c>
      <c r="K85" s="153">
        <f>_xlfn.IFERROR(VLOOKUP(J79*10+$A85,#REF!,2,FALSE),"")</f>
      </c>
      <c r="L85" s="153">
        <f>_xlfn.IFERROR(VLOOKUP(J79*10+$A85,#REF!,3,FALSE),"")</f>
      </c>
      <c r="M85" s="153">
        <f>_xlfn.IFERROR(VLOOKUP(J79*10+$A85,#REF!,4,FALSE),"")</f>
      </c>
      <c r="N85" s="153">
        <f>_xlfn.IFERROR(VLOOKUP(J79*10+$A85,#REF!,5,FALSE),"")</f>
      </c>
      <c r="O85" s="156"/>
      <c r="P85" s="157"/>
      <c r="Q85" s="156"/>
    </row>
    <row r="86" spans="1:17" ht="16.5">
      <c r="A86" s="155">
        <v>6</v>
      </c>
      <c r="B86" s="153">
        <f>_xlfn.IFERROR(VLOOKUP(A79*10+$A86,#REF!,2,FALSE),"")</f>
      </c>
      <c r="C86" s="153">
        <f>_xlfn.IFERROR(VLOOKUP(A79*10+$A86,#REF!,3,FALSE),"")</f>
      </c>
      <c r="D86" s="153">
        <f>_xlfn.IFERROR(VLOOKUP(A79*10+$A86,#REF!,4,FALSE),"")</f>
      </c>
      <c r="E86" s="153">
        <f>_xlfn.IFERROR(VLOOKUP(A79*10+$A86,#REF!,5,FALSE),"")</f>
      </c>
      <c r="F86" s="156"/>
      <c r="G86" s="157"/>
      <c r="H86" s="156"/>
      <c r="I86" s="148"/>
      <c r="J86" s="155">
        <v>6</v>
      </c>
      <c r="K86" s="153">
        <f>_xlfn.IFERROR(VLOOKUP(J79*10+$A86,#REF!,2,FALSE),"")</f>
      </c>
      <c r="L86" s="153">
        <f>_xlfn.IFERROR(VLOOKUP(J79*10+$A86,#REF!,3,FALSE),"")</f>
      </c>
      <c r="M86" s="153">
        <f>_xlfn.IFERROR(VLOOKUP(J79*10+$A86,#REF!,4,FALSE),"")</f>
      </c>
      <c r="N86" s="153">
        <f>_xlfn.IFERROR(VLOOKUP(J79*10+$A86,#REF!,5,FALSE),"")</f>
      </c>
      <c r="O86" s="156"/>
      <c r="P86" s="157"/>
      <c r="Q86" s="156"/>
    </row>
    <row r="87" spans="1:17" ht="16.5">
      <c r="A87" s="150">
        <v>7</v>
      </c>
      <c r="B87" s="153">
        <f>_xlfn.IFERROR(VLOOKUP(A79*10+$A87,#REF!,2,FALSE),"")</f>
      </c>
      <c r="C87" s="153">
        <f>_xlfn.IFERROR(VLOOKUP(A79*10+$A87,#REF!,3,FALSE),"")</f>
      </c>
      <c r="D87" s="153">
        <f>_xlfn.IFERROR(VLOOKUP(A79*10+$A87,#REF!,4,FALSE),"")</f>
      </c>
      <c r="E87" s="153">
        <f>_xlfn.IFERROR(VLOOKUP(A79*10+$A87,#REF!,5,FALSE),"")</f>
      </c>
      <c r="F87" s="156"/>
      <c r="G87" s="157"/>
      <c r="H87" s="156"/>
      <c r="I87" s="111"/>
      <c r="J87" s="150">
        <v>7</v>
      </c>
      <c r="K87" s="153">
        <f>_xlfn.IFERROR(VLOOKUP(J79*10+$A87,#REF!,2,FALSE),"")</f>
      </c>
      <c r="L87" s="153">
        <f>_xlfn.IFERROR(VLOOKUP(J79*10+$A87,#REF!,3,FALSE),"")</f>
      </c>
      <c r="M87" s="153">
        <f>_xlfn.IFERROR(VLOOKUP(J79*10+$A87,#REF!,4,FALSE),"")</f>
      </c>
      <c r="N87" s="153">
        <f>_xlfn.IFERROR(VLOOKUP(J79*10+$A87,#REF!,5,FALSE),"")</f>
      </c>
      <c r="O87" s="156"/>
      <c r="P87" s="157"/>
      <c r="Q87" s="156"/>
    </row>
    <row r="88" spans="1:17" ht="16.5">
      <c r="A88" s="158">
        <v>8</v>
      </c>
      <c r="B88" s="153">
        <f>_xlfn.IFERROR(VLOOKUP(A79*10+$A88,#REF!,2,FALSE),"")</f>
      </c>
      <c r="C88" s="153">
        <f>_xlfn.IFERROR(VLOOKUP(A79*10+$A88,#REF!,3,FALSE),"")</f>
      </c>
      <c r="D88" s="153">
        <f>_xlfn.IFERROR(VLOOKUP(A79*10+$A88,#REF!,4,FALSE),"")</f>
      </c>
      <c r="E88" s="153">
        <f>_xlfn.IFERROR(VLOOKUP(A79*10+$A88,#REF!,5,FALSE),"")</f>
      </c>
      <c r="F88" s="156"/>
      <c r="G88" s="157"/>
      <c r="H88" s="156"/>
      <c r="I88" s="110"/>
      <c r="J88" s="158">
        <v>8</v>
      </c>
      <c r="K88" s="153">
        <f>_xlfn.IFERROR(VLOOKUP(J79*10+$A88,#REF!,2,FALSE),"")</f>
      </c>
      <c r="L88" s="153">
        <f>_xlfn.IFERROR(VLOOKUP(J79*10+$A88,#REF!,3,FALSE),"")</f>
      </c>
      <c r="M88" s="153">
        <f>_xlfn.IFERROR(VLOOKUP(J79*10+$A88,#REF!,4,FALSE),"")</f>
      </c>
      <c r="N88" s="153">
        <f>_xlfn.IFERROR(VLOOKUP(J79*10+$A88,#REF!,5,FALSE),"")</f>
      </c>
      <c r="O88" s="156"/>
      <c r="P88" s="157"/>
      <c r="Q88" s="156"/>
    </row>
    <row r="89" spans="1:9" ht="16.5">
      <c r="A89" s="158"/>
      <c r="B89" s="157"/>
      <c r="C89" s="157"/>
      <c r="D89" s="157"/>
      <c r="E89" s="157"/>
      <c r="F89" s="157"/>
      <c r="G89" s="157"/>
      <c r="H89" s="157"/>
      <c r="I89" s="110"/>
    </row>
    <row r="90" spans="1:17" ht="16.5">
      <c r="A90" s="148">
        <v>17</v>
      </c>
      <c r="B90" s="149" t="s">
        <v>125</v>
      </c>
      <c r="C90" s="150"/>
      <c r="D90" s="150"/>
      <c r="E90" s="150"/>
      <c r="F90" s="150"/>
      <c r="G90" s="150"/>
      <c r="H90" s="150"/>
      <c r="J90" s="148">
        <v>18</v>
      </c>
      <c r="K90" s="149" t="s">
        <v>125</v>
      </c>
      <c r="L90" s="150"/>
      <c r="M90" s="150"/>
      <c r="N90" s="150"/>
      <c r="O90" s="150"/>
      <c r="P90" s="150"/>
      <c r="Q90" s="150"/>
    </row>
    <row r="91" spans="1:17" ht="16.5">
      <c r="A91" s="151" t="s">
        <v>158</v>
      </c>
      <c r="B91" s="152" t="s">
        <v>159</v>
      </c>
      <c r="C91" s="152" t="s">
        <v>160</v>
      </c>
      <c r="D91" s="151" t="s">
        <v>6</v>
      </c>
      <c r="E91" s="151" t="s">
        <v>7</v>
      </c>
      <c r="F91" s="151" t="s">
        <v>8</v>
      </c>
      <c r="G91" s="151"/>
      <c r="H91" s="151" t="s">
        <v>11</v>
      </c>
      <c r="I91" s="110"/>
      <c r="J91" s="151" t="s">
        <v>174</v>
      </c>
      <c r="K91" s="152" t="s">
        <v>175</v>
      </c>
      <c r="L91" s="152" t="s">
        <v>176</v>
      </c>
      <c r="M91" s="151" t="s">
        <v>6</v>
      </c>
      <c r="N91" s="151" t="s">
        <v>7</v>
      </c>
      <c r="O91" s="151" t="s">
        <v>8</v>
      </c>
      <c r="P91" s="151"/>
      <c r="Q91" s="151" t="s">
        <v>11</v>
      </c>
    </row>
    <row r="92" spans="1:17" ht="16.5">
      <c r="A92" s="150">
        <v>1</v>
      </c>
      <c r="B92" s="153">
        <f>_xlfn.IFERROR(VLOOKUP(A90*10+$A92,#REF!,2,FALSE),"")</f>
      </c>
      <c r="C92" s="153">
        <f>_xlfn.IFERROR(VLOOKUP(A90*10+$A92,#REF!,3,FALSE),"")</f>
      </c>
      <c r="D92" s="153">
        <f>_xlfn.IFERROR(VLOOKUP(A90*10+$A92,#REF!,4,FALSE),"")</f>
      </c>
      <c r="E92" s="153">
        <f>_xlfn.IFERROR(VLOOKUP(A90*10+$A92,#REF!,5,FALSE),"")</f>
      </c>
      <c r="F92" s="154"/>
      <c r="G92" s="153"/>
      <c r="H92" s="154"/>
      <c r="I92" s="111"/>
      <c r="J92" s="150">
        <v>1</v>
      </c>
      <c r="K92" s="153">
        <f>_xlfn.IFERROR(VLOOKUP(J90*10+$A92,#REF!,2,FALSE),"")</f>
      </c>
      <c r="L92" s="153">
        <f>_xlfn.IFERROR(VLOOKUP(J90*10+$A92,#REF!,3,FALSE),"")</f>
      </c>
      <c r="M92" s="153">
        <f>_xlfn.IFERROR(VLOOKUP(J90*10+$A92,#REF!,4,FALSE),"")</f>
      </c>
      <c r="N92" s="153">
        <f>_xlfn.IFERROR(VLOOKUP(J90*10+$A92,#REF!,5,FALSE),"")</f>
      </c>
      <c r="O92" s="154"/>
      <c r="P92" s="153"/>
      <c r="Q92" s="154"/>
    </row>
    <row r="93" spans="1:17" ht="16.5">
      <c r="A93" s="155">
        <v>2</v>
      </c>
      <c r="B93" s="153">
        <f>_xlfn.IFERROR(VLOOKUP(A90*10+$A93,#REF!,2,FALSE),"")</f>
      </c>
      <c r="C93" s="153">
        <f>_xlfn.IFERROR(VLOOKUP(A90*10+$A93,#REF!,3,FALSE),"")</f>
      </c>
      <c r="D93" s="153">
        <f>_xlfn.IFERROR(VLOOKUP(A90*10+$A93,#REF!,4,FALSE),"")</f>
      </c>
      <c r="E93" s="153">
        <f>_xlfn.IFERROR(VLOOKUP(A90*10+$A93,#REF!,5,FALSE),"")</f>
      </c>
      <c r="F93" s="156"/>
      <c r="G93" s="157"/>
      <c r="H93" s="156"/>
      <c r="I93" s="111"/>
      <c r="J93" s="155">
        <v>2</v>
      </c>
      <c r="K93" s="153">
        <f>_xlfn.IFERROR(VLOOKUP(J90*10+$A93,#REF!,2,FALSE),"")</f>
      </c>
      <c r="L93" s="153">
        <f>_xlfn.IFERROR(VLOOKUP(J90*10+$A93,#REF!,3,FALSE),"")</f>
      </c>
      <c r="M93" s="153">
        <f>_xlfn.IFERROR(VLOOKUP(J90*10+$A93,#REF!,4,FALSE),"")</f>
      </c>
      <c r="N93" s="153">
        <f>_xlfn.IFERROR(VLOOKUP(J90*10+$A93,#REF!,5,FALSE),"")</f>
      </c>
      <c r="O93" s="156"/>
      <c r="P93" s="157"/>
      <c r="Q93" s="156"/>
    </row>
    <row r="94" spans="1:17" ht="16.5">
      <c r="A94" s="155">
        <v>3</v>
      </c>
      <c r="B94" s="153">
        <f>_xlfn.IFERROR(VLOOKUP(A90*10+$A94,#REF!,2,FALSE),"")</f>
      </c>
      <c r="C94" s="153">
        <f>_xlfn.IFERROR(VLOOKUP(A90*10+$A94,#REF!,3,FALSE),"")</f>
      </c>
      <c r="D94" s="153">
        <f>_xlfn.IFERROR(VLOOKUP(A90*10+$A94,#REF!,4,FALSE),"")</f>
      </c>
      <c r="E94" s="153">
        <f>_xlfn.IFERROR(VLOOKUP(A90*10+$A94,#REF!,5,FALSE),"")</f>
      </c>
      <c r="F94" s="156"/>
      <c r="G94" s="157"/>
      <c r="H94" s="156"/>
      <c r="I94" s="111"/>
      <c r="J94" s="155">
        <v>3</v>
      </c>
      <c r="K94" s="153">
        <f>_xlfn.IFERROR(VLOOKUP(J90*10+$A94,#REF!,2,FALSE),"")</f>
      </c>
      <c r="L94" s="153">
        <f>_xlfn.IFERROR(VLOOKUP(J90*10+$A94,#REF!,3,FALSE),"")</f>
      </c>
      <c r="M94" s="153">
        <f>_xlfn.IFERROR(VLOOKUP(J90*10+$A94,#REF!,4,FALSE),"")</f>
      </c>
      <c r="N94" s="153">
        <f>_xlfn.IFERROR(VLOOKUP(J90*10+$A94,#REF!,5,FALSE),"")</f>
      </c>
      <c r="O94" s="156"/>
      <c r="P94" s="157"/>
      <c r="Q94" s="156"/>
    </row>
    <row r="95" spans="1:17" ht="16.5">
      <c r="A95" s="158">
        <v>4</v>
      </c>
      <c r="B95" s="153">
        <f>_xlfn.IFERROR(VLOOKUP(A90*10+$A95,#REF!,2,FALSE),"")</f>
      </c>
      <c r="C95" s="153">
        <f>_xlfn.IFERROR(VLOOKUP(A90*10+$A95,#REF!,3,FALSE),"")</f>
      </c>
      <c r="D95" s="153">
        <f>_xlfn.IFERROR(VLOOKUP(A90*10+$A95,#REF!,4,FALSE),"")</f>
      </c>
      <c r="E95" s="153">
        <f>_xlfn.IFERROR(VLOOKUP(A90*10+$A95,#REF!,5,FALSE),"")</f>
      </c>
      <c r="F95" s="156"/>
      <c r="G95" s="157"/>
      <c r="H95" s="156"/>
      <c r="I95" s="111"/>
      <c r="J95" s="158">
        <v>4</v>
      </c>
      <c r="K95" s="153">
        <f>_xlfn.IFERROR(VLOOKUP(J90*10+$A95,#REF!,2,FALSE),"")</f>
      </c>
      <c r="L95" s="153">
        <f>_xlfn.IFERROR(VLOOKUP(J90*10+$A95,#REF!,3,FALSE),"")</f>
      </c>
      <c r="M95" s="153">
        <f>_xlfn.IFERROR(VLOOKUP(J90*10+$A95,#REF!,4,FALSE),"")</f>
      </c>
      <c r="N95" s="153">
        <f>_xlfn.IFERROR(VLOOKUP(J90*10+$A95,#REF!,5,FALSE),"")</f>
      </c>
      <c r="O95" s="156"/>
      <c r="P95" s="157"/>
      <c r="Q95" s="156"/>
    </row>
    <row r="96" spans="1:17" ht="16.5">
      <c r="A96" s="159">
        <v>5</v>
      </c>
      <c r="B96" s="153">
        <f>_xlfn.IFERROR(VLOOKUP(A90*10+$A96,#REF!,2,FALSE),"")</f>
      </c>
      <c r="C96" s="153">
        <f>_xlfn.IFERROR(VLOOKUP(A90*10+$A96,#REF!,3,FALSE),"")</f>
      </c>
      <c r="D96" s="153">
        <f>_xlfn.IFERROR(VLOOKUP(A90*10+$A96,#REF!,4,FALSE),"")</f>
      </c>
      <c r="E96" s="153">
        <f>_xlfn.IFERROR(VLOOKUP(A90*10+$A96,#REF!,5,FALSE),"")</f>
      </c>
      <c r="F96" s="156"/>
      <c r="G96" s="157"/>
      <c r="H96" s="156"/>
      <c r="I96" s="111"/>
      <c r="J96" s="159">
        <v>5</v>
      </c>
      <c r="K96" s="153">
        <f>_xlfn.IFERROR(VLOOKUP(J90*10+$A96,#REF!,2,FALSE),"")</f>
      </c>
      <c r="L96" s="153">
        <f>_xlfn.IFERROR(VLOOKUP(J90*10+$A96,#REF!,3,FALSE),"")</f>
      </c>
      <c r="M96" s="153">
        <f>_xlfn.IFERROR(VLOOKUP(J90*10+$A96,#REF!,4,FALSE),"")</f>
      </c>
      <c r="N96" s="153">
        <f>_xlfn.IFERROR(VLOOKUP(J90*10+$A96,#REF!,5,FALSE),"")</f>
      </c>
      <c r="O96" s="156"/>
      <c r="P96" s="157"/>
      <c r="Q96" s="156"/>
    </row>
    <row r="97" spans="1:17" ht="16.5">
      <c r="A97" s="155">
        <v>6</v>
      </c>
      <c r="B97" s="153">
        <f>_xlfn.IFERROR(VLOOKUP(A90*10+$A97,#REF!,2,FALSE),"")</f>
      </c>
      <c r="C97" s="153">
        <f>_xlfn.IFERROR(VLOOKUP(A90*10+$A97,#REF!,3,FALSE),"")</f>
      </c>
      <c r="D97" s="153">
        <f>_xlfn.IFERROR(VLOOKUP(A90*10+$A97,#REF!,4,FALSE),"")</f>
      </c>
      <c r="E97" s="153">
        <f>_xlfn.IFERROR(VLOOKUP(A90*10+$A97,#REF!,5,FALSE),"")</f>
      </c>
      <c r="F97" s="156"/>
      <c r="G97" s="157"/>
      <c r="H97" s="156"/>
      <c r="I97" s="110"/>
      <c r="J97" s="155">
        <v>6</v>
      </c>
      <c r="K97" s="153">
        <f>_xlfn.IFERROR(VLOOKUP(J90*10+$A97,#REF!,2,FALSE),"")</f>
      </c>
      <c r="L97" s="153">
        <f>_xlfn.IFERROR(VLOOKUP(J90*10+$A97,#REF!,3,FALSE),"")</f>
      </c>
      <c r="M97" s="153">
        <f>_xlfn.IFERROR(VLOOKUP(J90*10+$A97,#REF!,4,FALSE),"")</f>
      </c>
      <c r="N97" s="153">
        <f>_xlfn.IFERROR(VLOOKUP(J90*10+$A97,#REF!,5,FALSE),"")</f>
      </c>
      <c r="O97" s="156"/>
      <c r="P97" s="157"/>
      <c r="Q97" s="156"/>
    </row>
    <row r="98" spans="1:17" ht="16.5">
      <c r="A98" s="150">
        <v>7</v>
      </c>
      <c r="B98" s="153">
        <f>_xlfn.IFERROR(VLOOKUP(A90*10+$A98,#REF!,2,FALSE),"")</f>
      </c>
      <c r="C98" s="153">
        <f>_xlfn.IFERROR(VLOOKUP(A90*10+$A98,#REF!,3,FALSE),"")</f>
      </c>
      <c r="D98" s="153">
        <f>_xlfn.IFERROR(VLOOKUP(A90*10+$A98,#REF!,4,FALSE),"")</f>
      </c>
      <c r="E98" s="153">
        <f>_xlfn.IFERROR(VLOOKUP(A90*10+$A98,#REF!,5,FALSE),"")</f>
      </c>
      <c r="F98" s="156"/>
      <c r="G98" s="157"/>
      <c r="H98" s="156"/>
      <c r="I98" s="111"/>
      <c r="J98" s="150">
        <v>7</v>
      </c>
      <c r="K98" s="153">
        <f>_xlfn.IFERROR(VLOOKUP(J90*10+$A98,#REF!,2,FALSE),"")</f>
      </c>
      <c r="L98" s="153">
        <f>_xlfn.IFERROR(VLOOKUP(J90*10+$A98,#REF!,3,FALSE),"")</f>
      </c>
      <c r="M98" s="153">
        <f>_xlfn.IFERROR(VLOOKUP(J90*10+$A98,#REF!,4,FALSE),"")</f>
      </c>
      <c r="N98" s="153">
        <f>_xlfn.IFERROR(VLOOKUP(J90*10+$A98,#REF!,5,FALSE),"")</f>
      </c>
      <c r="O98" s="156"/>
      <c r="P98" s="157"/>
      <c r="Q98" s="156"/>
    </row>
    <row r="99" spans="1:17" ht="16.5">
      <c r="A99" s="158">
        <v>8</v>
      </c>
      <c r="B99" s="153">
        <f>_xlfn.IFERROR(VLOOKUP(A90*10+$A99,#REF!,2,FALSE),"")</f>
      </c>
      <c r="C99" s="153">
        <f>_xlfn.IFERROR(VLOOKUP(A90*10+$A99,#REF!,3,FALSE),"")</f>
      </c>
      <c r="D99" s="153">
        <f>_xlfn.IFERROR(VLOOKUP(A90*10+$A99,#REF!,4,FALSE),"")</f>
      </c>
      <c r="E99" s="153">
        <f>_xlfn.IFERROR(VLOOKUP(A90*10+$A99,#REF!,5,FALSE),"")</f>
      </c>
      <c r="F99" s="156"/>
      <c r="G99" s="157"/>
      <c r="H99" s="156"/>
      <c r="I99" s="111"/>
      <c r="J99" s="158">
        <v>8</v>
      </c>
      <c r="K99" s="153">
        <f>_xlfn.IFERROR(VLOOKUP(J90*10+$A99,#REF!,2,FALSE),"")</f>
      </c>
      <c r="L99" s="153">
        <f>_xlfn.IFERROR(VLOOKUP(J90*10+$A99,#REF!,3,FALSE),"")</f>
      </c>
      <c r="M99" s="153">
        <f>_xlfn.IFERROR(VLOOKUP(J90*10+$A99,#REF!,4,FALSE),"")</f>
      </c>
      <c r="N99" s="153">
        <f>_xlfn.IFERROR(VLOOKUP(J90*10+$A99,#REF!,5,FALSE),"")</f>
      </c>
      <c r="O99" s="156"/>
      <c r="P99" s="157"/>
      <c r="Q99" s="156"/>
    </row>
    <row r="100" spans="1:9" ht="16.5">
      <c r="A100" s="158"/>
      <c r="B100" s="153"/>
      <c r="C100" s="153"/>
      <c r="D100" s="153"/>
      <c r="E100" s="153"/>
      <c r="F100" s="153"/>
      <c r="G100" s="153"/>
      <c r="H100" s="157"/>
      <c r="I100" s="111"/>
    </row>
    <row r="101" spans="1:8" ht="16.5">
      <c r="A101" s="148">
        <v>19</v>
      </c>
      <c r="B101" s="149" t="s">
        <v>125</v>
      </c>
      <c r="C101" s="150"/>
      <c r="D101" s="150"/>
      <c r="E101" s="150"/>
      <c r="F101" s="150"/>
      <c r="G101" s="150"/>
      <c r="H101" s="150"/>
    </row>
    <row r="102" spans="1:9" ht="16.5">
      <c r="A102" s="151" t="s">
        <v>158</v>
      </c>
      <c r="B102" s="152" t="s">
        <v>159</v>
      </c>
      <c r="C102" s="152" t="s">
        <v>160</v>
      </c>
      <c r="D102" s="151" t="s">
        <v>6</v>
      </c>
      <c r="E102" s="151" t="s">
        <v>7</v>
      </c>
      <c r="F102" s="151" t="s">
        <v>8</v>
      </c>
      <c r="G102" s="151"/>
      <c r="H102" s="151" t="s">
        <v>11</v>
      </c>
      <c r="I102" s="110"/>
    </row>
    <row r="103" spans="1:9" ht="16.5">
      <c r="A103" s="150">
        <v>1</v>
      </c>
      <c r="B103" s="153">
        <f>_xlfn.IFERROR(VLOOKUP(A101*10+$A103,#REF!,2,FALSE),"")</f>
      </c>
      <c r="C103" s="153">
        <f>_xlfn.IFERROR(VLOOKUP(A101*10+$A103,#REF!,3,FALSE),"")</f>
      </c>
      <c r="D103" s="153">
        <f>_xlfn.IFERROR(VLOOKUP(A101*10+$A103,#REF!,4,FALSE),"")</f>
      </c>
      <c r="E103" s="153">
        <f>_xlfn.IFERROR(VLOOKUP(A101*10+$A103,#REF!,5,FALSE),"")</f>
      </c>
      <c r="F103" s="154"/>
      <c r="G103" s="153"/>
      <c r="H103" s="154"/>
      <c r="I103" s="111"/>
    </row>
    <row r="104" spans="1:9" ht="16.5">
      <c r="A104" s="155">
        <v>2</v>
      </c>
      <c r="B104" s="153">
        <f>_xlfn.IFERROR(VLOOKUP(A101*10+$A104,#REF!,2,FALSE),"")</f>
      </c>
      <c r="C104" s="153">
        <f>_xlfn.IFERROR(VLOOKUP(A101*10+$A104,#REF!,3,FALSE),"")</f>
      </c>
      <c r="D104" s="153">
        <f>_xlfn.IFERROR(VLOOKUP(A101*10+$A104,#REF!,4,FALSE),"")</f>
      </c>
      <c r="E104" s="153">
        <f>_xlfn.IFERROR(VLOOKUP(A101*10+$A104,#REF!,5,FALSE),"")</f>
      </c>
      <c r="F104" s="156"/>
      <c r="G104" s="157"/>
      <c r="H104" s="156"/>
      <c r="I104" s="111"/>
    </row>
    <row r="105" spans="1:9" ht="16.5">
      <c r="A105" s="155">
        <v>3</v>
      </c>
      <c r="B105" s="153">
        <f>_xlfn.IFERROR(VLOOKUP(A101*10+$A105,#REF!,2,FALSE),"")</f>
      </c>
      <c r="C105" s="153">
        <f>_xlfn.IFERROR(VLOOKUP(A101*10+$A105,#REF!,3,FALSE),"")</f>
      </c>
      <c r="D105" s="153">
        <f>_xlfn.IFERROR(VLOOKUP(A101*10+$A105,#REF!,4,FALSE),"")</f>
      </c>
      <c r="E105" s="153">
        <f>_xlfn.IFERROR(VLOOKUP(A101*10+$A105,#REF!,5,FALSE),"")</f>
      </c>
      <c r="F105" s="156"/>
      <c r="G105" s="157"/>
      <c r="H105" s="156"/>
      <c r="I105" s="111"/>
    </row>
    <row r="106" spans="1:9" ht="16.5">
      <c r="A106" s="158">
        <v>4</v>
      </c>
      <c r="B106" s="153">
        <f>_xlfn.IFERROR(VLOOKUP(A101*10+$A106,#REF!,2,FALSE),"")</f>
      </c>
      <c r="C106" s="153">
        <f>_xlfn.IFERROR(VLOOKUP(A101*10+$A106,#REF!,3,FALSE),"")</f>
      </c>
      <c r="D106" s="153">
        <f>_xlfn.IFERROR(VLOOKUP(A101*10+$A106,#REF!,4,FALSE),"")</f>
      </c>
      <c r="E106" s="153">
        <f>_xlfn.IFERROR(VLOOKUP(A101*10+$A106,#REF!,5,FALSE),"")</f>
      </c>
      <c r="F106" s="156"/>
      <c r="G106" s="157"/>
      <c r="H106" s="156"/>
      <c r="I106" s="110"/>
    </row>
    <row r="107" spans="1:9" ht="16.5">
      <c r="A107" s="159">
        <v>5</v>
      </c>
      <c r="B107" s="153">
        <f>_xlfn.IFERROR(VLOOKUP(A101*10+$A107,#REF!,2,FALSE),"")</f>
      </c>
      <c r="C107" s="153">
        <f>_xlfn.IFERROR(VLOOKUP(A101*10+$A107,#REF!,3,FALSE),"")</f>
      </c>
      <c r="D107" s="153">
        <f>_xlfn.IFERROR(VLOOKUP(A101*10+$A107,#REF!,4,FALSE),"")</f>
      </c>
      <c r="E107" s="153">
        <f>_xlfn.IFERROR(VLOOKUP(A101*10+$A107,#REF!,5,FALSE),"")</f>
      </c>
      <c r="F107" s="156"/>
      <c r="G107" s="157"/>
      <c r="H107" s="156"/>
      <c r="I107" s="111"/>
    </row>
    <row r="108" spans="1:9" ht="16.5">
      <c r="A108" s="155">
        <v>6</v>
      </c>
      <c r="B108" s="153">
        <f>_xlfn.IFERROR(VLOOKUP(A101*10+$A108,#REF!,2,FALSE),"")</f>
      </c>
      <c r="C108" s="153">
        <f>_xlfn.IFERROR(VLOOKUP(A101*10+$A108,#REF!,3,FALSE),"")</f>
      </c>
      <c r="D108" s="153">
        <f>_xlfn.IFERROR(VLOOKUP(A101*10+$A108,#REF!,4,FALSE),"")</f>
      </c>
      <c r="E108" s="153">
        <f>_xlfn.IFERROR(VLOOKUP(A101*10+$A108,#REF!,5,FALSE),"")</f>
      </c>
      <c r="F108" s="156"/>
      <c r="G108" s="157"/>
      <c r="H108" s="156"/>
      <c r="I108" s="148"/>
    </row>
    <row r="109" spans="1:9" ht="16.5">
      <c r="A109" s="150">
        <v>7</v>
      </c>
      <c r="B109" s="153">
        <f>_xlfn.IFERROR(VLOOKUP(A101*10+$A109,#REF!,2,FALSE),"")</f>
      </c>
      <c r="C109" s="153">
        <f>_xlfn.IFERROR(VLOOKUP(A101*10+$A109,#REF!,3,FALSE),"")</f>
      </c>
      <c r="D109" s="153">
        <f>_xlfn.IFERROR(VLOOKUP(A101*10+$A109,#REF!,4,FALSE),"")</f>
      </c>
      <c r="E109" s="153">
        <f>_xlfn.IFERROR(VLOOKUP(A101*10+$A109,#REF!,5,FALSE),"")</f>
      </c>
      <c r="F109" s="156"/>
      <c r="G109" s="157"/>
      <c r="H109" s="156"/>
      <c r="I109" s="111"/>
    </row>
    <row r="110" spans="1:9" ht="16.5">
      <c r="A110" s="158">
        <v>8</v>
      </c>
      <c r="B110" s="153">
        <f>_xlfn.IFERROR(VLOOKUP(A101*10+$A110,#REF!,2,FALSE),"")</f>
      </c>
      <c r="C110" s="153">
        <f>_xlfn.IFERROR(VLOOKUP(A101*10+$A110,#REF!,3,FALSE),"")</f>
      </c>
      <c r="D110" s="153">
        <f>_xlfn.IFERROR(VLOOKUP(A101*10+$A110,#REF!,4,FALSE),"")</f>
      </c>
      <c r="E110" s="153">
        <f>_xlfn.IFERROR(VLOOKUP(A101*10+$A110,#REF!,5,FALSE),"")</f>
      </c>
      <c r="F110" s="156"/>
      <c r="G110" s="157"/>
      <c r="H110" s="156"/>
      <c r="I110" s="110"/>
    </row>
    <row r="111" spans="1:9" ht="16.5">
      <c r="A111" s="150"/>
      <c r="B111" s="162"/>
      <c r="C111" s="163"/>
      <c r="D111" s="153"/>
      <c r="E111" s="163"/>
      <c r="F111" s="163"/>
      <c r="G111" s="163"/>
      <c r="H111" s="163"/>
      <c r="I111" s="111"/>
    </row>
    <row r="112" spans="1:17" ht="16.5">
      <c r="A112" s="148">
        <v>21</v>
      </c>
      <c r="B112" s="149" t="s">
        <v>125</v>
      </c>
      <c r="C112" s="150"/>
      <c r="D112" s="150"/>
      <c r="E112" s="150"/>
      <c r="F112" s="150"/>
      <c r="G112" s="150"/>
      <c r="H112" s="150"/>
      <c r="J112" s="148">
        <v>20</v>
      </c>
      <c r="K112" s="149" t="s">
        <v>125</v>
      </c>
      <c r="L112" s="150"/>
      <c r="M112" s="150"/>
      <c r="N112" s="150"/>
      <c r="O112" s="150"/>
      <c r="P112" s="150"/>
      <c r="Q112" s="150"/>
    </row>
    <row r="113" spans="1:17" ht="16.5">
      <c r="A113" s="151" t="s">
        <v>158</v>
      </c>
      <c r="B113" s="152" t="s">
        <v>159</v>
      </c>
      <c r="C113" s="152" t="s">
        <v>160</v>
      </c>
      <c r="D113" s="151" t="s">
        <v>6</v>
      </c>
      <c r="E113" s="151" t="s">
        <v>7</v>
      </c>
      <c r="F113" s="151" t="s">
        <v>8</v>
      </c>
      <c r="G113" s="151"/>
      <c r="H113" s="151" t="s">
        <v>11</v>
      </c>
      <c r="I113" s="110"/>
      <c r="J113" s="151" t="s">
        <v>174</v>
      </c>
      <c r="K113" s="152" t="s">
        <v>175</v>
      </c>
      <c r="L113" s="152" t="s">
        <v>176</v>
      </c>
      <c r="M113" s="151" t="s">
        <v>6</v>
      </c>
      <c r="N113" s="151" t="s">
        <v>7</v>
      </c>
      <c r="O113" s="151" t="s">
        <v>8</v>
      </c>
      <c r="P113" s="151"/>
      <c r="Q113" s="151" t="s">
        <v>11</v>
      </c>
    </row>
    <row r="114" spans="1:17" ht="16.5">
      <c r="A114" s="150">
        <v>1</v>
      </c>
      <c r="B114" s="153">
        <f>_xlfn.IFERROR(VLOOKUP(A112*10+$A114,#REF!,2,FALSE),"")</f>
      </c>
      <c r="C114" s="153">
        <f>_xlfn.IFERROR(VLOOKUP(A112*10+$A114,#REF!,3,FALSE),"")</f>
      </c>
      <c r="D114" s="153">
        <f>_xlfn.IFERROR(VLOOKUP(A112*10+$A114,#REF!,4,FALSE),"")</f>
      </c>
      <c r="E114" s="153">
        <f>_xlfn.IFERROR(VLOOKUP(A112*10+$A114,#REF!,5,FALSE),"")</f>
      </c>
      <c r="F114" s="154"/>
      <c r="G114" s="153"/>
      <c r="H114" s="154"/>
      <c r="I114" s="111"/>
      <c r="J114" s="150">
        <v>1</v>
      </c>
      <c r="K114" s="153">
        <f>_xlfn.IFERROR(VLOOKUP(J112*10+$A103,#REF!,2,FALSE),"")</f>
      </c>
      <c r="L114" s="153">
        <f>_xlfn.IFERROR(VLOOKUP(J112*10+$A103,#REF!,3,FALSE),"")</f>
      </c>
      <c r="M114" s="153">
        <f>_xlfn.IFERROR(VLOOKUP(J112*10+$A103,#REF!,4,FALSE),"")</f>
      </c>
      <c r="N114" s="153">
        <f>_xlfn.IFERROR(VLOOKUP(J112*10+$A103,#REF!,5,FALSE),"")</f>
      </c>
      <c r="O114" s="154"/>
      <c r="P114" s="153"/>
      <c r="Q114" s="154"/>
    </row>
    <row r="115" spans="1:17" ht="16.5">
      <c r="A115" s="155">
        <v>2</v>
      </c>
      <c r="B115" s="153">
        <f>_xlfn.IFERROR(VLOOKUP(A112*10+$A115,#REF!,2,FALSE),"")</f>
      </c>
      <c r="C115" s="153">
        <f>_xlfn.IFERROR(VLOOKUP(A112*10+$A115,#REF!,3,FALSE),"")</f>
      </c>
      <c r="D115" s="153">
        <f>_xlfn.IFERROR(VLOOKUP(A112*10+$A115,#REF!,4,FALSE),"")</f>
      </c>
      <c r="E115" s="153">
        <f>_xlfn.IFERROR(VLOOKUP(A112*10+$A115,#REF!,5,FALSE),"")</f>
      </c>
      <c r="F115" s="156"/>
      <c r="G115" s="157"/>
      <c r="H115" s="156"/>
      <c r="I115" s="111"/>
      <c r="J115" s="155">
        <v>2</v>
      </c>
      <c r="K115" s="153">
        <f>_xlfn.IFERROR(VLOOKUP(J112*10+$A104,#REF!,2,FALSE),"")</f>
      </c>
      <c r="L115" s="153">
        <f>_xlfn.IFERROR(VLOOKUP(J112*10+$A104,#REF!,3,FALSE),"")</f>
      </c>
      <c r="M115" s="153">
        <f>_xlfn.IFERROR(VLOOKUP(J112*10+$A104,#REF!,4,FALSE),"")</f>
      </c>
      <c r="N115" s="153">
        <f>_xlfn.IFERROR(VLOOKUP(J112*10+$A104,#REF!,5,FALSE),"")</f>
      </c>
      <c r="O115" s="156"/>
      <c r="P115" s="157"/>
      <c r="Q115" s="156"/>
    </row>
    <row r="116" spans="1:17" ht="16.5">
      <c r="A116" s="155">
        <v>3</v>
      </c>
      <c r="B116" s="153">
        <f>_xlfn.IFERROR(VLOOKUP(A112*10+$A116,#REF!,2,FALSE),"")</f>
      </c>
      <c r="C116" s="153">
        <f>_xlfn.IFERROR(VLOOKUP(A112*10+$A116,#REF!,3,FALSE),"")</f>
      </c>
      <c r="D116" s="153">
        <f>_xlfn.IFERROR(VLOOKUP(A112*10+$A116,#REF!,4,FALSE),"")</f>
      </c>
      <c r="E116" s="153">
        <f>_xlfn.IFERROR(VLOOKUP(A112*10+$A116,#REF!,5,FALSE),"")</f>
      </c>
      <c r="F116" s="156"/>
      <c r="G116" s="157"/>
      <c r="H116" s="156"/>
      <c r="I116" s="111"/>
      <c r="J116" s="155">
        <v>3</v>
      </c>
      <c r="K116" s="153">
        <f>_xlfn.IFERROR(VLOOKUP(J112*10+$A105,#REF!,2,FALSE),"")</f>
      </c>
      <c r="L116" s="153">
        <f>_xlfn.IFERROR(VLOOKUP(J112*10+$A105,#REF!,3,FALSE),"")</f>
      </c>
      <c r="M116" s="153">
        <f>_xlfn.IFERROR(VLOOKUP(J112*10+$A105,#REF!,4,FALSE),"")</f>
      </c>
      <c r="N116" s="153">
        <f>_xlfn.IFERROR(VLOOKUP(J112*10+$A105,#REF!,5,FALSE),"")</f>
      </c>
      <c r="O116" s="156"/>
      <c r="P116" s="157"/>
      <c r="Q116" s="156"/>
    </row>
    <row r="117" spans="1:17" ht="16.5">
      <c r="A117" s="158">
        <v>4</v>
      </c>
      <c r="B117" s="153">
        <f>_xlfn.IFERROR(VLOOKUP(A112*10+$A117,#REF!,2,FALSE),"")</f>
      </c>
      <c r="C117" s="153">
        <f>_xlfn.IFERROR(VLOOKUP(A112*10+$A117,#REF!,3,FALSE),"")</f>
      </c>
      <c r="D117" s="153">
        <f>_xlfn.IFERROR(VLOOKUP(A112*10+$A117,#REF!,4,FALSE),"")</f>
      </c>
      <c r="E117" s="153">
        <f>_xlfn.IFERROR(VLOOKUP(A112*10+$A117,#REF!,5,FALSE),"")</f>
      </c>
      <c r="F117" s="156"/>
      <c r="G117" s="157"/>
      <c r="H117" s="156"/>
      <c r="I117" s="111"/>
      <c r="J117" s="158">
        <v>4</v>
      </c>
      <c r="K117" s="153">
        <f>_xlfn.IFERROR(VLOOKUP(J112*10+$A106,#REF!,2,FALSE),"")</f>
      </c>
      <c r="L117" s="153">
        <f>_xlfn.IFERROR(VLOOKUP(J112*10+$A106,#REF!,3,FALSE),"")</f>
      </c>
      <c r="M117" s="153">
        <f>_xlfn.IFERROR(VLOOKUP(J112*10+$A106,#REF!,4,FALSE),"")</f>
      </c>
      <c r="N117" s="153">
        <f>_xlfn.IFERROR(VLOOKUP(J112*10+$A106,#REF!,5,FALSE),"")</f>
      </c>
      <c r="O117" s="156"/>
      <c r="P117" s="157"/>
      <c r="Q117" s="156"/>
    </row>
    <row r="118" spans="1:17" ht="16.5">
      <c r="A118" s="159">
        <v>5</v>
      </c>
      <c r="B118" s="153">
        <f>_xlfn.IFERROR(VLOOKUP(A112*10+$A118,#REF!,2,FALSE),"")</f>
      </c>
      <c r="C118" s="153">
        <f>_xlfn.IFERROR(VLOOKUP(A112*10+$A118,#REF!,3,FALSE),"")</f>
      </c>
      <c r="D118" s="153">
        <f>_xlfn.IFERROR(VLOOKUP(A112*10+$A118,#REF!,4,FALSE),"")</f>
      </c>
      <c r="E118" s="153">
        <f>_xlfn.IFERROR(VLOOKUP(A112*10+$A118,#REF!,5,FALSE),"")</f>
      </c>
      <c r="F118" s="156"/>
      <c r="G118" s="157"/>
      <c r="H118" s="156"/>
      <c r="I118" s="111"/>
      <c r="J118" s="159">
        <v>5</v>
      </c>
      <c r="K118" s="153">
        <f>_xlfn.IFERROR(VLOOKUP(J112*10+$A107,#REF!,2,FALSE),"")</f>
      </c>
      <c r="L118" s="153">
        <f>_xlfn.IFERROR(VLOOKUP(J112*10+$A107,#REF!,3,FALSE),"")</f>
      </c>
      <c r="M118" s="153">
        <f>_xlfn.IFERROR(VLOOKUP(J112*10+$A107,#REF!,4,FALSE),"")</f>
      </c>
      <c r="N118" s="153">
        <f>_xlfn.IFERROR(VLOOKUP(J112*10+$A107,#REF!,5,FALSE),"")</f>
      </c>
      <c r="O118" s="156"/>
      <c r="P118" s="157"/>
      <c r="Q118" s="156"/>
    </row>
    <row r="119" spans="1:17" ht="16.5">
      <c r="A119" s="155">
        <v>6</v>
      </c>
      <c r="B119" s="153">
        <f>_xlfn.IFERROR(VLOOKUP(A112*10+$A119,#REF!,2,FALSE),"")</f>
      </c>
      <c r="C119" s="153">
        <f>_xlfn.IFERROR(VLOOKUP(A112*10+$A119,#REF!,3,FALSE),"")</f>
      </c>
      <c r="D119" s="153">
        <f>_xlfn.IFERROR(VLOOKUP(A112*10+$A119,#REF!,4,FALSE),"")</f>
      </c>
      <c r="E119" s="153">
        <f>_xlfn.IFERROR(VLOOKUP(A112*10+$A119,#REF!,5,FALSE),"")</f>
      </c>
      <c r="F119" s="156"/>
      <c r="G119" s="157"/>
      <c r="H119" s="156"/>
      <c r="I119" s="110"/>
      <c r="J119" s="155">
        <v>6</v>
      </c>
      <c r="K119" s="153">
        <f>_xlfn.IFERROR(VLOOKUP(J112*10+$A108,#REF!,2,FALSE),"")</f>
      </c>
      <c r="L119" s="153">
        <f>_xlfn.IFERROR(VLOOKUP(J112*10+$A108,#REF!,3,FALSE),"")</f>
      </c>
      <c r="M119" s="153">
        <f>_xlfn.IFERROR(VLOOKUP(J112*10+$A108,#REF!,4,FALSE),"")</f>
      </c>
      <c r="N119" s="153">
        <f>_xlfn.IFERROR(VLOOKUP(J112*10+$A108,#REF!,5,FALSE),"")</f>
      </c>
      <c r="O119" s="156"/>
      <c r="P119" s="157"/>
      <c r="Q119" s="156"/>
    </row>
    <row r="120" spans="1:17" ht="16.5">
      <c r="A120" s="150">
        <v>7</v>
      </c>
      <c r="B120" s="153">
        <f>_xlfn.IFERROR(VLOOKUP(A112*10+$A120,#REF!,2,FALSE),"")</f>
      </c>
      <c r="C120" s="153">
        <f>_xlfn.IFERROR(VLOOKUP(A112*10+$A120,#REF!,3,FALSE),"")</f>
      </c>
      <c r="D120" s="153">
        <f>_xlfn.IFERROR(VLOOKUP(A112*10+$A120,#REF!,4,FALSE),"")</f>
      </c>
      <c r="E120" s="153">
        <f>_xlfn.IFERROR(VLOOKUP(A112*10+$A120,#REF!,5,FALSE),"")</f>
      </c>
      <c r="F120" s="156"/>
      <c r="G120" s="157"/>
      <c r="H120" s="156"/>
      <c r="I120" s="111"/>
      <c r="J120" s="150">
        <v>7</v>
      </c>
      <c r="K120" s="153">
        <f>_xlfn.IFERROR(VLOOKUP(J112*10+$A109,#REF!,2,FALSE),"")</f>
      </c>
      <c r="L120" s="153">
        <f>_xlfn.IFERROR(VLOOKUP(J112*10+$A109,#REF!,3,FALSE),"")</f>
      </c>
      <c r="M120" s="153">
        <f>_xlfn.IFERROR(VLOOKUP(J112*10+$A109,#REF!,4,FALSE),"")</f>
      </c>
      <c r="N120" s="153">
        <f>_xlfn.IFERROR(VLOOKUP(J112*10+$A109,#REF!,5,FALSE),"")</f>
      </c>
      <c r="O120" s="156"/>
      <c r="P120" s="157"/>
      <c r="Q120" s="156"/>
    </row>
    <row r="121" spans="1:17" ht="16.5">
      <c r="A121" s="158">
        <v>8</v>
      </c>
      <c r="B121" s="153">
        <f>_xlfn.IFERROR(VLOOKUP(A112*10+$A121,#REF!,2,FALSE),"")</f>
      </c>
      <c r="C121" s="153">
        <f>_xlfn.IFERROR(VLOOKUP(A112*10+$A121,#REF!,3,FALSE),"")</f>
      </c>
      <c r="D121" s="153">
        <f>_xlfn.IFERROR(VLOOKUP(A112*10+$A121,#REF!,4,FALSE),"")</f>
      </c>
      <c r="E121" s="153">
        <f>_xlfn.IFERROR(VLOOKUP(A112*10+$A121,#REF!,5,FALSE),"")</f>
      </c>
      <c r="F121" s="156"/>
      <c r="G121" s="157"/>
      <c r="H121" s="156"/>
      <c r="I121" s="111"/>
      <c r="J121" s="158">
        <v>8</v>
      </c>
      <c r="K121" s="153">
        <f>_xlfn.IFERROR(VLOOKUP(J112*10+$A110,#REF!,2,FALSE),"")</f>
      </c>
      <c r="L121" s="153">
        <f>_xlfn.IFERROR(VLOOKUP(J112*10+$A110,#REF!,3,FALSE),"")</f>
      </c>
      <c r="M121" s="153">
        <f>_xlfn.IFERROR(VLOOKUP(J112*10+$A110,#REF!,4,FALSE),"")</f>
      </c>
      <c r="N121" s="153">
        <f>_xlfn.IFERROR(VLOOKUP(J112*10+$A110,#REF!,5,FALSE),"")</f>
      </c>
      <c r="O121" s="156"/>
      <c r="P121" s="157"/>
      <c r="Q121" s="156"/>
    </row>
    <row r="122" spans="1:9" ht="16.5">
      <c r="A122" s="158"/>
      <c r="B122" s="153"/>
      <c r="C122" s="153"/>
      <c r="D122" s="153"/>
      <c r="E122" s="153"/>
      <c r="F122" s="153"/>
      <c r="G122" s="153"/>
      <c r="H122" s="157"/>
      <c r="I122" s="111"/>
    </row>
    <row r="123" spans="1:17" ht="16.5">
      <c r="A123" s="148">
        <v>23</v>
      </c>
      <c r="B123" s="149" t="s">
        <v>125</v>
      </c>
      <c r="C123" s="150"/>
      <c r="D123" s="150"/>
      <c r="E123" s="150"/>
      <c r="F123" s="150"/>
      <c r="G123" s="150"/>
      <c r="H123" s="150"/>
      <c r="J123" s="148">
        <v>24</v>
      </c>
      <c r="K123" s="149" t="s">
        <v>125</v>
      </c>
      <c r="L123" s="150"/>
      <c r="M123" s="150"/>
      <c r="N123" s="150"/>
      <c r="O123" s="150"/>
      <c r="P123" s="150"/>
      <c r="Q123" s="150"/>
    </row>
    <row r="124" spans="1:17" ht="16.5">
      <c r="A124" s="151" t="s">
        <v>158</v>
      </c>
      <c r="B124" s="152" t="s">
        <v>159</v>
      </c>
      <c r="C124" s="152" t="s">
        <v>160</v>
      </c>
      <c r="D124" s="151" t="s">
        <v>6</v>
      </c>
      <c r="E124" s="151" t="s">
        <v>7</v>
      </c>
      <c r="F124" s="151" t="s">
        <v>8</v>
      </c>
      <c r="G124" s="151"/>
      <c r="H124" s="151" t="s">
        <v>11</v>
      </c>
      <c r="I124" s="110"/>
      <c r="J124" s="151" t="s">
        <v>174</v>
      </c>
      <c r="K124" s="152" t="s">
        <v>175</v>
      </c>
      <c r="L124" s="152" t="s">
        <v>176</v>
      </c>
      <c r="M124" s="151" t="s">
        <v>6</v>
      </c>
      <c r="N124" s="151" t="s">
        <v>7</v>
      </c>
      <c r="O124" s="151" t="s">
        <v>8</v>
      </c>
      <c r="P124" s="151"/>
      <c r="Q124" s="151" t="s">
        <v>11</v>
      </c>
    </row>
    <row r="125" spans="1:17" ht="16.5">
      <c r="A125" s="150">
        <v>1</v>
      </c>
      <c r="B125" s="153">
        <f>_xlfn.IFERROR(VLOOKUP(A123*10+$A125,#REF!,2,FALSE),"")</f>
      </c>
      <c r="C125" s="153">
        <f>_xlfn.IFERROR(VLOOKUP(A123*10+$A125,#REF!,3,FALSE),"")</f>
      </c>
      <c r="D125" s="153">
        <f>_xlfn.IFERROR(VLOOKUP(A123*10+$A125,#REF!,4,FALSE),"")</f>
      </c>
      <c r="E125" s="153">
        <f>_xlfn.IFERROR(VLOOKUP(A123*10+$A125,#REF!,5,FALSE),"")</f>
      </c>
      <c r="F125" s="154"/>
      <c r="G125" s="153"/>
      <c r="H125" s="154"/>
      <c r="I125" s="111"/>
      <c r="J125" s="150">
        <v>1</v>
      </c>
      <c r="K125" s="153">
        <f>_xlfn.IFERROR(VLOOKUP(J123*10+$A125,#REF!,2,FALSE),"")</f>
      </c>
      <c r="L125" s="153">
        <f>_xlfn.IFERROR(VLOOKUP(J123*10+$A125,#REF!,3,FALSE),"")</f>
      </c>
      <c r="M125" s="153">
        <f>_xlfn.IFERROR(VLOOKUP(J123*10+$A125,#REF!,4,FALSE),"")</f>
      </c>
      <c r="N125" s="153">
        <f>_xlfn.IFERROR(VLOOKUP(J123*10+$A125,#REF!,5,FALSE),"")</f>
      </c>
      <c r="O125" s="154"/>
      <c r="P125" s="153"/>
      <c r="Q125" s="154"/>
    </row>
    <row r="126" spans="1:17" ht="16.5">
      <c r="A126" s="155">
        <v>2</v>
      </c>
      <c r="B126" s="153">
        <f>_xlfn.IFERROR(VLOOKUP(A123*10+$A126,#REF!,2,FALSE),"")</f>
      </c>
      <c r="C126" s="153">
        <f>_xlfn.IFERROR(VLOOKUP(A123*10+$A126,#REF!,3,FALSE),"")</f>
      </c>
      <c r="D126" s="153">
        <f>_xlfn.IFERROR(VLOOKUP(A123*10+$A126,#REF!,4,FALSE),"")</f>
      </c>
      <c r="E126" s="153">
        <f>_xlfn.IFERROR(VLOOKUP(A123*10+$A126,#REF!,5,FALSE),"")</f>
      </c>
      <c r="F126" s="156"/>
      <c r="G126" s="157"/>
      <c r="H126" s="156"/>
      <c r="I126" s="111"/>
      <c r="J126" s="155">
        <v>2</v>
      </c>
      <c r="K126" s="153">
        <f>_xlfn.IFERROR(VLOOKUP(J123*10+$A126,#REF!,2,FALSE),"")</f>
      </c>
      <c r="L126" s="153">
        <f>_xlfn.IFERROR(VLOOKUP(J123*10+$A126,#REF!,3,FALSE),"")</f>
      </c>
      <c r="M126" s="153">
        <f>_xlfn.IFERROR(VLOOKUP(J123*10+$A126,#REF!,4,FALSE),"")</f>
      </c>
      <c r="N126" s="153">
        <f>_xlfn.IFERROR(VLOOKUP(J123*10+$A126,#REF!,5,FALSE),"")</f>
      </c>
      <c r="O126" s="156"/>
      <c r="P126" s="157"/>
      <c r="Q126" s="156"/>
    </row>
    <row r="127" spans="1:17" ht="16.5">
      <c r="A127" s="155">
        <v>3</v>
      </c>
      <c r="B127" s="153">
        <f>_xlfn.IFERROR(VLOOKUP(A123*10+$A127,#REF!,2,FALSE),"")</f>
      </c>
      <c r="C127" s="153">
        <f>_xlfn.IFERROR(VLOOKUP(A123*10+$A127,#REF!,3,FALSE),"")</f>
      </c>
      <c r="D127" s="153">
        <f>_xlfn.IFERROR(VLOOKUP(A123*10+$A127,#REF!,4,FALSE),"")</f>
      </c>
      <c r="E127" s="153">
        <f>_xlfn.IFERROR(VLOOKUP(A123*10+$A127,#REF!,5,FALSE),"")</f>
      </c>
      <c r="F127" s="156"/>
      <c r="G127" s="157"/>
      <c r="H127" s="156"/>
      <c r="I127" s="111"/>
      <c r="J127" s="155">
        <v>3</v>
      </c>
      <c r="K127" s="153">
        <f>_xlfn.IFERROR(VLOOKUP(J123*10+$A127,#REF!,2,FALSE),"")</f>
      </c>
      <c r="L127" s="153">
        <f>_xlfn.IFERROR(VLOOKUP(J123*10+$A127,#REF!,3,FALSE),"")</f>
      </c>
      <c r="M127" s="153">
        <f>_xlfn.IFERROR(VLOOKUP(J123*10+$A127,#REF!,4,FALSE),"")</f>
      </c>
      <c r="N127" s="153">
        <f>_xlfn.IFERROR(VLOOKUP(J123*10+$A127,#REF!,5,FALSE),"")</f>
      </c>
      <c r="O127" s="156"/>
      <c r="P127" s="157"/>
      <c r="Q127" s="156"/>
    </row>
    <row r="128" spans="1:17" ht="16.5">
      <c r="A128" s="158">
        <v>4</v>
      </c>
      <c r="B128" s="153">
        <f>_xlfn.IFERROR(VLOOKUP(A123*10+$A128,#REF!,2,FALSE),"")</f>
      </c>
      <c r="C128" s="153">
        <f>_xlfn.IFERROR(VLOOKUP(A123*10+$A128,#REF!,3,FALSE),"")</f>
      </c>
      <c r="D128" s="153">
        <f>_xlfn.IFERROR(VLOOKUP(A123*10+$A128,#REF!,4,FALSE),"")</f>
      </c>
      <c r="E128" s="153">
        <f>_xlfn.IFERROR(VLOOKUP(A123*10+$A128,#REF!,5,FALSE),"")</f>
      </c>
      <c r="F128" s="156"/>
      <c r="G128" s="157"/>
      <c r="H128" s="156"/>
      <c r="I128" s="110"/>
      <c r="J128" s="158">
        <v>4</v>
      </c>
      <c r="K128" s="153">
        <f>_xlfn.IFERROR(VLOOKUP(J123*10+$A128,#REF!,2,FALSE),"")</f>
      </c>
      <c r="L128" s="153">
        <f>_xlfn.IFERROR(VLOOKUP(J123*10+$A128,#REF!,3,FALSE),"")</f>
      </c>
      <c r="M128" s="153">
        <f>_xlfn.IFERROR(VLOOKUP(J123*10+$A128,#REF!,4,FALSE),"")</f>
      </c>
      <c r="N128" s="153">
        <f>_xlfn.IFERROR(VLOOKUP(J123*10+$A128,#REF!,5,FALSE),"")</f>
      </c>
      <c r="O128" s="156"/>
      <c r="P128" s="157"/>
      <c r="Q128" s="156"/>
    </row>
    <row r="129" spans="1:17" ht="16.5">
      <c r="A129" s="159">
        <v>5</v>
      </c>
      <c r="B129" s="153">
        <f>_xlfn.IFERROR(VLOOKUP(A123*10+$A129,#REF!,2,FALSE),"")</f>
      </c>
      <c r="C129" s="153">
        <f>_xlfn.IFERROR(VLOOKUP(A123*10+$A129,#REF!,3,FALSE),"")</f>
      </c>
      <c r="D129" s="153">
        <f>_xlfn.IFERROR(VLOOKUP(A123*10+$A129,#REF!,4,FALSE),"")</f>
      </c>
      <c r="E129" s="153">
        <f>_xlfn.IFERROR(VLOOKUP(A123*10+$A129,#REF!,5,FALSE),"")</f>
      </c>
      <c r="F129" s="156"/>
      <c r="G129" s="157"/>
      <c r="H129" s="156"/>
      <c r="I129" s="111"/>
      <c r="J129" s="159">
        <v>5</v>
      </c>
      <c r="K129" s="153">
        <f>_xlfn.IFERROR(VLOOKUP(J123*10+$A129,#REF!,2,FALSE),"")</f>
      </c>
      <c r="L129" s="153">
        <f>_xlfn.IFERROR(VLOOKUP(J123*10+$A129,#REF!,3,FALSE),"")</f>
      </c>
      <c r="M129" s="153">
        <f>_xlfn.IFERROR(VLOOKUP(J123*10+$A129,#REF!,4,FALSE),"")</f>
      </c>
      <c r="N129" s="153">
        <f>_xlfn.IFERROR(VLOOKUP(J123*10+$A129,#REF!,5,FALSE),"")</f>
      </c>
      <c r="O129" s="156"/>
      <c r="P129" s="157"/>
      <c r="Q129" s="156"/>
    </row>
    <row r="130" spans="1:17" ht="16.5">
      <c r="A130" s="155">
        <v>6</v>
      </c>
      <c r="B130" s="153">
        <f>_xlfn.IFERROR(VLOOKUP(A123*10+$A130,#REF!,2,FALSE),"")</f>
      </c>
      <c r="C130" s="153">
        <f>_xlfn.IFERROR(VLOOKUP(A123*10+$A130,#REF!,3,FALSE),"")</f>
      </c>
      <c r="D130" s="153">
        <f>_xlfn.IFERROR(VLOOKUP(A123*10+$A130,#REF!,4,FALSE),"")</f>
      </c>
      <c r="E130" s="153">
        <f>_xlfn.IFERROR(VLOOKUP(A123*10+$A130,#REF!,5,FALSE),"")</f>
      </c>
      <c r="F130" s="156"/>
      <c r="G130" s="157"/>
      <c r="H130" s="156"/>
      <c r="I130" s="148"/>
      <c r="J130" s="155">
        <v>6</v>
      </c>
      <c r="K130" s="153">
        <f>_xlfn.IFERROR(VLOOKUP(J123*10+$A130,#REF!,2,FALSE),"")</f>
      </c>
      <c r="L130" s="153">
        <f>_xlfn.IFERROR(VLOOKUP(J123*10+$A130,#REF!,3,FALSE),"")</f>
      </c>
      <c r="M130" s="153">
        <f>_xlfn.IFERROR(VLOOKUP(J123*10+$A130,#REF!,4,FALSE),"")</f>
      </c>
      <c r="N130" s="153">
        <f>_xlfn.IFERROR(VLOOKUP(J123*10+$A130,#REF!,5,FALSE),"")</f>
      </c>
      <c r="O130" s="156"/>
      <c r="P130" s="157"/>
      <c r="Q130" s="156"/>
    </row>
    <row r="131" spans="1:17" ht="16.5">
      <c r="A131" s="150">
        <v>7</v>
      </c>
      <c r="B131" s="153">
        <f>_xlfn.IFERROR(VLOOKUP(A123*10+$A131,#REF!,2,FALSE),"")</f>
      </c>
      <c r="C131" s="153">
        <f>_xlfn.IFERROR(VLOOKUP(A123*10+$A131,#REF!,3,FALSE),"")</f>
      </c>
      <c r="D131" s="153">
        <f>_xlfn.IFERROR(VLOOKUP(A123*10+$A131,#REF!,4,FALSE),"")</f>
      </c>
      <c r="E131" s="153">
        <f>_xlfn.IFERROR(VLOOKUP(A123*10+$A131,#REF!,5,FALSE),"")</f>
      </c>
      <c r="F131" s="156"/>
      <c r="G131" s="157"/>
      <c r="H131" s="156"/>
      <c r="I131" s="111"/>
      <c r="J131" s="150">
        <v>7</v>
      </c>
      <c r="K131" s="153">
        <f>_xlfn.IFERROR(VLOOKUP(J123*10+$A131,#REF!,2,FALSE),"")</f>
      </c>
      <c r="L131" s="153">
        <f>_xlfn.IFERROR(VLOOKUP(J123*10+$A131,#REF!,3,FALSE),"")</f>
      </c>
      <c r="M131" s="153">
        <f>_xlfn.IFERROR(VLOOKUP(J123*10+$A131,#REF!,4,FALSE),"")</f>
      </c>
      <c r="N131" s="153">
        <f>_xlfn.IFERROR(VLOOKUP(J123*10+$A131,#REF!,5,FALSE),"")</f>
      </c>
      <c r="O131" s="156"/>
      <c r="P131" s="157"/>
      <c r="Q131" s="156"/>
    </row>
    <row r="132" spans="1:17" ht="16.5">
      <c r="A132" s="158">
        <v>8</v>
      </c>
      <c r="B132" s="153">
        <f>_xlfn.IFERROR(VLOOKUP(A123*10+$A132,#REF!,2,FALSE),"")</f>
      </c>
      <c r="C132" s="153">
        <f>_xlfn.IFERROR(VLOOKUP(A123*10+$A132,#REF!,3,FALSE),"")</f>
      </c>
      <c r="D132" s="153">
        <f>_xlfn.IFERROR(VLOOKUP(A123*10+$A132,#REF!,4,FALSE),"")</f>
      </c>
      <c r="E132" s="153">
        <f>_xlfn.IFERROR(VLOOKUP(A123*10+$A132,#REF!,5,FALSE),"")</f>
      </c>
      <c r="F132" s="156"/>
      <c r="G132" s="157"/>
      <c r="H132" s="156"/>
      <c r="I132" s="110"/>
      <c r="J132" s="158">
        <v>8</v>
      </c>
      <c r="K132" s="153">
        <f>_xlfn.IFERROR(VLOOKUP(J123*10+$A132,#REF!,2,FALSE),"")</f>
      </c>
      <c r="L132" s="153">
        <f>_xlfn.IFERROR(VLOOKUP(J123*10+$A132,#REF!,3,FALSE),"")</f>
      </c>
      <c r="M132" s="153">
        <f>_xlfn.IFERROR(VLOOKUP(J123*10+$A132,#REF!,4,FALSE),"")</f>
      </c>
      <c r="N132" s="153">
        <f>_xlfn.IFERROR(VLOOKUP(J123*10+$A132,#REF!,5,FALSE),"")</f>
      </c>
      <c r="O132" s="156"/>
      <c r="P132" s="157"/>
      <c r="Q132" s="156"/>
    </row>
  </sheetData>
  <sheetProtection/>
  <dataValidations count="4">
    <dataValidation type="whole" allowBlank="1" showInputMessage="1" showErrorMessage="1" sqref="G4 G26 G18:G22 G29:G33 G37 G40:G44 G15 G7:G11">
      <formula1>1</formula1>
      <formula2>3</formula2>
    </dataValidation>
    <dataValidation type="whole" allowBlank="1" showInputMessage="1" showErrorMessage="1" errorTitle="学年" error="学年は半角で1,2,3で入力お願いします。" imeMode="off" sqref="F4">
      <formula1>1</formula1>
      <formula2>3</formula2>
    </dataValidation>
    <dataValidation allowBlank="1" showInputMessage="1" showErrorMessage="1" imeMode="hiragana" sqref="C4:D4"/>
    <dataValidation allowBlank="1" showInputMessage="1" showErrorMessage="1" imeMode="off" sqref="B4"/>
  </dataValidations>
  <printOptions/>
  <pageMargins left="0.75" right="0.75" top="1" bottom="1" header="0.3" footer="0.3"/>
  <pageSetup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C000"/>
  </sheetPr>
  <dimension ref="A1:R38"/>
  <sheetViews>
    <sheetView workbookViewId="0" topLeftCell="A1">
      <selection activeCell="H8" sqref="H8"/>
    </sheetView>
  </sheetViews>
  <sheetFormatPr defaultColWidth="9.00390625" defaultRowHeight="13.5"/>
  <cols>
    <col min="1" max="1" width="6.375" style="99" customWidth="1"/>
    <col min="2" max="2" width="8.625" style="99" bestFit="1" customWidth="1"/>
    <col min="3" max="3" width="12.625" style="99" bestFit="1" customWidth="1"/>
    <col min="4" max="4" width="7.375" style="99" customWidth="1"/>
    <col min="5" max="5" width="5.625" style="99" bestFit="1" customWidth="1"/>
    <col min="6" max="6" width="8.625" style="99" customWidth="1"/>
    <col min="7" max="7" width="1.875" style="99" customWidth="1"/>
    <col min="8" max="8" width="8.625" style="99" customWidth="1"/>
    <col min="9" max="9" width="3.125" style="99" customWidth="1"/>
    <col min="10" max="10" width="6.50390625" style="99" bestFit="1" customWidth="1"/>
    <col min="11" max="11" width="8.625" style="99" bestFit="1" customWidth="1"/>
    <col min="12" max="12" width="11.125" style="99" bestFit="1" customWidth="1"/>
    <col min="13" max="13" width="7.375" style="99" bestFit="1" customWidth="1"/>
    <col min="14" max="14" width="5.625" style="99" bestFit="1" customWidth="1"/>
    <col min="15" max="15" width="8.625" style="99" customWidth="1"/>
    <col min="16" max="16" width="1.875" style="99" customWidth="1"/>
    <col min="17" max="17" width="8.625" style="99" customWidth="1"/>
    <col min="18" max="16384" width="9.00390625" style="99" customWidth="1"/>
  </cols>
  <sheetData>
    <row r="1" ht="27.75">
      <c r="A1" s="182" t="s">
        <v>182</v>
      </c>
    </row>
    <row r="2" spans="1:17" s="109" customFormat="1" ht="16.5">
      <c r="A2" s="148">
        <v>1</v>
      </c>
      <c r="B2" s="149" t="s">
        <v>125</v>
      </c>
      <c r="C2" s="150"/>
      <c r="D2" s="150"/>
      <c r="E2" s="150"/>
      <c r="F2" s="150"/>
      <c r="G2" s="150"/>
      <c r="H2" s="150"/>
      <c r="J2" s="148">
        <v>2</v>
      </c>
      <c r="K2" s="149" t="s">
        <v>125</v>
      </c>
      <c r="L2" s="150"/>
      <c r="M2" s="150"/>
      <c r="N2" s="150"/>
      <c r="O2" s="150"/>
      <c r="P2" s="150"/>
      <c r="Q2" s="150"/>
    </row>
    <row r="3" spans="1:17" s="109" customFormat="1" ht="16.5">
      <c r="A3" s="151" t="s">
        <v>158</v>
      </c>
      <c r="B3" s="152" t="s">
        <v>159</v>
      </c>
      <c r="C3" s="152" t="s">
        <v>160</v>
      </c>
      <c r="D3" s="151" t="s">
        <v>6</v>
      </c>
      <c r="E3" s="151" t="s">
        <v>7</v>
      </c>
      <c r="F3" s="151" t="s">
        <v>8</v>
      </c>
      <c r="G3" s="151"/>
      <c r="H3" s="151" t="s">
        <v>11</v>
      </c>
      <c r="I3" s="110"/>
      <c r="J3" s="151" t="s">
        <v>174</v>
      </c>
      <c r="K3" s="152" t="s">
        <v>175</v>
      </c>
      <c r="L3" s="152" t="s">
        <v>176</v>
      </c>
      <c r="M3" s="151" t="s">
        <v>6</v>
      </c>
      <c r="N3" s="151" t="s">
        <v>7</v>
      </c>
      <c r="O3" s="151" t="s">
        <v>8</v>
      </c>
      <c r="P3" s="151"/>
      <c r="Q3" s="151" t="s">
        <v>11</v>
      </c>
    </row>
    <row r="4" spans="1:18" ht="16.5">
      <c r="A4" s="157">
        <v>1</v>
      </c>
      <c r="B4" s="162"/>
      <c r="C4" s="163"/>
      <c r="D4" s="153"/>
      <c r="E4" s="163"/>
      <c r="F4" s="164"/>
      <c r="G4" s="163"/>
      <c r="H4" s="164"/>
      <c r="I4" s="111"/>
      <c r="J4" s="157">
        <v>1</v>
      </c>
      <c r="K4" s="162"/>
      <c r="L4" s="163"/>
      <c r="M4" s="153"/>
      <c r="N4" s="163"/>
      <c r="O4" s="164"/>
      <c r="P4" s="163"/>
      <c r="Q4" s="164"/>
      <c r="R4" s="111"/>
    </row>
    <row r="5" spans="1:18" ht="16.5">
      <c r="A5" s="157">
        <v>2</v>
      </c>
      <c r="B5" s="162"/>
      <c r="C5" s="163"/>
      <c r="D5" s="153"/>
      <c r="E5" s="163"/>
      <c r="F5" s="164"/>
      <c r="G5" s="163"/>
      <c r="H5" s="164"/>
      <c r="I5" s="110"/>
      <c r="J5" s="157">
        <v>2</v>
      </c>
      <c r="K5" s="162"/>
      <c r="L5" s="163"/>
      <c r="M5" s="153"/>
      <c r="N5" s="163"/>
      <c r="O5" s="164"/>
      <c r="P5" s="163"/>
      <c r="Q5" s="164"/>
      <c r="R5" s="148"/>
    </row>
    <row r="6" spans="1:18" ht="16.5">
      <c r="A6" s="157">
        <v>3</v>
      </c>
      <c r="B6" s="162"/>
      <c r="C6" s="163"/>
      <c r="D6" s="153"/>
      <c r="E6" s="163"/>
      <c r="F6" s="164"/>
      <c r="G6" s="163"/>
      <c r="H6" s="164"/>
      <c r="I6" s="111"/>
      <c r="J6" s="157">
        <v>3</v>
      </c>
      <c r="K6" s="162"/>
      <c r="L6" s="163"/>
      <c r="M6" s="153"/>
      <c r="N6" s="163"/>
      <c r="O6" s="164"/>
      <c r="P6" s="163"/>
      <c r="Q6" s="164"/>
      <c r="R6" s="111"/>
    </row>
    <row r="7" spans="1:18" ht="16.5">
      <c r="A7" s="157">
        <v>4</v>
      </c>
      <c r="B7" s="162"/>
      <c r="C7" s="163"/>
      <c r="D7" s="153"/>
      <c r="E7" s="163"/>
      <c r="F7" s="164"/>
      <c r="G7" s="163"/>
      <c r="H7" s="164"/>
      <c r="I7" s="110"/>
      <c r="J7" s="157">
        <v>4</v>
      </c>
      <c r="K7" s="162"/>
      <c r="L7" s="163"/>
      <c r="M7" s="153"/>
      <c r="N7" s="163"/>
      <c r="O7" s="164"/>
      <c r="P7" s="163"/>
      <c r="Q7" s="164"/>
      <c r="R7" s="111"/>
    </row>
    <row r="8" spans="1:18" ht="16.5">
      <c r="A8" s="157">
        <v>5</v>
      </c>
      <c r="B8" s="162"/>
      <c r="C8" s="163"/>
      <c r="D8" s="153"/>
      <c r="E8" s="163"/>
      <c r="F8" s="164"/>
      <c r="G8" s="163"/>
      <c r="H8" s="164"/>
      <c r="I8" s="111"/>
      <c r="J8" s="157">
        <v>5</v>
      </c>
      <c r="K8" s="162"/>
      <c r="L8" s="163"/>
      <c r="M8" s="153"/>
      <c r="N8" s="163"/>
      <c r="O8" s="164"/>
      <c r="P8" s="163"/>
      <c r="Q8" s="164"/>
      <c r="R8" s="111"/>
    </row>
    <row r="9" spans="1:18" ht="16.5">
      <c r="A9" s="157">
        <v>6</v>
      </c>
      <c r="B9" s="162"/>
      <c r="C9" s="163"/>
      <c r="D9" s="153"/>
      <c r="E9" s="163"/>
      <c r="F9" s="164"/>
      <c r="G9" s="163"/>
      <c r="H9" s="164"/>
      <c r="I9" s="111"/>
      <c r="J9" s="157">
        <v>6</v>
      </c>
      <c r="K9" s="162"/>
      <c r="L9" s="163"/>
      <c r="M9" s="153"/>
      <c r="N9" s="163"/>
      <c r="O9" s="164"/>
      <c r="P9" s="163"/>
      <c r="Q9" s="164"/>
      <c r="R9" s="111"/>
    </row>
    <row r="10" spans="1:18" ht="16.5">
      <c r="A10" s="157">
        <v>7</v>
      </c>
      <c r="B10" s="162"/>
      <c r="C10" s="163"/>
      <c r="D10" s="153"/>
      <c r="E10" s="163"/>
      <c r="F10" s="164"/>
      <c r="G10" s="163"/>
      <c r="H10" s="164"/>
      <c r="I10" s="111"/>
      <c r="J10" s="157">
        <v>7</v>
      </c>
      <c r="K10" s="162"/>
      <c r="L10" s="163"/>
      <c r="M10" s="153"/>
      <c r="N10" s="163"/>
      <c r="O10" s="164"/>
      <c r="P10" s="163"/>
      <c r="Q10" s="164"/>
      <c r="R10" s="111"/>
    </row>
    <row r="11" spans="1:18" ht="16.5">
      <c r="A11" s="157">
        <v>8</v>
      </c>
      <c r="B11" s="162"/>
      <c r="C11" s="163"/>
      <c r="D11" s="153"/>
      <c r="E11" s="163"/>
      <c r="F11" s="164"/>
      <c r="G11" s="163"/>
      <c r="H11" s="164"/>
      <c r="I11" s="110"/>
      <c r="J11" s="157">
        <v>8</v>
      </c>
      <c r="K11" s="162"/>
      <c r="L11" s="163"/>
      <c r="M11" s="153"/>
      <c r="N11" s="163"/>
      <c r="O11" s="164"/>
      <c r="P11" s="163"/>
      <c r="Q11" s="164"/>
      <c r="R11" s="111"/>
    </row>
    <row r="12" spans="1:18" ht="16.5">
      <c r="A12" s="157">
        <v>9</v>
      </c>
      <c r="B12" s="162"/>
      <c r="C12" s="163"/>
      <c r="D12" s="153"/>
      <c r="E12" s="163"/>
      <c r="F12" s="164"/>
      <c r="G12" s="163"/>
      <c r="H12" s="164"/>
      <c r="I12" s="111"/>
      <c r="J12" s="157">
        <v>9</v>
      </c>
      <c r="K12" s="162"/>
      <c r="L12" s="163"/>
      <c r="M12" s="153"/>
      <c r="N12" s="163"/>
      <c r="O12" s="164"/>
      <c r="P12" s="163"/>
      <c r="Q12" s="164"/>
      <c r="R12" s="111"/>
    </row>
    <row r="13" spans="1:18" ht="16.5">
      <c r="A13" s="157">
        <v>10</v>
      </c>
      <c r="B13" s="162"/>
      <c r="C13" s="163"/>
      <c r="D13" s="153"/>
      <c r="E13" s="163"/>
      <c r="F13" s="164"/>
      <c r="G13" s="163"/>
      <c r="H13" s="164"/>
      <c r="I13" s="111"/>
      <c r="J13" s="157">
        <v>10</v>
      </c>
      <c r="K13" s="162"/>
      <c r="L13" s="163"/>
      <c r="M13" s="153"/>
      <c r="N13" s="163"/>
      <c r="O13" s="164"/>
      <c r="P13" s="163"/>
      <c r="Q13" s="164"/>
      <c r="R13" s="111"/>
    </row>
    <row r="14" spans="1:18" ht="16.5">
      <c r="A14" s="157">
        <v>11</v>
      </c>
      <c r="B14" s="162"/>
      <c r="C14" s="163"/>
      <c r="D14" s="153"/>
      <c r="E14" s="163"/>
      <c r="F14" s="164"/>
      <c r="G14" s="163"/>
      <c r="H14" s="164"/>
      <c r="I14" s="111"/>
      <c r="J14" s="157">
        <v>11</v>
      </c>
      <c r="K14" s="162"/>
      <c r="L14" s="163"/>
      <c r="M14" s="153"/>
      <c r="N14" s="163"/>
      <c r="O14" s="164"/>
      <c r="P14" s="163"/>
      <c r="Q14" s="164"/>
      <c r="R14" s="111"/>
    </row>
    <row r="15" spans="1:18" ht="16.5">
      <c r="A15" s="157">
        <v>12</v>
      </c>
      <c r="B15" s="162">
        <f>_xlfn.IFERROR(VLOOKUP($A2*100+A15,#REF!,2,FALSE),"")</f>
      </c>
      <c r="C15" s="163">
        <f>_xlfn.IFERROR(VLOOKUP($A2*100+A15,#REF!,3,FALSE),"")</f>
      </c>
      <c r="D15" s="153">
        <f>_xlfn.IFERROR(VLOOKUP($A2*100+A15,#REF!,4,FALSE),"")</f>
      </c>
      <c r="E15" s="163">
        <f>_xlfn.IFERROR(VLOOKUP($A2*100+A15,#REF!,5,FALSE),"")</f>
      </c>
      <c r="F15" s="164"/>
      <c r="G15" s="163"/>
      <c r="H15" s="164"/>
      <c r="I15" s="111"/>
      <c r="J15" s="157">
        <v>12</v>
      </c>
      <c r="K15" s="162"/>
      <c r="L15" s="163"/>
      <c r="M15" s="153"/>
      <c r="N15" s="163"/>
      <c r="O15" s="164"/>
      <c r="P15" s="163"/>
      <c r="Q15" s="164"/>
      <c r="R15" s="111"/>
    </row>
    <row r="16" spans="1:18" ht="16.5">
      <c r="A16" s="153">
        <v>13</v>
      </c>
      <c r="B16" s="162">
        <f>_xlfn.IFERROR(VLOOKUP($A2*100+A16,#REF!,2,FALSE),"")</f>
      </c>
      <c r="C16" s="163">
        <f>_xlfn.IFERROR(VLOOKUP($A2*100+A16,#REF!,3,FALSE),"")</f>
      </c>
      <c r="D16" s="153">
        <f>_xlfn.IFERROR(VLOOKUP($A2*100+A16,#REF!,4,FALSE),"")</f>
      </c>
      <c r="E16" s="163">
        <f>_xlfn.IFERROR(VLOOKUP($A2*100+A16,#REF!,5,FALSE),"")</f>
      </c>
      <c r="F16" s="164"/>
      <c r="G16" s="163"/>
      <c r="H16" s="164"/>
      <c r="I16" s="148"/>
      <c r="J16" s="153">
        <v>13</v>
      </c>
      <c r="K16" s="162">
        <f>_xlfn.IFERROR(VLOOKUP($J2*100+J16,#REF!,2,FALSE),"")</f>
      </c>
      <c r="L16" s="163">
        <f>_xlfn.IFERROR(VLOOKUP($J2*100+J16,#REF!,3,FALSE),"")</f>
      </c>
      <c r="M16" s="153">
        <f>_xlfn.IFERROR(VLOOKUP($J2*100+J16,#REF!,4,FALSE),"")</f>
      </c>
      <c r="N16" s="163">
        <f>_xlfn.IFERROR(VLOOKUP($J2*100+J16,#REF!,5,FALSE),"")</f>
      </c>
      <c r="O16" s="164"/>
      <c r="P16" s="163"/>
      <c r="Q16" s="164"/>
      <c r="R16" s="111"/>
    </row>
    <row r="17" spans="1:18" ht="16.5">
      <c r="A17" s="153">
        <v>14</v>
      </c>
      <c r="B17" s="162">
        <f>_xlfn.IFERROR(VLOOKUP($A2*100+A17,#REF!,2,FALSE),"")</f>
      </c>
      <c r="C17" s="163">
        <f>_xlfn.IFERROR(VLOOKUP($A2*100+A17,#REF!,3,FALSE),"")</f>
      </c>
      <c r="D17" s="153">
        <f>_xlfn.IFERROR(VLOOKUP($A2*100+A17,#REF!,4,FALSE),"")</f>
      </c>
      <c r="E17" s="163">
        <f>_xlfn.IFERROR(VLOOKUP($A2*100+A17,#REF!,5,FALSE),"")</f>
      </c>
      <c r="F17" s="164"/>
      <c r="G17" s="163"/>
      <c r="H17" s="164"/>
      <c r="J17" s="153">
        <v>14</v>
      </c>
      <c r="K17" s="162">
        <f>_xlfn.IFERROR(VLOOKUP($J2*100+J17,#REF!,2,FALSE),"")</f>
      </c>
      <c r="L17" s="163">
        <f>_xlfn.IFERROR(VLOOKUP($J2*100+J17,#REF!,3,FALSE),"")</f>
      </c>
      <c r="M17" s="153">
        <f>_xlfn.IFERROR(VLOOKUP($J2*100+J17,#REF!,4,FALSE),"")</f>
      </c>
      <c r="N17" s="163">
        <f>_xlfn.IFERROR(VLOOKUP($J2*100+J17,#REF!,5,FALSE),"")</f>
      </c>
      <c r="O17" s="164"/>
      <c r="P17" s="163"/>
      <c r="Q17" s="164"/>
      <c r="R17" s="111"/>
    </row>
    <row r="18" spans="1:18" ht="16.5">
      <c r="A18" s="153">
        <v>15</v>
      </c>
      <c r="B18" s="162">
        <f>_xlfn.IFERROR(VLOOKUP($A2*100+A18,#REF!,2,FALSE),"")</f>
      </c>
      <c r="C18" s="163">
        <f>_xlfn.IFERROR(VLOOKUP($A2*100+A18,#REF!,3,FALSE),"")</f>
      </c>
      <c r="D18" s="153">
        <f>_xlfn.IFERROR(VLOOKUP($A2*100+A18,#REF!,4,FALSE),"")</f>
      </c>
      <c r="E18" s="163">
        <f>_xlfn.IFERROR(VLOOKUP($A2*100+A18,#REF!,5,FALSE),"")</f>
      </c>
      <c r="F18" s="164"/>
      <c r="G18" s="163"/>
      <c r="H18" s="164"/>
      <c r="J18" s="153">
        <v>15</v>
      </c>
      <c r="K18" s="162">
        <f>_xlfn.IFERROR(VLOOKUP($J2*100+J18,#REF!,2,FALSE),"")</f>
      </c>
      <c r="L18" s="163">
        <f>_xlfn.IFERROR(VLOOKUP($J2*100+J18,#REF!,3,FALSE),"")</f>
      </c>
      <c r="M18" s="153">
        <f>_xlfn.IFERROR(VLOOKUP($J2*100+J18,#REF!,4,FALSE),"")</f>
      </c>
      <c r="N18" s="163">
        <f>_xlfn.IFERROR(VLOOKUP($J2*100+J18,#REF!,5,FALSE),"")</f>
      </c>
      <c r="O18" s="164"/>
      <c r="P18" s="163"/>
      <c r="Q18" s="164"/>
      <c r="R18" s="111"/>
    </row>
    <row r="19" spans="1:18" ht="16.5">
      <c r="A19" s="153">
        <v>16</v>
      </c>
      <c r="B19" s="162">
        <f>_xlfn.IFERROR(VLOOKUP($A2*100+A19,#REF!,2,FALSE),"")</f>
      </c>
      <c r="C19" s="163">
        <f>_xlfn.IFERROR(VLOOKUP($A2*100+A19,#REF!,3,FALSE),"")</f>
      </c>
      <c r="D19" s="153">
        <f>_xlfn.IFERROR(VLOOKUP($A2*100+A19,#REF!,4,FALSE),"")</f>
      </c>
      <c r="E19" s="163">
        <f>_xlfn.IFERROR(VLOOKUP($A2*100+A19,#REF!,5,FALSE),"")</f>
      </c>
      <c r="F19" s="164"/>
      <c r="G19" s="163"/>
      <c r="H19" s="164"/>
      <c r="J19" s="153">
        <v>16</v>
      </c>
      <c r="K19" s="162">
        <f>_xlfn.IFERROR(VLOOKUP($J2*100+J19,#REF!,2,FALSE),"")</f>
      </c>
      <c r="L19" s="163">
        <f>_xlfn.IFERROR(VLOOKUP($J2*100+J19,#REF!,3,FALSE),"")</f>
      </c>
      <c r="M19" s="153">
        <f>_xlfn.IFERROR(VLOOKUP($J2*100+J19,#REF!,4,FALSE),"")</f>
      </c>
      <c r="N19" s="163">
        <f>_xlfn.IFERROR(VLOOKUP($J2*100+J19,#REF!,5,FALSE),"")</f>
      </c>
      <c r="O19" s="164"/>
      <c r="P19" s="163"/>
      <c r="Q19" s="164"/>
      <c r="R19" s="111"/>
    </row>
    <row r="20" ht="16.5">
      <c r="R20" s="111"/>
    </row>
    <row r="21" spans="1:18" ht="16.5">
      <c r="A21" s="148">
        <v>2</v>
      </c>
      <c r="B21" s="149" t="s">
        <v>125</v>
      </c>
      <c r="C21" s="150"/>
      <c r="D21" s="150"/>
      <c r="E21" s="150"/>
      <c r="F21" s="150"/>
      <c r="G21" s="150"/>
      <c r="H21" s="150"/>
      <c r="R21" s="111"/>
    </row>
    <row r="22" spans="1:18" ht="16.5">
      <c r="A22" s="151" t="s">
        <v>116</v>
      </c>
      <c r="B22" s="152" t="s">
        <v>3</v>
      </c>
      <c r="C22" s="152" t="s">
        <v>4</v>
      </c>
      <c r="D22" s="151" t="s">
        <v>6</v>
      </c>
      <c r="E22" s="151" t="s">
        <v>7</v>
      </c>
      <c r="F22" s="151" t="s">
        <v>8</v>
      </c>
      <c r="G22" s="151"/>
      <c r="H22" s="151" t="s">
        <v>11</v>
      </c>
      <c r="R22" s="111"/>
    </row>
    <row r="23" spans="1:18" ht="16.5">
      <c r="A23" s="157">
        <v>1</v>
      </c>
      <c r="B23" s="162"/>
      <c r="C23" s="163"/>
      <c r="D23" s="153"/>
      <c r="E23" s="163"/>
      <c r="F23" s="164"/>
      <c r="G23" s="163"/>
      <c r="H23" s="164"/>
      <c r="R23" s="111"/>
    </row>
    <row r="24" spans="1:8" ht="16.5">
      <c r="A24" s="157">
        <v>2</v>
      </c>
      <c r="B24" s="162"/>
      <c r="C24" s="163"/>
      <c r="D24" s="153"/>
      <c r="E24" s="163"/>
      <c r="F24" s="164"/>
      <c r="G24" s="163"/>
      <c r="H24" s="164"/>
    </row>
    <row r="25" spans="1:8" ht="16.5">
      <c r="A25" s="157">
        <v>3</v>
      </c>
      <c r="B25" s="162"/>
      <c r="C25" s="163"/>
      <c r="D25" s="153"/>
      <c r="E25" s="163"/>
      <c r="F25" s="164"/>
      <c r="G25" s="163"/>
      <c r="H25" s="164"/>
    </row>
    <row r="26" spans="1:8" ht="16.5">
      <c r="A26" s="157">
        <v>4</v>
      </c>
      <c r="B26" s="162"/>
      <c r="C26" s="163"/>
      <c r="D26" s="153"/>
      <c r="E26" s="163"/>
      <c r="F26" s="164"/>
      <c r="G26" s="163"/>
      <c r="H26" s="164"/>
    </row>
    <row r="27" spans="1:8" ht="16.5">
      <c r="A27" s="157">
        <v>5</v>
      </c>
      <c r="B27" s="162"/>
      <c r="C27" s="163"/>
      <c r="D27" s="153"/>
      <c r="E27" s="163"/>
      <c r="F27" s="164"/>
      <c r="G27" s="163"/>
      <c r="H27" s="164"/>
    </row>
    <row r="28" spans="1:8" ht="16.5">
      <c r="A28" s="157">
        <v>6</v>
      </c>
      <c r="B28" s="162"/>
      <c r="C28" s="163"/>
      <c r="D28" s="153"/>
      <c r="E28" s="163"/>
      <c r="F28" s="164"/>
      <c r="G28" s="163"/>
      <c r="H28" s="164"/>
    </row>
    <row r="29" spans="1:8" ht="16.5">
      <c r="A29" s="157">
        <v>7</v>
      </c>
      <c r="B29" s="162"/>
      <c r="C29" s="163"/>
      <c r="D29" s="153"/>
      <c r="E29" s="163"/>
      <c r="F29" s="164"/>
      <c r="G29" s="163"/>
      <c r="H29" s="164"/>
    </row>
    <row r="30" spans="1:8" ht="16.5">
      <c r="A30" s="157">
        <v>8</v>
      </c>
      <c r="B30" s="162"/>
      <c r="C30" s="163"/>
      <c r="D30" s="153"/>
      <c r="E30" s="163"/>
      <c r="F30" s="164"/>
      <c r="G30" s="163"/>
      <c r="H30" s="164"/>
    </row>
    <row r="31" spans="1:8" ht="16.5">
      <c r="A31" s="157">
        <v>9</v>
      </c>
      <c r="B31" s="162"/>
      <c r="C31" s="163"/>
      <c r="D31" s="153"/>
      <c r="E31" s="163"/>
      <c r="F31" s="164"/>
      <c r="G31" s="163"/>
      <c r="H31" s="164"/>
    </row>
    <row r="32" spans="1:8" ht="16.5">
      <c r="A32" s="157">
        <v>10</v>
      </c>
      <c r="B32" s="162"/>
      <c r="C32" s="163"/>
      <c r="D32" s="153"/>
      <c r="E32" s="163"/>
      <c r="F32" s="164"/>
      <c r="G32" s="163"/>
      <c r="H32" s="164"/>
    </row>
    <row r="33" spans="1:8" ht="16.5">
      <c r="A33" s="157">
        <v>11</v>
      </c>
      <c r="B33" s="162"/>
      <c r="C33" s="163"/>
      <c r="D33" s="153"/>
      <c r="E33" s="163"/>
      <c r="F33" s="164"/>
      <c r="G33" s="163"/>
      <c r="H33" s="164"/>
    </row>
    <row r="34" spans="1:8" ht="16.5">
      <c r="A34" s="157">
        <v>12</v>
      </c>
      <c r="B34" s="162"/>
      <c r="C34" s="163"/>
      <c r="D34" s="153"/>
      <c r="E34" s="163"/>
      <c r="F34" s="164"/>
      <c r="G34" s="163"/>
      <c r="H34" s="164"/>
    </row>
    <row r="35" spans="1:8" ht="16.5">
      <c r="A35" s="153">
        <v>13</v>
      </c>
      <c r="B35" s="162" t="s">
        <v>132</v>
      </c>
      <c r="C35" s="163" t="s">
        <v>132</v>
      </c>
      <c r="D35" s="153" t="s">
        <v>132</v>
      </c>
      <c r="E35" s="163" t="s">
        <v>132</v>
      </c>
      <c r="F35" s="164"/>
      <c r="G35" s="163"/>
      <c r="H35" s="164"/>
    </row>
    <row r="36" spans="1:8" ht="16.5">
      <c r="A36" s="153">
        <v>14</v>
      </c>
      <c r="B36" s="162" t="s">
        <v>132</v>
      </c>
      <c r="C36" s="163" t="s">
        <v>132</v>
      </c>
      <c r="D36" s="153" t="s">
        <v>132</v>
      </c>
      <c r="E36" s="163" t="s">
        <v>132</v>
      </c>
      <c r="F36" s="164"/>
      <c r="G36" s="163"/>
      <c r="H36" s="164"/>
    </row>
    <row r="37" spans="1:8" ht="16.5">
      <c r="A37" s="153">
        <v>15</v>
      </c>
      <c r="B37" s="162" t="s">
        <v>132</v>
      </c>
      <c r="C37" s="163" t="s">
        <v>132</v>
      </c>
      <c r="D37" s="153" t="s">
        <v>132</v>
      </c>
      <c r="E37" s="163" t="s">
        <v>132</v>
      </c>
      <c r="F37" s="164"/>
      <c r="G37" s="163"/>
      <c r="H37" s="164"/>
    </row>
    <row r="38" spans="1:8" ht="16.5">
      <c r="A38" s="153">
        <v>16</v>
      </c>
      <c r="B38" s="162" t="s">
        <v>132</v>
      </c>
      <c r="C38" s="163" t="s">
        <v>132</v>
      </c>
      <c r="D38" s="153" t="s">
        <v>132</v>
      </c>
      <c r="E38" s="163" t="s">
        <v>132</v>
      </c>
      <c r="F38" s="164"/>
      <c r="G38" s="163"/>
      <c r="H38" s="164"/>
    </row>
  </sheetData>
  <sheetProtection/>
  <dataValidations count="1">
    <dataValidation type="whole" allowBlank="1" showInputMessage="1" showErrorMessage="1" sqref="F4:F19 F23:F38 O4:O19">
      <formula1>1</formula1>
      <formula2>2</formula2>
    </dataValidation>
  </dataValidations>
  <printOptions/>
  <pageMargins left="0.75" right="0.75" top="1" bottom="1" header="0.3" footer="0.3"/>
  <pageSetup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34">
      <selection activeCell="A1" sqref="A1:J68"/>
    </sheetView>
  </sheetViews>
  <sheetFormatPr defaultColWidth="8.875" defaultRowHeight="13.5"/>
  <sheetData>
    <row r="1" spans="1:9" ht="27.75">
      <c r="A1" s="201" t="s">
        <v>157</v>
      </c>
      <c r="B1" s="193"/>
      <c r="C1" s="188"/>
      <c r="D1" s="188"/>
      <c r="E1" s="188"/>
      <c r="F1" s="188"/>
      <c r="G1" s="188"/>
      <c r="H1" s="188"/>
      <c r="I1" s="183"/>
    </row>
    <row r="2" spans="1:9" ht="16.5">
      <c r="A2" s="191">
        <v>1</v>
      </c>
      <c r="B2" s="204" t="s">
        <v>125</v>
      </c>
      <c r="C2" s="188"/>
      <c r="D2" s="188"/>
      <c r="E2" s="188"/>
      <c r="F2" s="188"/>
      <c r="G2" s="188"/>
      <c r="H2" s="188"/>
      <c r="I2" s="183"/>
    </row>
    <row r="3" spans="1:9" ht="16.5">
      <c r="A3" s="197" t="s">
        <v>116</v>
      </c>
      <c r="B3" s="198" t="s">
        <v>3</v>
      </c>
      <c r="C3" s="198" t="s">
        <v>4</v>
      </c>
      <c r="D3" s="197" t="s">
        <v>6</v>
      </c>
      <c r="E3" s="197" t="s">
        <v>7</v>
      </c>
      <c r="F3" s="197" t="s">
        <v>8</v>
      </c>
      <c r="G3" s="197"/>
      <c r="H3" s="197" t="s">
        <v>11</v>
      </c>
      <c r="I3" s="189"/>
    </row>
    <row r="4" spans="1:9" ht="16.5">
      <c r="A4" s="188">
        <v>1</v>
      </c>
      <c r="B4" s="186" t="s">
        <v>132</v>
      </c>
      <c r="C4" s="186" t="s">
        <v>132</v>
      </c>
      <c r="D4" s="186" t="s">
        <v>132</v>
      </c>
      <c r="E4" s="186" t="s">
        <v>132</v>
      </c>
      <c r="F4" s="199"/>
      <c r="G4" s="186"/>
      <c r="H4" s="199"/>
      <c r="I4" s="185"/>
    </row>
    <row r="5" spans="1:9" ht="16.5">
      <c r="A5" s="196">
        <v>2</v>
      </c>
      <c r="B5" s="186">
        <v>3481</v>
      </c>
      <c r="C5" s="186" t="s">
        <v>161</v>
      </c>
      <c r="D5" s="186" t="s">
        <v>137</v>
      </c>
      <c r="E5" s="186">
        <v>2</v>
      </c>
      <c r="F5" s="200"/>
      <c r="G5" s="184"/>
      <c r="H5" s="200"/>
      <c r="I5" s="185"/>
    </row>
    <row r="6" spans="1:9" ht="16.5">
      <c r="A6" s="196">
        <v>3</v>
      </c>
      <c r="B6" s="186">
        <v>3479</v>
      </c>
      <c r="C6" s="186" t="s">
        <v>162</v>
      </c>
      <c r="D6" s="186" t="s">
        <v>137</v>
      </c>
      <c r="E6" s="186">
        <v>2</v>
      </c>
      <c r="F6" s="200"/>
      <c r="G6" s="184"/>
      <c r="H6" s="200"/>
      <c r="I6" s="185"/>
    </row>
    <row r="7" spans="1:9" ht="16.5">
      <c r="A7" s="192">
        <v>4</v>
      </c>
      <c r="B7" s="186">
        <v>5394</v>
      </c>
      <c r="C7" s="186" t="s">
        <v>163</v>
      </c>
      <c r="D7" s="186" t="s">
        <v>137</v>
      </c>
      <c r="E7" s="186">
        <v>3</v>
      </c>
      <c r="F7" s="200"/>
      <c r="G7" s="184"/>
      <c r="H7" s="200"/>
      <c r="I7" s="185"/>
    </row>
    <row r="8" spans="1:9" ht="16.5">
      <c r="A8" s="195">
        <v>5</v>
      </c>
      <c r="B8" s="186">
        <v>5392</v>
      </c>
      <c r="C8" s="186" t="s">
        <v>164</v>
      </c>
      <c r="D8" s="186" t="s">
        <v>137</v>
      </c>
      <c r="E8" s="186">
        <v>3</v>
      </c>
      <c r="F8" s="200"/>
      <c r="G8" s="184"/>
      <c r="H8" s="200"/>
      <c r="I8" s="190"/>
    </row>
    <row r="9" spans="1:9" ht="16.5">
      <c r="A9" s="196">
        <v>6</v>
      </c>
      <c r="B9" s="186">
        <v>3288</v>
      </c>
      <c r="C9" s="186" t="s">
        <v>165</v>
      </c>
      <c r="D9" s="186" t="s">
        <v>84</v>
      </c>
      <c r="E9" s="186">
        <v>2</v>
      </c>
      <c r="F9" s="200"/>
      <c r="G9" s="184"/>
      <c r="H9" s="200"/>
      <c r="I9" s="189"/>
    </row>
    <row r="10" spans="1:9" ht="16.5">
      <c r="A10" s="188">
        <v>7</v>
      </c>
      <c r="B10" s="186">
        <v>3485</v>
      </c>
      <c r="C10" s="186" t="s">
        <v>166</v>
      </c>
      <c r="D10" s="186" t="s">
        <v>137</v>
      </c>
      <c r="E10" s="186">
        <v>2</v>
      </c>
      <c r="F10" s="200"/>
      <c r="G10" s="184"/>
      <c r="H10" s="200"/>
      <c r="I10" s="185"/>
    </row>
    <row r="11" spans="1:9" ht="16.5">
      <c r="A11" s="192">
        <v>8</v>
      </c>
      <c r="B11" s="186"/>
      <c r="C11" s="186"/>
      <c r="D11" s="186"/>
      <c r="E11" s="186"/>
      <c r="F11" s="200"/>
      <c r="G11" s="184"/>
      <c r="H11" s="200"/>
      <c r="I11" s="185"/>
    </row>
    <row r="12" spans="1:9" ht="16.5">
      <c r="A12" s="192"/>
      <c r="B12" s="186"/>
      <c r="C12" s="186"/>
      <c r="D12" s="186"/>
      <c r="E12" s="186"/>
      <c r="F12" s="184"/>
      <c r="G12" s="184"/>
      <c r="H12" s="184"/>
      <c r="I12" s="185"/>
    </row>
    <row r="13" spans="1:9" ht="16.5">
      <c r="A13" s="191">
        <v>2</v>
      </c>
      <c r="B13" s="204" t="s">
        <v>125</v>
      </c>
      <c r="C13" s="188"/>
      <c r="D13" s="188"/>
      <c r="E13" s="188"/>
      <c r="F13" s="188"/>
      <c r="G13" s="188"/>
      <c r="H13" s="188"/>
      <c r="I13" s="185"/>
    </row>
    <row r="14" spans="1:9" ht="16.5">
      <c r="A14" s="197" t="s">
        <v>116</v>
      </c>
      <c r="B14" s="198" t="s">
        <v>3</v>
      </c>
      <c r="C14" s="198" t="s">
        <v>4</v>
      </c>
      <c r="D14" s="197" t="s">
        <v>6</v>
      </c>
      <c r="E14" s="197" t="s">
        <v>7</v>
      </c>
      <c r="F14" s="197" t="s">
        <v>8</v>
      </c>
      <c r="G14" s="197"/>
      <c r="H14" s="197" t="s">
        <v>11</v>
      </c>
      <c r="I14" s="183"/>
    </row>
    <row r="15" spans="1:9" ht="16.5">
      <c r="A15" s="188">
        <v>1</v>
      </c>
      <c r="B15" s="186" t="s">
        <v>132</v>
      </c>
      <c r="C15" s="186" t="s">
        <v>132</v>
      </c>
      <c r="D15" s="186" t="s">
        <v>132</v>
      </c>
      <c r="E15" s="186" t="s">
        <v>132</v>
      </c>
      <c r="F15" s="199"/>
      <c r="G15" s="186"/>
      <c r="H15" s="199"/>
      <c r="I15" s="183"/>
    </row>
    <row r="16" spans="1:9" ht="16.5">
      <c r="A16" s="196">
        <v>2</v>
      </c>
      <c r="B16" s="186">
        <v>3465</v>
      </c>
      <c r="C16" s="186" t="s">
        <v>167</v>
      </c>
      <c r="D16" s="186" t="s">
        <v>140</v>
      </c>
      <c r="E16" s="186">
        <v>2</v>
      </c>
      <c r="F16" s="200"/>
      <c r="G16" s="184"/>
      <c r="H16" s="200"/>
      <c r="I16" s="189"/>
    </row>
    <row r="17" spans="1:10" ht="16.5">
      <c r="A17" s="196">
        <v>3</v>
      </c>
      <c r="B17" s="186">
        <v>3466</v>
      </c>
      <c r="C17" s="186" t="s">
        <v>168</v>
      </c>
      <c r="D17" s="186" t="s">
        <v>140</v>
      </c>
      <c r="E17" s="186">
        <v>2</v>
      </c>
      <c r="F17" s="200"/>
      <c r="G17" s="184"/>
      <c r="H17" s="200"/>
      <c r="I17" s="185"/>
      <c r="J17" s="183"/>
    </row>
    <row r="18" spans="1:10" ht="16.5">
      <c r="A18" s="192">
        <v>4</v>
      </c>
      <c r="B18" s="186">
        <v>3476</v>
      </c>
      <c r="C18" s="186" t="s">
        <v>169</v>
      </c>
      <c r="D18" s="186" t="s">
        <v>137</v>
      </c>
      <c r="E18" s="186">
        <v>2</v>
      </c>
      <c r="F18" s="200"/>
      <c r="G18" s="184"/>
      <c r="H18" s="200"/>
      <c r="I18" s="185"/>
      <c r="J18" s="183"/>
    </row>
    <row r="19" spans="1:10" ht="16.5">
      <c r="A19" s="195">
        <v>5</v>
      </c>
      <c r="B19" s="186">
        <v>5409</v>
      </c>
      <c r="C19" s="186" t="s">
        <v>170</v>
      </c>
      <c r="D19" s="186" t="s">
        <v>121</v>
      </c>
      <c r="E19" s="186">
        <v>3</v>
      </c>
      <c r="F19" s="200"/>
      <c r="G19" s="184"/>
      <c r="H19" s="200"/>
      <c r="I19" s="185"/>
      <c r="J19" s="183"/>
    </row>
    <row r="20" spans="1:10" ht="16.5">
      <c r="A20" s="196">
        <v>6</v>
      </c>
      <c r="B20" s="186">
        <v>3291</v>
      </c>
      <c r="C20" s="186" t="s">
        <v>171</v>
      </c>
      <c r="D20" s="186" t="s">
        <v>84</v>
      </c>
      <c r="E20" s="186">
        <v>2</v>
      </c>
      <c r="F20" s="200"/>
      <c r="G20" s="184"/>
      <c r="H20" s="200"/>
      <c r="I20" s="185"/>
      <c r="J20" s="183"/>
    </row>
    <row r="21" spans="1:10" ht="16.5">
      <c r="A21" s="188">
        <v>7</v>
      </c>
      <c r="B21" s="186">
        <v>5412</v>
      </c>
      <c r="C21" s="186" t="s">
        <v>172</v>
      </c>
      <c r="D21" s="186" t="s">
        <v>121</v>
      </c>
      <c r="E21" s="186">
        <v>3</v>
      </c>
      <c r="F21" s="200"/>
      <c r="G21" s="184"/>
      <c r="H21" s="200"/>
      <c r="I21" s="190"/>
      <c r="J21" s="183"/>
    </row>
    <row r="22" spans="1:10" ht="16.5">
      <c r="A22" s="192">
        <v>8</v>
      </c>
      <c r="B22" s="186"/>
      <c r="C22" s="186"/>
      <c r="D22" s="186"/>
      <c r="E22" s="186"/>
      <c r="F22" s="200"/>
      <c r="G22" s="184"/>
      <c r="H22" s="200"/>
      <c r="I22" s="189"/>
      <c r="J22" s="183"/>
    </row>
    <row r="23" spans="1:10" ht="16.5">
      <c r="A23" s="192"/>
      <c r="B23" s="186"/>
      <c r="C23" s="186"/>
      <c r="D23" s="186"/>
      <c r="E23" s="186"/>
      <c r="F23" s="186"/>
      <c r="G23" s="186"/>
      <c r="H23" s="184"/>
      <c r="I23" s="185"/>
      <c r="J23" s="183"/>
    </row>
    <row r="24" spans="1:10" ht="27.75">
      <c r="A24" s="201" t="s">
        <v>173</v>
      </c>
      <c r="B24" s="204"/>
      <c r="C24" s="188"/>
      <c r="D24" s="188"/>
      <c r="E24" s="188"/>
      <c r="F24" s="188"/>
      <c r="G24" s="188"/>
      <c r="H24" s="188"/>
      <c r="I24" s="185"/>
      <c r="J24" s="183"/>
    </row>
    <row r="25" spans="1:10" ht="16.5">
      <c r="A25" s="197" t="s">
        <v>116</v>
      </c>
      <c r="B25" s="198" t="s">
        <v>3</v>
      </c>
      <c r="C25" s="198" t="s">
        <v>4</v>
      </c>
      <c r="D25" s="197" t="s">
        <v>6</v>
      </c>
      <c r="E25" s="197" t="s">
        <v>7</v>
      </c>
      <c r="F25" s="197" t="s">
        <v>8</v>
      </c>
      <c r="G25" s="197"/>
      <c r="H25" s="197" t="s">
        <v>11</v>
      </c>
      <c r="I25" s="183"/>
      <c r="J25" s="183"/>
    </row>
    <row r="26" spans="1:10" ht="16.5">
      <c r="A26" s="188">
        <v>1</v>
      </c>
      <c r="B26" s="186" t="s">
        <v>132</v>
      </c>
      <c r="C26" s="186" t="s">
        <v>132</v>
      </c>
      <c r="D26" s="186" t="s">
        <v>132</v>
      </c>
      <c r="E26" s="186" t="s">
        <v>132</v>
      </c>
      <c r="F26" s="199"/>
      <c r="G26" s="186"/>
      <c r="H26" s="199"/>
      <c r="I26" s="183"/>
      <c r="J26" s="183"/>
    </row>
    <row r="27" spans="1:10" ht="16.5">
      <c r="A27" s="196">
        <v>2</v>
      </c>
      <c r="B27" s="186"/>
      <c r="C27" s="186"/>
      <c r="D27" s="186"/>
      <c r="E27" s="186"/>
      <c r="F27" s="200"/>
      <c r="G27" s="184"/>
      <c r="H27" s="200"/>
      <c r="I27" s="189"/>
      <c r="J27" s="183"/>
    </row>
    <row r="28" spans="1:10" ht="16.5">
      <c r="A28" s="196">
        <v>3</v>
      </c>
      <c r="B28" s="186">
        <v>4174</v>
      </c>
      <c r="C28" s="186" t="s">
        <v>177</v>
      </c>
      <c r="D28" s="186" t="s">
        <v>83</v>
      </c>
      <c r="E28" s="186">
        <v>2</v>
      </c>
      <c r="F28" s="200"/>
      <c r="G28" s="184"/>
      <c r="H28" s="200"/>
      <c r="I28" s="185"/>
      <c r="J28" s="185"/>
    </row>
    <row r="29" spans="1:10" ht="16.5">
      <c r="A29" s="192">
        <v>4</v>
      </c>
      <c r="B29" s="186">
        <v>4178</v>
      </c>
      <c r="C29" s="186" t="s">
        <v>178</v>
      </c>
      <c r="D29" s="186" t="s">
        <v>83</v>
      </c>
      <c r="E29" s="186">
        <v>2</v>
      </c>
      <c r="F29" s="200"/>
      <c r="G29" s="184"/>
      <c r="H29" s="200"/>
      <c r="I29" s="189"/>
      <c r="J29" s="191"/>
    </row>
    <row r="30" spans="1:10" ht="16.5">
      <c r="A30" s="195">
        <v>5</v>
      </c>
      <c r="B30" s="186">
        <v>6137</v>
      </c>
      <c r="C30" s="186" t="s">
        <v>179</v>
      </c>
      <c r="D30" s="186" t="s">
        <v>138</v>
      </c>
      <c r="E30" s="186">
        <v>3</v>
      </c>
      <c r="F30" s="200"/>
      <c r="G30" s="184"/>
      <c r="H30" s="200"/>
      <c r="I30" s="190"/>
      <c r="J30" s="185"/>
    </row>
    <row r="31" spans="1:10" ht="16.5">
      <c r="A31" s="196">
        <v>6</v>
      </c>
      <c r="B31" s="186">
        <v>6136</v>
      </c>
      <c r="C31" s="186" t="s">
        <v>180</v>
      </c>
      <c r="D31" s="186" t="s">
        <v>138</v>
      </c>
      <c r="E31" s="186">
        <v>3</v>
      </c>
      <c r="F31" s="200"/>
      <c r="G31" s="184"/>
      <c r="H31" s="200"/>
      <c r="I31" s="189"/>
      <c r="J31" s="185"/>
    </row>
    <row r="32" spans="1:10" ht="16.5">
      <c r="A32" s="188">
        <v>7</v>
      </c>
      <c r="B32" s="186">
        <v>4423</v>
      </c>
      <c r="C32" s="186" t="s">
        <v>181</v>
      </c>
      <c r="D32" s="186" t="s">
        <v>123</v>
      </c>
      <c r="E32" s="186">
        <v>2</v>
      </c>
      <c r="F32" s="200"/>
      <c r="G32" s="184"/>
      <c r="H32" s="200"/>
      <c r="I32" s="185"/>
      <c r="J32" s="185"/>
    </row>
    <row r="33" spans="1:10" ht="16.5">
      <c r="A33" s="192">
        <v>8</v>
      </c>
      <c r="B33" s="186"/>
      <c r="C33" s="186"/>
      <c r="D33" s="186"/>
      <c r="E33" s="186"/>
      <c r="F33" s="200"/>
      <c r="G33" s="184"/>
      <c r="H33" s="200"/>
      <c r="I33" s="190"/>
      <c r="J33" s="185"/>
    </row>
    <row r="34" spans="1:10" ht="16.5">
      <c r="A34" s="191"/>
      <c r="B34" s="204"/>
      <c r="C34" s="188"/>
      <c r="D34" s="188"/>
      <c r="E34" s="188"/>
      <c r="F34" s="188"/>
      <c r="G34" s="188"/>
      <c r="H34" s="188"/>
      <c r="I34" s="185"/>
      <c r="J34" s="185"/>
    </row>
    <row r="35" spans="1:10" ht="27.75">
      <c r="A35" s="202" t="s">
        <v>182</v>
      </c>
      <c r="B35" s="183"/>
      <c r="C35" s="183"/>
      <c r="D35" s="183"/>
      <c r="E35" s="183"/>
      <c r="F35" s="183"/>
      <c r="G35" s="183"/>
      <c r="H35" s="183"/>
      <c r="I35" s="189"/>
      <c r="J35" s="185"/>
    </row>
    <row r="36" spans="1:10" ht="16.5">
      <c r="A36" s="197" t="s">
        <v>116</v>
      </c>
      <c r="B36" s="198" t="s">
        <v>3</v>
      </c>
      <c r="C36" s="198" t="s">
        <v>4</v>
      </c>
      <c r="D36" s="197" t="s">
        <v>6</v>
      </c>
      <c r="E36" s="197" t="s">
        <v>7</v>
      </c>
      <c r="F36" s="197" t="s">
        <v>8</v>
      </c>
      <c r="G36" s="197"/>
      <c r="H36" s="197" t="s">
        <v>11</v>
      </c>
      <c r="I36" s="185"/>
      <c r="J36" s="185"/>
    </row>
    <row r="37" spans="1:10" ht="16.5">
      <c r="A37" s="184">
        <v>1</v>
      </c>
      <c r="B37" s="194">
        <v>4155</v>
      </c>
      <c r="C37" s="187" t="s">
        <v>183</v>
      </c>
      <c r="D37" s="186" t="s">
        <v>155</v>
      </c>
      <c r="E37" s="187">
        <v>2</v>
      </c>
      <c r="F37" s="203"/>
      <c r="G37" s="187"/>
      <c r="H37" s="203"/>
      <c r="I37" s="185"/>
      <c r="J37" s="185"/>
    </row>
    <row r="38" spans="1:10" ht="16.5">
      <c r="A38" s="184">
        <v>2</v>
      </c>
      <c r="B38" s="194">
        <v>4152</v>
      </c>
      <c r="C38" s="187" t="s">
        <v>184</v>
      </c>
      <c r="D38" s="186" t="s">
        <v>141</v>
      </c>
      <c r="E38" s="187">
        <v>2</v>
      </c>
      <c r="F38" s="203"/>
      <c r="G38" s="187"/>
      <c r="H38" s="203"/>
      <c r="I38" s="185"/>
      <c r="J38" s="185"/>
    </row>
    <row r="39" spans="1:10" ht="16.5">
      <c r="A39" s="184">
        <v>3</v>
      </c>
      <c r="B39" s="194">
        <v>4190</v>
      </c>
      <c r="C39" s="187" t="s">
        <v>185</v>
      </c>
      <c r="D39" s="186" t="s">
        <v>130</v>
      </c>
      <c r="E39" s="187">
        <v>2</v>
      </c>
      <c r="F39" s="203"/>
      <c r="G39" s="187"/>
      <c r="H39" s="203"/>
      <c r="I39" s="183"/>
      <c r="J39" s="183"/>
    </row>
    <row r="40" spans="1:10" ht="16.5">
      <c r="A40" s="184">
        <v>4</v>
      </c>
      <c r="B40" s="194">
        <v>4434</v>
      </c>
      <c r="C40" s="187" t="s">
        <v>186</v>
      </c>
      <c r="D40" s="186" t="s">
        <v>122</v>
      </c>
      <c r="E40" s="187">
        <v>2</v>
      </c>
      <c r="F40" s="203"/>
      <c r="G40" s="187"/>
      <c r="H40" s="203"/>
      <c r="I40" s="183"/>
      <c r="J40" s="183"/>
    </row>
    <row r="41" spans="1:10" ht="16.5">
      <c r="A41" s="184">
        <v>5</v>
      </c>
      <c r="B41" s="194">
        <v>6118</v>
      </c>
      <c r="C41" s="187" t="s">
        <v>187</v>
      </c>
      <c r="D41" s="186" t="s">
        <v>188</v>
      </c>
      <c r="E41" s="187">
        <v>3</v>
      </c>
      <c r="F41" s="203"/>
      <c r="G41" s="187"/>
      <c r="H41" s="203"/>
      <c r="I41" s="189"/>
      <c r="J41" s="183"/>
    </row>
    <row r="42" spans="1:10" ht="16.5">
      <c r="A42" s="184">
        <v>6</v>
      </c>
      <c r="B42" s="194">
        <v>4195</v>
      </c>
      <c r="C42" s="187" t="s">
        <v>189</v>
      </c>
      <c r="D42" s="186" t="s">
        <v>84</v>
      </c>
      <c r="E42" s="187">
        <v>2</v>
      </c>
      <c r="F42" s="203"/>
      <c r="G42" s="187"/>
      <c r="H42" s="203"/>
      <c r="I42" s="185"/>
      <c r="J42" s="185"/>
    </row>
    <row r="43" spans="1:10" ht="16.5">
      <c r="A43" s="184">
        <v>7</v>
      </c>
      <c r="B43" s="194">
        <v>6336</v>
      </c>
      <c r="C43" s="187" t="s">
        <v>190</v>
      </c>
      <c r="D43" s="186" t="s">
        <v>137</v>
      </c>
      <c r="E43" s="187">
        <v>3</v>
      </c>
      <c r="F43" s="203"/>
      <c r="G43" s="187"/>
      <c r="H43" s="203"/>
      <c r="I43" s="189"/>
      <c r="J43" s="191"/>
    </row>
    <row r="44" spans="1:10" ht="16.5">
      <c r="A44" s="184">
        <v>8</v>
      </c>
      <c r="B44" s="194">
        <v>6183</v>
      </c>
      <c r="C44" s="187" t="s">
        <v>191</v>
      </c>
      <c r="D44" s="186" t="s">
        <v>84</v>
      </c>
      <c r="E44" s="187">
        <v>3</v>
      </c>
      <c r="F44" s="203"/>
      <c r="G44" s="187"/>
      <c r="H44" s="203"/>
      <c r="I44" s="190"/>
      <c r="J44" s="185"/>
    </row>
    <row r="45" spans="1:10" ht="16.5">
      <c r="A45" s="184">
        <v>9</v>
      </c>
      <c r="B45" s="194">
        <v>6173</v>
      </c>
      <c r="C45" s="187" t="s">
        <v>192</v>
      </c>
      <c r="D45" s="186" t="s">
        <v>130</v>
      </c>
      <c r="E45" s="187">
        <v>3</v>
      </c>
      <c r="F45" s="203"/>
      <c r="G45" s="187"/>
      <c r="H45" s="203"/>
      <c r="I45" s="189"/>
      <c r="J45" s="185"/>
    </row>
    <row r="46" spans="1:10" ht="16.5">
      <c r="A46" s="184">
        <v>10</v>
      </c>
      <c r="B46" s="194">
        <v>4154</v>
      </c>
      <c r="C46" s="187" t="s">
        <v>193</v>
      </c>
      <c r="D46" s="186" t="s">
        <v>141</v>
      </c>
      <c r="E46" s="187">
        <v>2</v>
      </c>
      <c r="F46" s="203"/>
      <c r="G46" s="187"/>
      <c r="H46" s="203"/>
      <c r="I46" s="185"/>
      <c r="J46" s="185"/>
    </row>
    <row r="47" spans="1:10" ht="16.5">
      <c r="A47" s="184">
        <v>11</v>
      </c>
      <c r="B47" s="194"/>
      <c r="C47" s="187"/>
      <c r="D47" s="186"/>
      <c r="E47" s="187"/>
      <c r="F47" s="203"/>
      <c r="G47" s="187"/>
      <c r="H47" s="203"/>
      <c r="I47" s="190"/>
      <c r="J47" s="185"/>
    </row>
    <row r="48" spans="1:10" ht="16.5">
      <c r="A48" s="184"/>
      <c r="B48" s="194"/>
      <c r="C48" s="187"/>
      <c r="D48" s="186"/>
      <c r="E48" s="187"/>
      <c r="F48" s="187"/>
      <c r="G48" s="187"/>
      <c r="H48" s="187"/>
      <c r="I48" s="185"/>
      <c r="J48" s="185"/>
    </row>
    <row r="49" spans="1:10" ht="27.75">
      <c r="A49" s="202" t="s">
        <v>194</v>
      </c>
      <c r="B49" s="183"/>
      <c r="C49" s="183"/>
      <c r="D49" s="183"/>
      <c r="E49" s="183"/>
      <c r="F49" s="183"/>
      <c r="G49" s="183"/>
      <c r="H49" s="183"/>
      <c r="I49" s="189"/>
      <c r="J49" s="185"/>
    </row>
    <row r="50" spans="1:10" ht="16.5">
      <c r="A50" s="197" t="s">
        <v>116</v>
      </c>
      <c r="B50" s="198" t="s">
        <v>3</v>
      </c>
      <c r="C50" s="198" t="s">
        <v>4</v>
      </c>
      <c r="D50" s="197" t="s">
        <v>6</v>
      </c>
      <c r="E50" s="197" t="s">
        <v>7</v>
      </c>
      <c r="F50" s="197" t="s">
        <v>8</v>
      </c>
      <c r="G50" s="197"/>
      <c r="H50" s="197" t="s">
        <v>11</v>
      </c>
      <c r="I50" s="185"/>
      <c r="J50" s="185"/>
    </row>
    <row r="51" spans="1:10" ht="16.5">
      <c r="A51" s="184">
        <v>1</v>
      </c>
      <c r="B51" s="194">
        <v>5424</v>
      </c>
      <c r="C51" s="187" t="s">
        <v>195</v>
      </c>
      <c r="D51" s="186" t="s">
        <v>123</v>
      </c>
      <c r="E51" s="187">
        <v>3</v>
      </c>
      <c r="F51" s="203"/>
      <c r="G51" s="187"/>
      <c r="H51" s="203"/>
      <c r="I51" s="185"/>
      <c r="J51" s="185"/>
    </row>
    <row r="52" spans="1:10" ht="16.5">
      <c r="A52" s="184">
        <v>2</v>
      </c>
      <c r="B52" s="194">
        <v>3282</v>
      </c>
      <c r="C52" s="187" t="s">
        <v>196</v>
      </c>
      <c r="D52" s="186" t="s">
        <v>84</v>
      </c>
      <c r="E52" s="187">
        <v>2</v>
      </c>
      <c r="F52" s="203"/>
      <c r="G52" s="187"/>
      <c r="H52" s="203"/>
      <c r="I52" s="185"/>
      <c r="J52" s="185"/>
    </row>
    <row r="53" spans="1:10" ht="16.5">
      <c r="A53" s="184">
        <v>3</v>
      </c>
      <c r="B53" s="194">
        <v>3659</v>
      </c>
      <c r="C53" s="187" t="s">
        <v>197</v>
      </c>
      <c r="D53" s="186" t="s">
        <v>139</v>
      </c>
      <c r="E53" s="187">
        <v>2</v>
      </c>
      <c r="F53" s="203"/>
      <c r="G53" s="187"/>
      <c r="H53" s="203"/>
      <c r="I53" s="191"/>
      <c r="J53" s="185"/>
    </row>
    <row r="54" spans="1:10" ht="16.5">
      <c r="A54" s="184">
        <v>4</v>
      </c>
      <c r="B54" s="194">
        <v>3497</v>
      </c>
      <c r="C54" s="187" t="s">
        <v>198</v>
      </c>
      <c r="D54" s="186" t="s">
        <v>123</v>
      </c>
      <c r="E54" s="187">
        <v>2</v>
      </c>
      <c r="F54" s="203"/>
      <c r="G54" s="187"/>
      <c r="H54" s="203"/>
      <c r="I54" s="185"/>
      <c r="J54" s="185"/>
    </row>
    <row r="55" spans="1:10" ht="16.5">
      <c r="A55" s="184">
        <v>5</v>
      </c>
      <c r="B55" s="194">
        <v>3221</v>
      </c>
      <c r="C55" s="187" t="s">
        <v>199</v>
      </c>
      <c r="D55" s="186" t="s">
        <v>138</v>
      </c>
      <c r="E55" s="187">
        <v>2</v>
      </c>
      <c r="F55" s="203"/>
      <c r="G55" s="187"/>
      <c r="H55" s="203"/>
      <c r="I55" s="185"/>
      <c r="J55" s="185"/>
    </row>
    <row r="56" spans="1:10" ht="16.5">
      <c r="A56" s="184">
        <v>6</v>
      </c>
      <c r="B56" s="194">
        <v>5426</v>
      </c>
      <c r="C56" s="187" t="s">
        <v>200</v>
      </c>
      <c r="D56" s="186" t="s">
        <v>123</v>
      </c>
      <c r="E56" s="187">
        <v>3</v>
      </c>
      <c r="F56" s="203"/>
      <c r="G56" s="187"/>
      <c r="H56" s="203"/>
      <c r="I56" s="185"/>
      <c r="J56" s="185"/>
    </row>
    <row r="57" spans="1:10" ht="16.5">
      <c r="A57" s="184">
        <v>7</v>
      </c>
      <c r="B57" s="194">
        <v>3500</v>
      </c>
      <c r="C57" s="187" t="s">
        <v>201</v>
      </c>
      <c r="D57" s="186" t="s">
        <v>123</v>
      </c>
      <c r="E57" s="187">
        <v>2</v>
      </c>
      <c r="F57" s="203"/>
      <c r="G57" s="187"/>
      <c r="H57" s="203"/>
      <c r="I57" s="185"/>
      <c r="J57" s="185"/>
    </row>
    <row r="58" spans="1:10" ht="16.5">
      <c r="A58" s="184">
        <v>8</v>
      </c>
      <c r="B58" s="194">
        <v>3612</v>
      </c>
      <c r="C58" s="187" t="s">
        <v>202</v>
      </c>
      <c r="D58" s="186" t="s">
        <v>40</v>
      </c>
      <c r="E58" s="187">
        <v>2</v>
      </c>
      <c r="F58" s="203"/>
      <c r="G58" s="187"/>
      <c r="H58" s="203"/>
      <c r="I58" s="185"/>
      <c r="J58" s="185"/>
    </row>
    <row r="59" spans="1:10" ht="16.5">
      <c r="A59" s="184">
        <v>9</v>
      </c>
      <c r="B59" s="194">
        <v>3252</v>
      </c>
      <c r="C59" s="187" t="s">
        <v>203</v>
      </c>
      <c r="D59" s="186" t="s">
        <v>129</v>
      </c>
      <c r="E59" s="187">
        <v>2</v>
      </c>
      <c r="F59" s="203"/>
      <c r="G59" s="187"/>
      <c r="H59" s="203"/>
      <c r="I59" s="189"/>
      <c r="J59" s="183"/>
    </row>
    <row r="60" spans="1:10" ht="16.5">
      <c r="A60" s="184">
        <v>10</v>
      </c>
      <c r="B60" s="194">
        <v>5208</v>
      </c>
      <c r="C60" s="187" t="s">
        <v>204</v>
      </c>
      <c r="D60" s="186" t="s">
        <v>84</v>
      </c>
      <c r="E60" s="187">
        <v>3</v>
      </c>
      <c r="F60" s="203"/>
      <c r="G60" s="187"/>
      <c r="H60" s="203"/>
      <c r="I60" s="190"/>
      <c r="J60" s="183"/>
    </row>
    <row r="61" spans="1:10" ht="16.5">
      <c r="A61" s="184">
        <v>11</v>
      </c>
      <c r="B61" s="194">
        <v>3280</v>
      </c>
      <c r="C61" s="187" t="s">
        <v>205</v>
      </c>
      <c r="D61" s="186" t="s">
        <v>84</v>
      </c>
      <c r="E61" s="187">
        <v>2</v>
      </c>
      <c r="F61" s="203"/>
      <c r="G61" s="187"/>
      <c r="H61" s="203"/>
      <c r="I61" s="185"/>
      <c r="J61" s="183"/>
    </row>
    <row r="62" spans="1:10" ht="16.5">
      <c r="A62" s="184">
        <v>12</v>
      </c>
      <c r="B62" s="194">
        <v>3289</v>
      </c>
      <c r="C62" s="187" t="s">
        <v>206</v>
      </c>
      <c r="D62" s="186" t="s">
        <v>84</v>
      </c>
      <c r="E62" s="187">
        <v>2</v>
      </c>
      <c r="F62" s="203"/>
      <c r="G62" s="187"/>
      <c r="H62" s="203"/>
      <c r="I62" s="185"/>
      <c r="J62" s="183"/>
    </row>
    <row r="63" spans="1:10" ht="16.5">
      <c r="A63" s="184">
        <v>13</v>
      </c>
      <c r="B63" s="194">
        <v>3611</v>
      </c>
      <c r="C63" s="187" t="s">
        <v>207</v>
      </c>
      <c r="D63" s="186" t="s">
        <v>40</v>
      </c>
      <c r="E63" s="187">
        <v>2</v>
      </c>
      <c r="F63" s="203"/>
      <c r="G63" s="187"/>
      <c r="H63" s="203"/>
      <c r="I63" s="189"/>
      <c r="J63" s="183"/>
    </row>
    <row r="64" spans="1:10" ht="16.5">
      <c r="A64" s="184">
        <v>14</v>
      </c>
      <c r="B64" s="194">
        <v>3292</v>
      </c>
      <c r="C64" s="187" t="s">
        <v>208</v>
      </c>
      <c r="D64" s="186" t="s">
        <v>84</v>
      </c>
      <c r="E64" s="187">
        <v>2</v>
      </c>
      <c r="F64" s="203"/>
      <c r="G64" s="187"/>
      <c r="H64" s="203"/>
      <c r="I64" s="185"/>
      <c r="J64" s="183"/>
    </row>
    <row r="65" spans="1:9" ht="16.5">
      <c r="A65" s="184">
        <v>15</v>
      </c>
      <c r="B65" s="194">
        <v>3613</v>
      </c>
      <c r="C65" s="187" t="s">
        <v>209</v>
      </c>
      <c r="D65" s="186" t="s">
        <v>40</v>
      </c>
      <c r="E65" s="187">
        <v>2</v>
      </c>
      <c r="F65" s="203"/>
      <c r="G65" s="187"/>
      <c r="H65" s="203"/>
      <c r="I65" s="191"/>
    </row>
    <row r="66" spans="1:9" ht="16.5">
      <c r="A66" s="184">
        <v>16</v>
      </c>
      <c r="B66" s="194">
        <v>3281</v>
      </c>
      <c r="C66" s="187" t="s">
        <v>210</v>
      </c>
      <c r="D66" s="186" t="s">
        <v>84</v>
      </c>
      <c r="E66" s="187">
        <v>2</v>
      </c>
      <c r="F66" s="203"/>
      <c r="G66" s="187"/>
      <c r="H66" s="203"/>
      <c r="I66" s="185"/>
    </row>
    <row r="67" spans="1:9" ht="16.5">
      <c r="A67" s="184">
        <v>17</v>
      </c>
      <c r="B67" s="194">
        <v>3287</v>
      </c>
      <c r="C67" s="187" t="s">
        <v>211</v>
      </c>
      <c r="D67" s="186" t="s">
        <v>84</v>
      </c>
      <c r="E67" s="187">
        <v>2</v>
      </c>
      <c r="F67" s="203"/>
      <c r="G67" s="187"/>
      <c r="H67" s="203"/>
      <c r="I67" s="189"/>
    </row>
    <row r="68" spans="1:9" ht="16.5">
      <c r="A68" s="184">
        <v>18</v>
      </c>
      <c r="B68" s="194" t="s">
        <v>132</v>
      </c>
      <c r="C68" s="187" t="s">
        <v>132</v>
      </c>
      <c r="D68" s="186" t="s">
        <v>132</v>
      </c>
      <c r="E68" s="187" t="s">
        <v>132</v>
      </c>
      <c r="F68" s="203"/>
      <c r="G68" s="187"/>
      <c r="H68" s="203"/>
      <c r="I68" s="189"/>
    </row>
  </sheetData>
  <sheetProtection/>
  <printOptions/>
  <pageMargins left="0.75" right="0.75" top="1" bottom="1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7"/>
  <sheetViews>
    <sheetView zoomScaleSheetLayoutView="100" workbookViewId="0" topLeftCell="A1">
      <selection activeCell="A4" sqref="A4:A10"/>
    </sheetView>
  </sheetViews>
  <sheetFormatPr defaultColWidth="7.125" defaultRowHeight="13.5"/>
  <cols>
    <col min="1" max="1" width="7.50390625" style="0" customWidth="1"/>
    <col min="2" max="2" width="10.00390625" style="0" customWidth="1"/>
    <col min="3" max="3" width="15.00390625" style="0" customWidth="1"/>
    <col min="4" max="4" width="8.625" style="0" customWidth="1"/>
    <col min="5" max="5" width="7.50390625" style="0" customWidth="1"/>
    <col min="6" max="6" width="11.125" style="0" customWidth="1"/>
    <col min="7" max="7" width="2.375" style="0" customWidth="1"/>
    <col min="8" max="8" width="8.625" style="0" customWidth="1"/>
  </cols>
  <sheetData>
    <row r="1" ht="27.75">
      <c r="A1" s="6" t="s">
        <v>1</v>
      </c>
    </row>
    <row r="2" spans="1:8" ht="16.5">
      <c r="A2" s="109" t="s">
        <v>117</v>
      </c>
      <c r="B2" s="148"/>
      <c r="C2" s="149"/>
      <c r="D2" s="150"/>
      <c r="E2" s="150"/>
      <c r="F2" s="150"/>
      <c r="G2" s="150"/>
      <c r="H2" s="150"/>
    </row>
    <row r="3" spans="1:16" ht="16.5">
      <c r="A3" s="151" t="s">
        <v>118</v>
      </c>
      <c r="B3" s="152" t="s">
        <v>119</v>
      </c>
      <c r="C3" s="152" t="s">
        <v>120</v>
      </c>
      <c r="D3" s="151" t="s">
        <v>6</v>
      </c>
      <c r="E3" s="151" t="s">
        <v>7</v>
      </c>
      <c r="F3" s="151" t="s">
        <v>8</v>
      </c>
      <c r="G3" s="151"/>
      <c r="H3" s="151" t="s">
        <v>11</v>
      </c>
      <c r="L3">
        <v>1</v>
      </c>
      <c r="M3">
        <v>2</v>
      </c>
      <c r="N3">
        <v>3</v>
      </c>
      <c r="O3">
        <v>4</v>
      </c>
      <c r="P3">
        <v>5</v>
      </c>
    </row>
    <row r="4" spans="1:16" ht="16.5">
      <c r="A4" s="150"/>
      <c r="B4" s="153">
        <v>1533</v>
      </c>
      <c r="C4" s="153" t="s">
        <v>221</v>
      </c>
      <c r="D4" s="153" t="s">
        <v>222</v>
      </c>
      <c r="E4" s="153">
        <v>1</v>
      </c>
      <c r="F4" s="156" t="s">
        <v>473</v>
      </c>
      <c r="G4" s="157"/>
      <c r="H4" s="156">
        <v>1</v>
      </c>
      <c r="I4" t="s">
        <v>212</v>
      </c>
      <c r="J4">
        <v>8</v>
      </c>
      <c r="L4">
        <v>8</v>
      </c>
      <c r="M4">
        <v>7</v>
      </c>
      <c r="N4">
        <v>3</v>
      </c>
      <c r="O4">
        <v>6</v>
      </c>
      <c r="P4">
        <v>4</v>
      </c>
    </row>
    <row r="5" spans="1:15" ht="16.5">
      <c r="A5" s="155"/>
      <c r="B5" s="153">
        <v>1535</v>
      </c>
      <c r="C5" s="153" t="s">
        <v>219</v>
      </c>
      <c r="D5" s="153" t="s">
        <v>220</v>
      </c>
      <c r="E5" s="153">
        <v>1</v>
      </c>
      <c r="F5" s="156" t="s">
        <v>474</v>
      </c>
      <c r="G5" s="157"/>
      <c r="H5" s="156">
        <v>2</v>
      </c>
      <c r="I5" t="s">
        <v>212</v>
      </c>
      <c r="J5">
        <v>7</v>
      </c>
      <c r="N5">
        <v>2</v>
      </c>
      <c r="O5">
        <v>5</v>
      </c>
    </row>
    <row r="6" spans="1:16" ht="16.5">
      <c r="A6" s="150"/>
      <c r="B6" s="153">
        <v>1556</v>
      </c>
      <c r="C6" s="153" t="s">
        <v>223</v>
      </c>
      <c r="D6" s="153" t="s">
        <v>218</v>
      </c>
      <c r="E6" s="153">
        <v>1</v>
      </c>
      <c r="F6" s="154" t="s">
        <v>475</v>
      </c>
      <c r="G6" s="153"/>
      <c r="H6" s="154">
        <v>3</v>
      </c>
      <c r="J6">
        <v>6</v>
      </c>
      <c r="L6">
        <v>8</v>
      </c>
      <c r="M6">
        <v>7</v>
      </c>
      <c r="N6">
        <v>5</v>
      </c>
      <c r="O6">
        <v>11</v>
      </c>
      <c r="P6">
        <v>4</v>
      </c>
    </row>
    <row r="7" spans="1:10" ht="16.5">
      <c r="A7" s="155"/>
      <c r="B7" s="153">
        <v>1550</v>
      </c>
      <c r="C7" s="153" t="s">
        <v>217</v>
      </c>
      <c r="D7" s="153" t="s">
        <v>218</v>
      </c>
      <c r="E7" s="153">
        <v>1</v>
      </c>
      <c r="F7" s="156" t="s">
        <v>476</v>
      </c>
      <c r="G7" s="157"/>
      <c r="H7" s="156">
        <v>4</v>
      </c>
      <c r="J7">
        <v>5</v>
      </c>
    </row>
    <row r="8" spans="1:10" ht="16.5">
      <c r="A8" s="158"/>
      <c r="B8" s="153">
        <v>1566</v>
      </c>
      <c r="C8" s="153" t="s">
        <v>216</v>
      </c>
      <c r="D8" s="153" t="s">
        <v>82</v>
      </c>
      <c r="E8" s="153">
        <v>1</v>
      </c>
      <c r="F8" s="156" t="s">
        <v>477</v>
      </c>
      <c r="G8" s="157"/>
      <c r="H8" s="156">
        <v>5</v>
      </c>
      <c r="J8">
        <v>4</v>
      </c>
    </row>
    <row r="9" spans="1:10" ht="16.5">
      <c r="A9" s="158"/>
      <c r="B9" s="153">
        <v>1563</v>
      </c>
      <c r="C9" s="153" t="s">
        <v>226</v>
      </c>
      <c r="D9" s="153" t="s">
        <v>225</v>
      </c>
      <c r="E9" s="153">
        <v>1</v>
      </c>
      <c r="F9" s="156" t="s">
        <v>478</v>
      </c>
      <c r="G9" s="157"/>
      <c r="H9" s="156">
        <v>6</v>
      </c>
      <c r="J9">
        <v>3</v>
      </c>
    </row>
    <row r="10" spans="1:10" ht="16.5">
      <c r="A10" s="155"/>
      <c r="B10" s="153">
        <v>1565</v>
      </c>
      <c r="C10" s="153" t="s">
        <v>224</v>
      </c>
      <c r="D10" s="153" t="s">
        <v>225</v>
      </c>
      <c r="E10" s="153">
        <v>1</v>
      </c>
      <c r="F10" s="156" t="s">
        <v>479</v>
      </c>
      <c r="G10" s="157"/>
      <c r="H10" s="156">
        <v>7</v>
      </c>
      <c r="J10">
        <v>2</v>
      </c>
    </row>
    <row r="11" spans="1:8" ht="16.5">
      <c r="A11" s="158"/>
      <c r="B11" s="153"/>
      <c r="C11" s="153"/>
      <c r="D11" s="153"/>
      <c r="E11" s="153"/>
      <c r="F11" s="153"/>
      <c r="G11" s="153"/>
      <c r="H11" s="157"/>
    </row>
    <row r="12" spans="1:8" ht="16.5">
      <c r="A12" s="116"/>
      <c r="B12" s="114"/>
      <c r="C12" s="115"/>
      <c r="D12" s="114"/>
      <c r="E12" s="114"/>
      <c r="F12" s="114"/>
      <c r="G12" s="114"/>
      <c r="H12" s="114"/>
    </row>
    <row r="13" spans="1:9" ht="18">
      <c r="A13" s="11"/>
      <c r="B13" s="27"/>
      <c r="C13" s="35"/>
      <c r="D13" s="27"/>
      <c r="E13" s="27"/>
      <c r="F13" s="27"/>
      <c r="G13" s="27"/>
      <c r="H13" s="30"/>
      <c r="I13" s="2"/>
    </row>
    <row r="14" spans="1:9" s="10" customFormat="1" ht="18">
      <c r="A14" s="11"/>
      <c r="B14" s="27"/>
      <c r="C14" s="35"/>
      <c r="D14" s="27"/>
      <c r="E14" s="27"/>
      <c r="F14" s="30"/>
      <c r="G14" s="30"/>
      <c r="H14" s="30"/>
      <c r="I14" s="7"/>
    </row>
    <row r="15" spans="1:9" s="10" customFormat="1" ht="18">
      <c r="A15" s="11"/>
      <c r="B15" s="27"/>
      <c r="C15" s="34"/>
      <c r="D15" s="27"/>
      <c r="E15" s="27"/>
      <c r="F15" s="27"/>
      <c r="G15" s="27"/>
      <c r="H15" s="30"/>
      <c r="I15" s="7"/>
    </row>
    <row r="16" spans="1:9" s="10" customFormat="1" ht="18">
      <c r="A16" s="11"/>
      <c r="B16" s="27"/>
      <c r="C16" s="35"/>
      <c r="D16" s="27"/>
      <c r="E16" s="27"/>
      <c r="F16" s="27"/>
      <c r="G16" s="27"/>
      <c r="H16" s="30"/>
      <c r="I16" s="3"/>
    </row>
    <row r="17" spans="1:9" s="10" customFormat="1" ht="18">
      <c r="A17" s="11"/>
      <c r="B17" s="27"/>
      <c r="C17" s="35"/>
      <c r="D17" s="27"/>
      <c r="E17" s="27"/>
      <c r="F17" s="30"/>
      <c r="G17" s="30"/>
      <c r="H17" s="30"/>
      <c r="I17" s="7"/>
    </row>
    <row r="18" spans="1:9" s="10" customFormat="1" ht="18">
      <c r="A18" s="11"/>
      <c r="B18" s="27"/>
      <c r="C18" s="34"/>
      <c r="D18" s="27"/>
      <c r="E18" s="27"/>
      <c r="F18" s="27"/>
      <c r="G18" s="27"/>
      <c r="H18" s="30"/>
      <c r="I18" s="7"/>
    </row>
    <row r="19" spans="1:9" s="10" customFormat="1" ht="18">
      <c r="A19" s="11"/>
      <c r="B19" s="27"/>
      <c r="C19" s="35"/>
      <c r="D19" s="27"/>
      <c r="E19" s="27"/>
      <c r="F19" s="27"/>
      <c r="G19" s="27"/>
      <c r="H19" s="30"/>
      <c r="I19" s="7"/>
    </row>
    <row r="20" spans="1:9" s="10" customFormat="1" ht="18">
      <c r="A20" s="11"/>
      <c r="B20" s="27"/>
      <c r="C20" s="35"/>
      <c r="D20" s="27"/>
      <c r="E20" s="27"/>
      <c r="F20" s="30"/>
      <c r="G20" s="30"/>
      <c r="H20" s="30"/>
      <c r="I20" s="7"/>
    </row>
    <row r="21" spans="1:9" s="10" customFormat="1" ht="18">
      <c r="A21" s="11"/>
      <c r="B21" s="27"/>
      <c r="C21" s="34"/>
      <c r="D21" s="27"/>
      <c r="E21" s="27"/>
      <c r="F21" s="27"/>
      <c r="G21" s="27"/>
      <c r="H21" s="30"/>
      <c r="I21" s="7"/>
    </row>
    <row r="22" spans="1:8" ht="16.5">
      <c r="A22" s="11"/>
      <c r="B22" s="27"/>
      <c r="C22" s="35"/>
      <c r="D22" s="27"/>
      <c r="E22" s="27"/>
      <c r="F22" s="27"/>
      <c r="G22" s="27"/>
      <c r="H22" s="30"/>
    </row>
    <row r="23" spans="1:9" s="25" customFormat="1" ht="16.5">
      <c r="A23" s="11"/>
      <c r="B23" s="27"/>
      <c r="C23" s="35"/>
      <c r="D23" s="27"/>
      <c r="E23" s="27"/>
      <c r="F23" s="30"/>
      <c r="G23" s="30"/>
      <c r="H23" s="30"/>
      <c r="I23" s="29"/>
    </row>
    <row r="24" spans="1:9" ht="18">
      <c r="A24" s="11"/>
      <c r="B24" s="27"/>
      <c r="C24" s="34"/>
      <c r="D24" s="27"/>
      <c r="E24" s="27"/>
      <c r="F24" s="27"/>
      <c r="G24" s="27"/>
      <c r="H24" s="30"/>
      <c r="I24" s="2"/>
    </row>
    <row r="25" spans="1:9" s="10" customFormat="1" ht="18">
      <c r="A25" s="11"/>
      <c r="B25" s="27"/>
      <c r="C25" s="35"/>
      <c r="D25" s="27"/>
      <c r="E25" s="27"/>
      <c r="F25" s="27"/>
      <c r="G25" s="27"/>
      <c r="H25" s="30"/>
      <c r="I25" s="7"/>
    </row>
    <row r="26" spans="1:9" s="10" customFormat="1" ht="18">
      <c r="A26" s="11"/>
      <c r="B26" s="27"/>
      <c r="C26" s="35"/>
      <c r="D26" s="27"/>
      <c r="E26" s="27"/>
      <c r="F26" s="30"/>
      <c r="G26" s="30"/>
      <c r="H26" s="30"/>
      <c r="I26" s="7"/>
    </row>
    <row r="27" spans="1:9" s="10" customFormat="1" ht="18">
      <c r="A27" s="11"/>
      <c r="B27" s="27"/>
      <c r="C27" s="34"/>
      <c r="D27" s="27"/>
      <c r="E27" s="27"/>
      <c r="F27" s="27"/>
      <c r="G27" s="27"/>
      <c r="H27" s="30"/>
      <c r="I27" s="3"/>
    </row>
    <row r="28" spans="1:9" s="10" customFormat="1" ht="18">
      <c r="A28" s="11"/>
      <c r="B28" s="27"/>
      <c r="C28" s="35"/>
      <c r="D28" s="27"/>
      <c r="E28" s="27"/>
      <c r="F28" s="27"/>
      <c r="G28" s="27"/>
      <c r="H28" s="30"/>
      <c r="I28" s="7"/>
    </row>
    <row r="29" spans="1:9" s="10" customFormat="1" ht="18">
      <c r="A29" s="11"/>
      <c r="B29" s="27"/>
      <c r="C29" s="35"/>
      <c r="D29" s="27"/>
      <c r="E29" s="27"/>
      <c r="F29" s="30"/>
      <c r="G29" s="30"/>
      <c r="H29" s="30"/>
      <c r="I29" s="7"/>
    </row>
    <row r="30" spans="1:9" s="10" customFormat="1" ht="18">
      <c r="A30" s="11"/>
      <c r="B30" s="27"/>
      <c r="C30" s="34"/>
      <c r="D30" s="27"/>
      <c r="E30" s="27"/>
      <c r="F30" s="27"/>
      <c r="G30" s="27"/>
      <c r="H30" s="30"/>
      <c r="I30" s="7"/>
    </row>
    <row r="31" spans="1:9" s="10" customFormat="1" ht="18">
      <c r="A31" s="11"/>
      <c r="B31" s="27"/>
      <c r="C31" s="35"/>
      <c r="D31" s="27"/>
      <c r="E31" s="27"/>
      <c r="F31" s="27"/>
      <c r="G31" s="27"/>
      <c r="H31" s="30"/>
      <c r="I31" s="7"/>
    </row>
    <row r="32" spans="1:9" s="10" customFormat="1" ht="18">
      <c r="A32" s="11"/>
      <c r="B32" s="27"/>
      <c r="C32" s="35"/>
      <c r="D32" s="27"/>
      <c r="E32" s="27"/>
      <c r="F32" s="30"/>
      <c r="G32" s="30"/>
      <c r="H32" s="30"/>
      <c r="I32" s="7"/>
    </row>
    <row r="33" spans="1:8" ht="16.5">
      <c r="A33" s="11"/>
      <c r="B33" s="27"/>
      <c r="C33" s="34"/>
      <c r="D33" s="27"/>
      <c r="E33" s="27"/>
      <c r="F33" s="27"/>
      <c r="G33" s="27"/>
      <c r="H33" s="30"/>
    </row>
    <row r="34" spans="1:9" s="25" customFormat="1" ht="16.5">
      <c r="A34" s="11"/>
      <c r="B34" s="27"/>
      <c r="C34" s="35"/>
      <c r="D34" s="27"/>
      <c r="E34" s="27"/>
      <c r="F34" s="27"/>
      <c r="G34" s="27"/>
      <c r="H34" s="30"/>
      <c r="I34" s="29"/>
    </row>
    <row r="35" spans="1:9" ht="18">
      <c r="A35" s="11"/>
      <c r="B35" s="27"/>
      <c r="C35" s="35"/>
      <c r="D35" s="27"/>
      <c r="E35" s="27"/>
      <c r="F35" s="30"/>
      <c r="G35" s="30"/>
      <c r="H35" s="30"/>
      <c r="I35" s="2"/>
    </row>
    <row r="36" spans="1:9" s="10" customFormat="1" ht="18">
      <c r="A36" s="11"/>
      <c r="B36" s="27"/>
      <c r="C36" s="34"/>
      <c r="D36" s="27"/>
      <c r="E36" s="27"/>
      <c r="F36" s="27"/>
      <c r="G36" s="27"/>
      <c r="H36" s="30"/>
      <c r="I36" s="7"/>
    </row>
    <row r="37" spans="1:9" s="10" customFormat="1" ht="18">
      <c r="A37" s="11"/>
      <c r="B37" s="27"/>
      <c r="C37" s="35"/>
      <c r="D37" s="27"/>
      <c r="E37" s="27"/>
      <c r="F37" s="27"/>
      <c r="G37" s="27"/>
      <c r="H37" s="30"/>
      <c r="I37" s="7"/>
    </row>
    <row r="38" spans="1:9" s="10" customFormat="1" ht="18">
      <c r="A38" s="11"/>
      <c r="B38" s="27"/>
      <c r="C38" s="35"/>
      <c r="D38" s="27"/>
      <c r="E38" s="27"/>
      <c r="F38" s="30"/>
      <c r="G38" s="30"/>
      <c r="H38" s="30"/>
      <c r="I38" s="3"/>
    </row>
    <row r="39" spans="1:9" s="10" customFormat="1" ht="18">
      <c r="A39" s="11"/>
      <c r="B39" s="27"/>
      <c r="C39" s="34"/>
      <c r="D39" s="27"/>
      <c r="E39" s="27"/>
      <c r="F39" s="27"/>
      <c r="G39" s="27"/>
      <c r="H39" s="30"/>
      <c r="I39" s="7"/>
    </row>
    <row r="40" spans="1:9" s="10" customFormat="1" ht="18">
      <c r="A40" s="11"/>
      <c r="B40" s="27"/>
      <c r="C40" s="35"/>
      <c r="D40" s="27"/>
      <c r="E40" s="27"/>
      <c r="F40" s="27"/>
      <c r="G40" s="27"/>
      <c r="H40" s="30"/>
      <c r="I40" s="7"/>
    </row>
    <row r="41" spans="1:9" s="10" customFormat="1" ht="18">
      <c r="A41" s="11"/>
      <c r="B41" s="27"/>
      <c r="C41" s="35"/>
      <c r="D41" s="27"/>
      <c r="E41" s="27"/>
      <c r="F41" s="30"/>
      <c r="G41" s="30"/>
      <c r="H41" s="30"/>
      <c r="I41" s="7"/>
    </row>
    <row r="42" spans="1:9" s="10" customFormat="1" ht="18">
      <c r="A42" s="11"/>
      <c r="B42" s="27"/>
      <c r="C42" s="34"/>
      <c r="D42" s="27"/>
      <c r="E42" s="27"/>
      <c r="F42" s="27"/>
      <c r="G42" s="27"/>
      <c r="H42" s="30"/>
      <c r="I42" s="7"/>
    </row>
    <row r="43" spans="1:9" s="10" customFormat="1" ht="18">
      <c r="A43" s="11"/>
      <c r="B43" s="27"/>
      <c r="C43" s="35"/>
      <c r="D43" s="27"/>
      <c r="E43" s="27"/>
      <c r="F43" s="27"/>
      <c r="G43" s="27"/>
      <c r="H43" s="30"/>
      <c r="I43" s="7"/>
    </row>
    <row r="44" spans="1:8" ht="16.5">
      <c r="A44" s="11"/>
      <c r="B44" s="27"/>
      <c r="C44" s="35"/>
      <c r="D44" s="27"/>
      <c r="E44" s="27"/>
      <c r="F44" s="30"/>
      <c r="G44" s="30"/>
      <c r="H44" s="30"/>
    </row>
    <row r="45" spans="1:9" s="25" customFormat="1" ht="16.5">
      <c r="A45" s="11"/>
      <c r="B45" s="27"/>
      <c r="C45" s="34"/>
      <c r="D45" s="27"/>
      <c r="E45" s="27"/>
      <c r="F45" s="27"/>
      <c r="G45" s="27"/>
      <c r="H45" s="30"/>
      <c r="I45" s="29"/>
    </row>
    <row r="46" spans="1:9" ht="18">
      <c r="A46" s="11"/>
      <c r="B46" s="27"/>
      <c r="C46" s="35"/>
      <c r="D46" s="27"/>
      <c r="E46" s="27"/>
      <c r="F46" s="27"/>
      <c r="G46" s="27"/>
      <c r="H46" s="30"/>
      <c r="I46" s="2"/>
    </row>
    <row r="47" spans="1:9" s="10" customFormat="1" ht="18">
      <c r="A47" s="11"/>
      <c r="B47" s="27"/>
      <c r="C47" s="35"/>
      <c r="D47" s="27"/>
      <c r="E47" s="27"/>
      <c r="F47" s="30"/>
      <c r="G47" s="30"/>
      <c r="H47" s="30"/>
      <c r="I47" s="7"/>
    </row>
  </sheetData>
  <sheetProtection/>
  <dataValidations count="2">
    <dataValidation type="whole" allowBlank="1" showInputMessage="1" showErrorMessage="1" sqref="E21 E46:E47 E35:E36 E43 E24:E25 E13:E14 G4 G7:G10">
      <formula1>1</formula1>
      <formula2>3</formula2>
    </dataValidation>
    <dataValidation allowBlank="1" showInputMessage="1" showErrorMessage="1" imeMode="off" sqref="H47 H43 H39 H35 H31 H27 H23 H19 H15 E15:G20 B37:B42 E37:G42 B26:B32 H45 H41 H37 H33 H29 H25 H21 H17 H13 E26:G32 B15:B20"/>
  </dataValidations>
  <printOptions horizontalCentered="1" verticalCentered="1"/>
  <pageMargins left="0.7874015748031497" right="0.7874015748031497" top="0.15748031496062992" bottom="0.5118110236220472" header="0.17" footer="0.5118110236220472"/>
  <pageSetup horizontalDpi="600" verticalDpi="600" orientation="portrait" paperSize="9" scale="86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3"/>
  <sheetViews>
    <sheetView zoomScaleSheetLayoutView="100" workbookViewId="0" topLeftCell="A1">
      <selection activeCell="A4" sqref="A4:A11"/>
    </sheetView>
  </sheetViews>
  <sheetFormatPr defaultColWidth="9.00390625" defaultRowHeight="13.5"/>
  <cols>
    <col min="1" max="1" width="5.125" style="116" customWidth="1"/>
    <col min="2" max="2" width="7.125" style="114" customWidth="1"/>
    <col min="3" max="3" width="13.625" style="115" customWidth="1"/>
    <col min="4" max="4" width="7.375" style="114" bestFit="1" customWidth="1"/>
    <col min="5" max="5" width="8.125" style="114" customWidth="1"/>
    <col min="6" max="6" width="11.125" style="114" customWidth="1"/>
    <col min="7" max="7" width="2.125" style="114" customWidth="1"/>
    <col min="8" max="8" width="11.125" style="114" customWidth="1"/>
    <col min="9" max="9" width="9.00390625" style="118" customWidth="1"/>
    <col min="10" max="16384" width="9.00390625" style="99" customWidth="1"/>
  </cols>
  <sheetData>
    <row r="1" ht="27.75">
      <c r="A1" s="113" t="s">
        <v>93</v>
      </c>
    </row>
    <row r="2" spans="1:8" ht="16.5">
      <c r="A2" s="109" t="s">
        <v>124</v>
      </c>
      <c r="B2" s="109"/>
      <c r="C2" s="160">
        <v>1</v>
      </c>
      <c r="D2" s="161" t="s">
        <v>125</v>
      </c>
      <c r="E2" s="150"/>
      <c r="F2" s="150"/>
      <c r="G2" s="150"/>
      <c r="H2" s="150"/>
    </row>
    <row r="3" spans="1:16" ht="16.5">
      <c r="A3" s="151" t="s">
        <v>126</v>
      </c>
      <c r="B3" s="152" t="s">
        <v>127</v>
      </c>
      <c r="C3" s="152" t="s">
        <v>128</v>
      </c>
      <c r="D3" s="151" t="s">
        <v>6</v>
      </c>
      <c r="E3" s="151" t="s">
        <v>7</v>
      </c>
      <c r="F3" s="151" t="s">
        <v>8</v>
      </c>
      <c r="G3" s="151"/>
      <c r="H3" s="151" t="s">
        <v>11</v>
      </c>
      <c r="I3" s="120"/>
      <c r="L3" s="99">
        <v>1</v>
      </c>
      <c r="M3" s="99">
        <v>2</v>
      </c>
      <c r="N3" s="99">
        <v>3</v>
      </c>
      <c r="O3" s="99">
        <v>4</v>
      </c>
      <c r="P3" s="99">
        <v>5</v>
      </c>
    </row>
    <row r="4" spans="1:16" ht="16.5">
      <c r="A4" s="157"/>
      <c r="B4" s="162">
        <v>1559</v>
      </c>
      <c r="C4" s="163" t="s">
        <v>229</v>
      </c>
      <c r="D4" s="153" t="s">
        <v>225</v>
      </c>
      <c r="E4" s="163">
        <v>1</v>
      </c>
      <c r="F4" s="164" t="s">
        <v>402</v>
      </c>
      <c r="G4" s="163"/>
      <c r="H4" s="164">
        <v>1</v>
      </c>
      <c r="I4" s="118" t="s">
        <v>212</v>
      </c>
      <c r="J4" s="99">
        <v>8</v>
      </c>
      <c r="L4" s="99">
        <v>3</v>
      </c>
      <c r="N4" s="99">
        <v>8</v>
      </c>
      <c r="O4" s="99">
        <v>5</v>
      </c>
      <c r="P4" s="99">
        <v>1</v>
      </c>
    </row>
    <row r="5" spans="1:16" ht="16.5">
      <c r="A5" s="157"/>
      <c r="B5" s="162">
        <v>1564</v>
      </c>
      <c r="C5" s="163" t="s">
        <v>230</v>
      </c>
      <c r="D5" s="153" t="s">
        <v>225</v>
      </c>
      <c r="E5" s="163">
        <v>1</v>
      </c>
      <c r="F5" s="164" t="s">
        <v>403</v>
      </c>
      <c r="G5" s="163"/>
      <c r="H5" s="164">
        <v>2</v>
      </c>
      <c r="I5" s="118" t="s">
        <v>212</v>
      </c>
      <c r="J5" s="99">
        <v>7</v>
      </c>
      <c r="L5" s="99">
        <v>1</v>
      </c>
      <c r="N5" s="99">
        <v>7</v>
      </c>
      <c r="O5" s="99">
        <v>4</v>
      </c>
      <c r="P5" s="99">
        <v>2</v>
      </c>
    </row>
    <row r="6" spans="1:16" ht="16.5">
      <c r="A6" s="157"/>
      <c r="B6" s="162">
        <v>1567</v>
      </c>
      <c r="C6" s="163" t="s">
        <v>228</v>
      </c>
      <c r="D6" s="153" t="s">
        <v>82</v>
      </c>
      <c r="E6" s="163">
        <v>1</v>
      </c>
      <c r="F6" s="164" t="s">
        <v>409</v>
      </c>
      <c r="G6" s="163"/>
      <c r="H6" s="164">
        <v>3</v>
      </c>
      <c r="J6" s="99">
        <v>6</v>
      </c>
      <c r="L6" s="99">
        <v>4</v>
      </c>
      <c r="N6" s="99">
        <v>15</v>
      </c>
      <c r="O6" s="99">
        <v>9</v>
      </c>
      <c r="P6" s="99">
        <v>3</v>
      </c>
    </row>
    <row r="7" spans="1:10" ht="16.5">
      <c r="A7" s="157"/>
      <c r="B7" s="162">
        <v>1546</v>
      </c>
      <c r="C7" s="163" t="s">
        <v>232</v>
      </c>
      <c r="D7" s="153" t="s">
        <v>218</v>
      </c>
      <c r="E7" s="163">
        <v>1</v>
      </c>
      <c r="F7" s="164" t="s">
        <v>406</v>
      </c>
      <c r="G7" s="163"/>
      <c r="H7" s="164">
        <v>4</v>
      </c>
      <c r="J7" s="99">
        <v>5</v>
      </c>
    </row>
    <row r="8" spans="1:10" ht="16.5">
      <c r="A8" s="157"/>
      <c r="B8" s="162">
        <v>1539</v>
      </c>
      <c r="C8" s="163" t="s">
        <v>233</v>
      </c>
      <c r="D8" s="153" t="s">
        <v>218</v>
      </c>
      <c r="E8" s="163">
        <v>1</v>
      </c>
      <c r="F8" s="164" t="s">
        <v>405</v>
      </c>
      <c r="G8" s="163"/>
      <c r="H8" s="164">
        <v>5</v>
      </c>
      <c r="J8" s="99">
        <v>4</v>
      </c>
    </row>
    <row r="9" spans="1:10" ht="16.5">
      <c r="A9" s="157"/>
      <c r="B9" s="162">
        <v>1532</v>
      </c>
      <c r="C9" s="163" t="s">
        <v>231</v>
      </c>
      <c r="D9" s="153" t="s">
        <v>222</v>
      </c>
      <c r="E9" s="163">
        <v>1</v>
      </c>
      <c r="F9" s="164" t="s">
        <v>404</v>
      </c>
      <c r="G9" s="163"/>
      <c r="H9" s="164">
        <v>6</v>
      </c>
      <c r="J9" s="99">
        <v>3</v>
      </c>
    </row>
    <row r="10" spans="2:10" ht="16.5">
      <c r="B10" s="114">
        <v>1569</v>
      </c>
      <c r="C10" s="115" t="s">
        <v>234</v>
      </c>
      <c r="D10" s="114" t="s">
        <v>82</v>
      </c>
      <c r="E10" s="114">
        <v>1</v>
      </c>
      <c r="F10" s="117" t="s">
        <v>407</v>
      </c>
      <c r="H10" s="117">
        <v>7</v>
      </c>
      <c r="J10" s="99">
        <v>2</v>
      </c>
    </row>
    <row r="11" spans="2:10" ht="16.5">
      <c r="B11" s="114">
        <v>1534</v>
      </c>
      <c r="C11" s="115" t="s">
        <v>235</v>
      </c>
      <c r="D11" s="114" t="s">
        <v>222</v>
      </c>
      <c r="E11" s="114">
        <v>1</v>
      </c>
      <c r="F11" s="117" t="s">
        <v>408</v>
      </c>
      <c r="H11" s="117">
        <v>8</v>
      </c>
      <c r="J11" s="99">
        <v>1</v>
      </c>
    </row>
    <row r="12" spans="1:8" ht="16.5">
      <c r="A12" s="157"/>
      <c r="B12" s="162"/>
      <c r="C12" s="163"/>
      <c r="D12" s="153"/>
      <c r="E12" s="163"/>
      <c r="F12" s="164"/>
      <c r="G12" s="163"/>
      <c r="H12" s="164"/>
    </row>
    <row r="13" spans="1:8" ht="16.5">
      <c r="A13" s="157"/>
      <c r="B13" s="162"/>
      <c r="C13" s="163"/>
      <c r="D13" s="153"/>
      <c r="E13" s="163"/>
      <c r="F13" s="164"/>
      <c r="G13" s="163"/>
      <c r="H13" s="164"/>
    </row>
  </sheetData>
  <sheetProtection/>
  <conditionalFormatting sqref="C8:C11 C2:C6">
    <cfRule type="cellIs" priority="1" dxfId="2" operator="equal" stopIfTrue="1">
      <formula>"haba"</formula>
    </cfRule>
    <cfRule type="cellIs" priority="2" dxfId="1" operator="equal" stopIfTrue="1">
      <formula>"taka"</formula>
    </cfRule>
    <cfRule type="cellIs" priority="3" dxfId="0" operator="equal" stopIfTrue="1">
      <formula>"hou"</formula>
    </cfRule>
  </conditionalFormatting>
  <dataValidations count="1">
    <dataValidation type="whole" allowBlank="1" showInputMessage="1" showErrorMessage="1" sqref="F12:F13">
      <formula1>1</formula1>
      <formula2>2</formula2>
    </dataValidation>
  </dataValidations>
  <printOptions horizontalCentered="1"/>
  <pageMargins left="0.7874015748031497" right="0.7874015748031497" top="0.5118110236220472" bottom="0.984251968503937" header="0.5118110236220472" footer="0.5118110236220472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"/>
  <sheetViews>
    <sheetView zoomScaleSheetLayoutView="100" workbookViewId="0" topLeftCell="A1">
      <selection activeCell="A4" sqref="A4:A11"/>
    </sheetView>
  </sheetViews>
  <sheetFormatPr defaultColWidth="7.125" defaultRowHeight="13.5"/>
  <cols>
    <col min="1" max="1" width="7.50390625" style="0" customWidth="1"/>
    <col min="2" max="2" width="10.00390625" style="0" customWidth="1"/>
    <col min="3" max="3" width="15.00390625" style="0" customWidth="1"/>
    <col min="4" max="4" width="8.625" style="0" customWidth="1"/>
    <col min="5" max="5" width="7.50390625" style="0" customWidth="1"/>
    <col min="6" max="6" width="11.125" style="0" customWidth="1"/>
    <col min="7" max="7" width="2.375" style="0" customWidth="1"/>
    <col min="8" max="8" width="8.625" style="0" customWidth="1"/>
  </cols>
  <sheetData>
    <row r="1" spans="1:9" ht="27.75">
      <c r="A1" s="113" t="s">
        <v>88</v>
      </c>
      <c r="B1" s="114"/>
      <c r="C1" s="115"/>
      <c r="D1" s="114"/>
      <c r="E1" s="114"/>
      <c r="F1" s="114"/>
      <c r="G1" s="114"/>
      <c r="H1" s="114"/>
      <c r="I1" s="99"/>
    </row>
    <row r="2" spans="1:9" s="5" customFormat="1" ht="16.5">
      <c r="A2" s="165" t="s">
        <v>117</v>
      </c>
      <c r="B2" s="149"/>
      <c r="C2" s="150"/>
      <c r="D2" s="150"/>
      <c r="E2" s="150"/>
      <c r="F2" s="150"/>
      <c r="G2" s="150"/>
      <c r="H2" s="150"/>
      <c r="I2" s="99"/>
    </row>
    <row r="3" spans="1:15" ht="16.5">
      <c r="A3" s="151" t="s">
        <v>118</v>
      </c>
      <c r="B3" s="152" t="s">
        <v>119</v>
      </c>
      <c r="C3" s="152" t="s">
        <v>120</v>
      </c>
      <c r="D3" s="151" t="s">
        <v>6</v>
      </c>
      <c r="E3" s="151" t="s">
        <v>7</v>
      </c>
      <c r="F3" s="151" t="s">
        <v>8</v>
      </c>
      <c r="G3" s="151"/>
      <c r="H3" s="151" t="s">
        <v>11</v>
      </c>
      <c r="I3" s="99"/>
      <c r="K3">
        <v>1</v>
      </c>
      <c r="L3">
        <v>2</v>
      </c>
      <c r="M3">
        <v>3</v>
      </c>
      <c r="N3">
        <v>4</v>
      </c>
      <c r="O3">
        <v>5</v>
      </c>
    </row>
    <row r="4" spans="1:15" s="10" customFormat="1" ht="16.5">
      <c r="A4" s="159"/>
      <c r="B4" s="153">
        <v>3473</v>
      </c>
      <c r="C4" s="153" t="s">
        <v>283</v>
      </c>
      <c r="D4" s="153" t="s">
        <v>220</v>
      </c>
      <c r="E4" s="153">
        <v>2</v>
      </c>
      <c r="F4" s="217" t="s">
        <v>483</v>
      </c>
      <c r="G4" s="157"/>
      <c r="H4" s="156">
        <v>1</v>
      </c>
      <c r="I4" s="10" t="s">
        <v>212</v>
      </c>
      <c r="J4" s="10">
        <v>8</v>
      </c>
      <c r="K4" s="10">
        <v>2</v>
      </c>
      <c r="L4" s="10">
        <v>8</v>
      </c>
      <c r="M4" s="147">
        <v>7</v>
      </c>
      <c r="N4" s="147">
        <v>3</v>
      </c>
      <c r="O4" s="147">
        <v>5</v>
      </c>
    </row>
    <row r="5" spans="1:13" s="10" customFormat="1" ht="16.5">
      <c r="A5" s="158"/>
      <c r="B5" s="153">
        <v>3488</v>
      </c>
      <c r="C5" s="153" t="s">
        <v>387</v>
      </c>
      <c r="D5" s="153" t="s">
        <v>225</v>
      </c>
      <c r="E5" s="153">
        <v>2</v>
      </c>
      <c r="F5" s="217" t="s">
        <v>482</v>
      </c>
      <c r="G5" s="157"/>
      <c r="H5" s="156">
        <v>2</v>
      </c>
      <c r="I5" s="10" t="s">
        <v>212</v>
      </c>
      <c r="J5" s="10">
        <v>7</v>
      </c>
      <c r="L5" s="10">
        <v>6</v>
      </c>
      <c r="M5" s="147">
        <v>4</v>
      </c>
    </row>
    <row r="6" spans="1:15" s="10" customFormat="1" ht="16.5">
      <c r="A6" s="155"/>
      <c r="B6" s="153">
        <v>3470</v>
      </c>
      <c r="C6" s="153" t="s">
        <v>388</v>
      </c>
      <c r="D6" s="153" t="s">
        <v>220</v>
      </c>
      <c r="E6" s="153">
        <v>2</v>
      </c>
      <c r="F6" s="217" t="s">
        <v>484</v>
      </c>
      <c r="G6" s="157"/>
      <c r="H6" s="156">
        <v>3</v>
      </c>
      <c r="I6" s="99"/>
      <c r="J6" s="10">
        <v>6</v>
      </c>
      <c r="K6" s="10">
        <v>2</v>
      </c>
      <c r="L6" s="147">
        <v>14</v>
      </c>
      <c r="M6" s="147">
        <v>11</v>
      </c>
      <c r="N6" s="147">
        <v>3</v>
      </c>
      <c r="O6" s="147">
        <v>5</v>
      </c>
    </row>
    <row r="7" spans="1:10" s="10" customFormat="1" ht="16.5">
      <c r="A7" s="150"/>
      <c r="B7" s="153">
        <v>3491</v>
      </c>
      <c r="C7" s="153" t="s">
        <v>389</v>
      </c>
      <c r="D7" s="153" t="s">
        <v>82</v>
      </c>
      <c r="E7" s="153">
        <v>2</v>
      </c>
      <c r="F7" s="217" t="s">
        <v>485</v>
      </c>
      <c r="G7" s="157"/>
      <c r="H7" s="156">
        <v>4</v>
      </c>
      <c r="I7" s="99"/>
      <c r="J7" s="147">
        <v>5</v>
      </c>
    </row>
    <row r="8" spans="1:10" s="10" customFormat="1" ht="16.5">
      <c r="A8" s="155"/>
      <c r="B8" s="153">
        <v>3485</v>
      </c>
      <c r="C8" s="153" t="s">
        <v>386</v>
      </c>
      <c r="D8" s="153" t="s">
        <v>225</v>
      </c>
      <c r="E8" s="153">
        <v>2</v>
      </c>
      <c r="F8" s="217" t="s">
        <v>481</v>
      </c>
      <c r="G8" s="157"/>
      <c r="H8" s="156">
        <v>5</v>
      </c>
      <c r="I8" s="99"/>
      <c r="J8" s="147">
        <v>4</v>
      </c>
    </row>
    <row r="9" spans="1:10" s="10" customFormat="1" ht="16.5">
      <c r="A9" s="158"/>
      <c r="B9" s="153">
        <v>3482</v>
      </c>
      <c r="C9" s="153" t="s">
        <v>267</v>
      </c>
      <c r="D9" s="153" t="s">
        <v>218</v>
      </c>
      <c r="E9" s="153">
        <v>2</v>
      </c>
      <c r="F9" s="217" t="s">
        <v>486</v>
      </c>
      <c r="G9" s="157"/>
      <c r="H9" s="156">
        <v>6</v>
      </c>
      <c r="I9" s="99"/>
      <c r="J9" s="147">
        <v>3</v>
      </c>
    </row>
    <row r="10" spans="1:10" s="10" customFormat="1" ht="16.5">
      <c r="A10" s="155"/>
      <c r="B10" s="153">
        <v>3463</v>
      </c>
      <c r="C10" s="153" t="s">
        <v>385</v>
      </c>
      <c r="D10" s="153" t="s">
        <v>222</v>
      </c>
      <c r="E10" s="153">
        <v>2</v>
      </c>
      <c r="F10" s="217" t="s">
        <v>480</v>
      </c>
      <c r="G10" s="157"/>
      <c r="H10" s="156">
        <v>7</v>
      </c>
      <c r="I10" s="99"/>
      <c r="J10" s="147">
        <v>2</v>
      </c>
    </row>
    <row r="11" spans="1:10" s="10" customFormat="1" ht="16.5">
      <c r="A11" s="150"/>
      <c r="B11" s="153"/>
      <c r="C11" s="153"/>
      <c r="D11" s="153"/>
      <c r="E11" s="153"/>
      <c r="F11" s="216"/>
      <c r="G11" s="153"/>
      <c r="H11" s="154"/>
      <c r="I11" s="99"/>
      <c r="J11" s="147">
        <v>1</v>
      </c>
    </row>
    <row r="12" spans="1:8" ht="16.5">
      <c r="A12" s="158"/>
      <c r="B12" s="153"/>
      <c r="C12" s="153"/>
      <c r="D12" s="153"/>
      <c r="E12" s="153"/>
      <c r="F12" s="153"/>
      <c r="G12" s="153"/>
      <c r="H12" s="157"/>
    </row>
  </sheetData>
  <sheetProtection/>
  <dataValidations count="3">
    <dataValidation type="whole" allowBlank="1" showInputMessage="1" showErrorMessage="1" sqref="G4 G7:G11">
      <formula1>1</formula1>
      <formula2>3</formula2>
    </dataValidation>
    <dataValidation allowBlank="1" showInputMessage="1" showErrorMessage="1" imeMode="off" sqref="B5:B10"/>
    <dataValidation allowBlank="1" showInputMessage="1" showErrorMessage="1" imeMode="hiragana" sqref="C5:D10"/>
  </dataValidations>
  <printOptions/>
  <pageMargins left="0.75" right="0.75" top="1" bottom="1" header="0.512" footer="0.512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9"/>
  <sheetViews>
    <sheetView zoomScaleSheetLayoutView="100" workbookViewId="0" topLeftCell="A1">
      <selection activeCell="A4" sqref="A4:A8"/>
    </sheetView>
  </sheetViews>
  <sheetFormatPr defaultColWidth="9.00390625" defaultRowHeight="13.5"/>
  <cols>
    <col min="1" max="1" width="5.625" style="25" customWidth="1"/>
    <col min="2" max="2" width="7.125" style="25" bestFit="1" customWidth="1"/>
    <col min="3" max="3" width="14.00390625" style="26" bestFit="1" customWidth="1"/>
    <col min="4" max="4" width="7.50390625" style="25" bestFit="1" customWidth="1"/>
    <col min="5" max="5" width="5.50390625" style="25" bestFit="1" customWidth="1"/>
    <col min="6" max="6" width="12.50390625" style="25" customWidth="1"/>
    <col min="7" max="7" width="2.50390625" style="25" customWidth="1"/>
    <col min="8" max="8" width="10.00390625" style="25" customWidth="1"/>
    <col min="9" max="9" width="9.00390625" style="25" customWidth="1"/>
    <col min="10" max="10" width="3.50390625" style="25" bestFit="1" customWidth="1"/>
    <col min="11" max="11" width="6.125" style="25" bestFit="1" customWidth="1"/>
    <col min="12" max="12" width="14.625" style="25" bestFit="1" customWidth="1"/>
    <col min="13" max="13" width="7.125" style="25" bestFit="1" customWidth="1"/>
    <col min="14" max="14" width="3.50390625" style="25" bestFit="1" customWidth="1"/>
    <col min="15" max="15" width="2.50390625" style="25" bestFit="1" customWidth="1"/>
    <col min="16" max="16" width="6.125" style="25" bestFit="1" customWidth="1"/>
    <col min="17" max="16384" width="9.00390625" style="25" customWidth="1"/>
  </cols>
  <sheetData>
    <row r="1" spans="1:9" ht="27.75">
      <c r="A1" s="113" t="s">
        <v>89</v>
      </c>
      <c r="B1" s="114"/>
      <c r="C1" s="115"/>
      <c r="D1" s="114"/>
      <c r="E1" s="114"/>
      <c r="F1" s="114"/>
      <c r="G1" s="114"/>
      <c r="H1" s="114"/>
      <c r="I1" s="109"/>
    </row>
    <row r="2" spans="1:19" ht="16.5">
      <c r="A2" s="109" t="s">
        <v>117</v>
      </c>
      <c r="B2" s="148"/>
      <c r="C2" s="149"/>
      <c r="D2" s="150"/>
      <c r="E2" s="150"/>
      <c r="F2" s="150"/>
      <c r="G2" s="150"/>
      <c r="H2" s="150"/>
      <c r="I2" s="109"/>
      <c r="N2" s="26"/>
      <c r="O2" s="26"/>
      <c r="P2" s="26"/>
      <c r="Q2" s="26"/>
      <c r="S2" s="28"/>
    </row>
    <row r="3" spans="1:19" ht="16.5">
      <c r="A3" s="151" t="s">
        <v>118</v>
      </c>
      <c r="B3" s="152" t="s">
        <v>119</v>
      </c>
      <c r="C3" s="152" t="s">
        <v>120</v>
      </c>
      <c r="D3" s="151" t="s">
        <v>6</v>
      </c>
      <c r="E3" s="151" t="s">
        <v>7</v>
      </c>
      <c r="F3" s="151" t="s">
        <v>8</v>
      </c>
      <c r="G3" s="151"/>
      <c r="H3" s="151" t="s">
        <v>11</v>
      </c>
      <c r="I3" s="109"/>
      <c r="L3" s="25">
        <v>1</v>
      </c>
      <c r="M3" s="25">
        <v>2</v>
      </c>
      <c r="N3" s="28">
        <v>3</v>
      </c>
      <c r="O3" s="28">
        <v>4</v>
      </c>
      <c r="P3" s="28">
        <v>5</v>
      </c>
      <c r="Q3" s="28"/>
      <c r="S3" s="28"/>
    </row>
    <row r="4" spans="1:19" ht="16.5">
      <c r="A4" s="159"/>
      <c r="B4" s="153">
        <v>5481</v>
      </c>
      <c r="C4" s="153" t="s">
        <v>392</v>
      </c>
      <c r="D4" s="153" t="s">
        <v>225</v>
      </c>
      <c r="E4" s="153">
        <v>3</v>
      </c>
      <c r="F4" s="217" t="s">
        <v>503</v>
      </c>
      <c r="G4" s="157"/>
      <c r="H4" s="156">
        <v>1</v>
      </c>
      <c r="I4" s="109" t="s">
        <v>215</v>
      </c>
      <c r="J4" s="25">
        <v>8</v>
      </c>
      <c r="M4" s="25">
        <v>7</v>
      </c>
      <c r="N4" s="28">
        <v>8</v>
      </c>
      <c r="O4" s="28">
        <v>4</v>
      </c>
      <c r="P4" s="28"/>
      <c r="Q4" s="28"/>
      <c r="S4" s="28"/>
    </row>
    <row r="5" spans="1:19" ht="16.5">
      <c r="A5" s="158"/>
      <c r="B5" s="153">
        <v>5463</v>
      </c>
      <c r="C5" s="153" t="s">
        <v>391</v>
      </c>
      <c r="D5" s="153" t="s">
        <v>220</v>
      </c>
      <c r="E5" s="153">
        <v>3</v>
      </c>
      <c r="F5" s="217" t="s">
        <v>502</v>
      </c>
      <c r="G5" s="157"/>
      <c r="H5" s="156">
        <v>2</v>
      </c>
      <c r="I5" s="109" t="s">
        <v>212</v>
      </c>
      <c r="J5" s="25">
        <v>7</v>
      </c>
      <c r="M5" s="25">
        <v>5</v>
      </c>
      <c r="N5" s="28">
        <v>6</v>
      </c>
      <c r="O5" s="28"/>
      <c r="P5" s="28"/>
      <c r="Q5" s="28"/>
      <c r="S5" s="26"/>
    </row>
    <row r="6" spans="1:19" ht="16.5">
      <c r="A6" s="155"/>
      <c r="B6" s="153">
        <v>5477</v>
      </c>
      <c r="C6" s="153" t="s">
        <v>393</v>
      </c>
      <c r="D6" s="153" t="s">
        <v>225</v>
      </c>
      <c r="E6" s="153">
        <v>3</v>
      </c>
      <c r="F6" s="217" t="s">
        <v>504</v>
      </c>
      <c r="G6" s="157"/>
      <c r="H6" s="156">
        <v>3</v>
      </c>
      <c r="I6" s="109"/>
      <c r="J6" s="25">
        <v>6</v>
      </c>
      <c r="M6" s="205">
        <v>12</v>
      </c>
      <c r="N6" s="27">
        <v>14</v>
      </c>
      <c r="O6" s="27">
        <v>4</v>
      </c>
      <c r="P6" s="27"/>
      <c r="Q6" s="27"/>
      <c r="S6" s="28"/>
    </row>
    <row r="7" spans="1:19" ht="16.5">
      <c r="A7" s="155"/>
      <c r="B7" s="153">
        <v>5467</v>
      </c>
      <c r="C7" s="153" t="s">
        <v>390</v>
      </c>
      <c r="D7" s="153" t="s">
        <v>220</v>
      </c>
      <c r="E7" s="153">
        <v>3</v>
      </c>
      <c r="F7" s="217" t="s">
        <v>501</v>
      </c>
      <c r="G7" s="157"/>
      <c r="H7" s="156">
        <v>4</v>
      </c>
      <c r="I7" s="109"/>
      <c r="J7" s="205">
        <v>5</v>
      </c>
      <c r="N7" s="28"/>
      <c r="O7" s="28"/>
      <c r="P7" s="28"/>
      <c r="Q7" s="31"/>
      <c r="S7" s="28"/>
    </row>
    <row r="8" spans="1:19" ht="16.5">
      <c r="A8" s="150"/>
      <c r="B8" s="153">
        <v>5474</v>
      </c>
      <c r="C8" s="153" t="s">
        <v>394</v>
      </c>
      <c r="D8" s="153" t="s">
        <v>218</v>
      </c>
      <c r="E8" s="153">
        <v>3</v>
      </c>
      <c r="F8" s="217" t="s">
        <v>476</v>
      </c>
      <c r="G8" s="157"/>
      <c r="H8" s="156">
        <v>5</v>
      </c>
      <c r="I8" s="109"/>
      <c r="J8" s="205">
        <v>4</v>
      </c>
      <c r="N8" s="26"/>
      <c r="O8" s="26"/>
      <c r="P8" s="26"/>
      <c r="Q8" s="26"/>
      <c r="S8" s="28"/>
    </row>
    <row r="9" spans="1:8" ht="16.5">
      <c r="A9" s="158"/>
      <c r="B9" s="153"/>
      <c r="C9" s="153"/>
      <c r="D9" s="153"/>
      <c r="E9" s="153"/>
      <c r="F9" s="218"/>
      <c r="G9" s="153"/>
      <c r="H9" s="157"/>
    </row>
  </sheetData>
  <sheetProtection/>
  <conditionalFormatting sqref="C3:C8">
    <cfRule type="cellIs" priority="1" dxfId="2" operator="equal" stopIfTrue="1">
      <formula>"haba"</formula>
    </cfRule>
    <cfRule type="cellIs" priority="2" dxfId="1" operator="equal" stopIfTrue="1">
      <formula>"taka"</formula>
    </cfRule>
    <cfRule type="cellIs" priority="3" dxfId="0" operator="equal" stopIfTrue="1">
      <formula>"hou"</formula>
    </cfRule>
  </conditionalFormatting>
  <dataValidations count="3">
    <dataValidation type="whole" allowBlank="1" showInputMessage="1" showErrorMessage="1" sqref="G4 G7:G8">
      <formula1>1</formula1>
      <formula2>3</formula2>
    </dataValidation>
    <dataValidation allowBlank="1" showInputMessage="1" showErrorMessage="1" imeMode="hiragana" sqref="C5:D8"/>
    <dataValidation allowBlank="1" showInputMessage="1" showErrorMessage="1" imeMode="off" sqref="B5:B8"/>
  </dataValidations>
  <printOptions/>
  <pageMargins left="0.75" right="0.75" top="1" bottom="1" header="0.512" footer="0.512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1"/>
  <sheetViews>
    <sheetView zoomScaleSheetLayoutView="100" workbookViewId="0" topLeftCell="A1">
      <selection activeCell="I7" sqref="I7"/>
    </sheetView>
  </sheetViews>
  <sheetFormatPr defaultColWidth="7.125" defaultRowHeight="13.5"/>
  <cols>
    <col min="1" max="1" width="7.50390625" style="0" customWidth="1"/>
    <col min="2" max="2" width="8.875" style="0" customWidth="1"/>
    <col min="3" max="3" width="18.50390625" style="0" customWidth="1"/>
    <col min="4" max="4" width="8.625" style="0" customWidth="1"/>
    <col min="5" max="5" width="7.00390625" style="0" customWidth="1"/>
    <col min="6" max="6" width="13.625" style="0" customWidth="1"/>
    <col min="7" max="7" width="2.375" style="0" customWidth="1"/>
    <col min="8" max="8" width="10.00390625" style="0" customWidth="1"/>
  </cols>
  <sheetData>
    <row r="1" spans="1:9" ht="27.75">
      <c r="A1" s="113" t="s">
        <v>90</v>
      </c>
      <c r="B1" s="114"/>
      <c r="C1" s="115"/>
      <c r="D1" s="114"/>
      <c r="E1" s="114"/>
      <c r="F1" s="114"/>
      <c r="G1" s="114"/>
      <c r="H1" s="114"/>
      <c r="I1" s="109"/>
    </row>
    <row r="2" spans="1:9" ht="16.5">
      <c r="A2" s="165" t="s">
        <v>131</v>
      </c>
      <c r="B2" s="149"/>
      <c r="C2" s="150"/>
      <c r="D2" s="150"/>
      <c r="E2" s="150"/>
      <c r="F2" s="150"/>
      <c r="G2" s="150"/>
      <c r="H2" s="150"/>
      <c r="I2" s="109"/>
    </row>
    <row r="3" spans="1:16" s="10" customFormat="1" ht="16.5">
      <c r="A3" s="151" t="s">
        <v>118</v>
      </c>
      <c r="B3" s="152" t="s">
        <v>119</v>
      </c>
      <c r="C3" s="152" t="s">
        <v>120</v>
      </c>
      <c r="D3" s="151" t="s">
        <v>6</v>
      </c>
      <c r="E3" s="151" t="s">
        <v>7</v>
      </c>
      <c r="F3" s="151" t="s">
        <v>8</v>
      </c>
      <c r="G3" s="151"/>
      <c r="H3" s="151" t="s">
        <v>11</v>
      </c>
      <c r="I3" s="109"/>
      <c r="L3" s="10">
        <v>1</v>
      </c>
      <c r="M3" s="10">
        <v>2</v>
      </c>
      <c r="N3" s="10">
        <v>3</v>
      </c>
      <c r="O3" s="147">
        <v>4</v>
      </c>
      <c r="P3" s="147">
        <v>5</v>
      </c>
    </row>
    <row r="4" spans="1:15" ht="16.5">
      <c r="A4" s="159"/>
      <c r="B4" s="153">
        <v>5481</v>
      </c>
      <c r="C4" s="153" t="s">
        <v>392</v>
      </c>
      <c r="D4" s="153" t="s">
        <v>225</v>
      </c>
      <c r="E4" s="153">
        <v>3</v>
      </c>
      <c r="F4" s="217" t="s">
        <v>466</v>
      </c>
      <c r="G4" s="157"/>
      <c r="H4" s="156">
        <v>1</v>
      </c>
      <c r="I4" s="109" t="s">
        <v>215</v>
      </c>
      <c r="J4">
        <v>8</v>
      </c>
      <c r="L4">
        <v>3</v>
      </c>
      <c r="M4">
        <v>7</v>
      </c>
      <c r="N4">
        <v>8</v>
      </c>
      <c r="O4">
        <v>4</v>
      </c>
    </row>
    <row r="5" spans="1:15" ht="16.5">
      <c r="A5" s="155"/>
      <c r="B5" s="153">
        <v>5463</v>
      </c>
      <c r="C5" s="153" t="s">
        <v>391</v>
      </c>
      <c r="D5" s="153" t="s">
        <v>220</v>
      </c>
      <c r="E5" s="153">
        <v>3</v>
      </c>
      <c r="F5" s="217" t="s">
        <v>467</v>
      </c>
      <c r="G5" s="157"/>
      <c r="H5" s="156">
        <v>2</v>
      </c>
      <c r="I5" s="109" t="s">
        <v>212</v>
      </c>
      <c r="J5">
        <v>7</v>
      </c>
      <c r="M5">
        <v>5</v>
      </c>
      <c r="N5">
        <v>6</v>
      </c>
      <c r="O5">
        <v>2</v>
      </c>
    </row>
    <row r="6" spans="1:15" ht="16.5">
      <c r="A6" s="158"/>
      <c r="B6" s="153">
        <v>5477</v>
      </c>
      <c r="C6" s="153" t="s">
        <v>393</v>
      </c>
      <c r="D6" s="153" t="s">
        <v>225</v>
      </c>
      <c r="E6" s="153">
        <v>3</v>
      </c>
      <c r="F6" s="217" t="s">
        <v>468</v>
      </c>
      <c r="G6" s="157"/>
      <c r="H6" s="156">
        <v>3</v>
      </c>
      <c r="I6" s="109" t="s">
        <v>213</v>
      </c>
      <c r="J6">
        <v>6</v>
      </c>
      <c r="L6">
        <v>3</v>
      </c>
      <c r="M6">
        <v>12</v>
      </c>
      <c r="N6">
        <v>14</v>
      </c>
      <c r="O6">
        <v>6</v>
      </c>
    </row>
    <row r="7" spans="1:10" ht="16.5">
      <c r="A7" s="150"/>
      <c r="B7" s="153">
        <v>5467</v>
      </c>
      <c r="C7" s="153" t="s">
        <v>390</v>
      </c>
      <c r="D7" s="153" t="s">
        <v>220</v>
      </c>
      <c r="E7" s="153">
        <v>3</v>
      </c>
      <c r="F7" s="217" t="s">
        <v>469</v>
      </c>
      <c r="G7" s="157"/>
      <c r="H7" s="156">
        <v>4</v>
      </c>
      <c r="I7" s="109"/>
      <c r="J7">
        <v>5</v>
      </c>
    </row>
    <row r="8" spans="1:10" ht="16.5">
      <c r="A8" s="155"/>
      <c r="B8" s="153">
        <v>5476</v>
      </c>
      <c r="C8" s="166" t="s">
        <v>395</v>
      </c>
      <c r="D8" s="153" t="s">
        <v>218</v>
      </c>
      <c r="E8" s="153">
        <v>3</v>
      </c>
      <c r="F8" s="217" t="s">
        <v>470</v>
      </c>
      <c r="G8" s="157"/>
      <c r="H8" s="156">
        <v>5</v>
      </c>
      <c r="I8" s="109"/>
      <c r="J8">
        <v>4</v>
      </c>
    </row>
    <row r="9" spans="1:10" ht="16.5">
      <c r="A9" s="155"/>
      <c r="B9" s="153">
        <v>3466</v>
      </c>
      <c r="C9" s="153" t="s">
        <v>271</v>
      </c>
      <c r="D9" s="153" t="s">
        <v>222</v>
      </c>
      <c r="E9" s="153">
        <v>2</v>
      </c>
      <c r="F9" s="217" t="s">
        <v>471</v>
      </c>
      <c r="G9" s="157"/>
      <c r="H9" s="156">
        <v>6</v>
      </c>
      <c r="I9" s="109"/>
      <c r="J9">
        <v>3</v>
      </c>
    </row>
    <row r="10" spans="1:10" ht="16.5">
      <c r="A10" s="150"/>
      <c r="B10" s="153">
        <v>5474</v>
      </c>
      <c r="C10" s="153" t="s">
        <v>394</v>
      </c>
      <c r="D10" s="153" t="s">
        <v>218</v>
      </c>
      <c r="E10" s="153">
        <v>3</v>
      </c>
      <c r="F10" s="216" t="s">
        <v>472</v>
      </c>
      <c r="G10" s="153"/>
      <c r="H10" s="154">
        <v>7</v>
      </c>
      <c r="I10" s="109"/>
      <c r="J10">
        <v>2</v>
      </c>
    </row>
    <row r="11" spans="1:10" ht="16.5">
      <c r="A11" s="158"/>
      <c r="B11" s="153">
        <v>1533</v>
      </c>
      <c r="C11" s="153" t="s">
        <v>221</v>
      </c>
      <c r="D11" s="153" t="s">
        <v>222</v>
      </c>
      <c r="E11" s="153">
        <v>1</v>
      </c>
      <c r="F11" s="217" t="s">
        <v>401</v>
      </c>
      <c r="G11" s="157"/>
      <c r="H11" s="156"/>
      <c r="I11" s="109"/>
      <c r="J11">
        <v>1</v>
      </c>
    </row>
  </sheetData>
  <sheetProtection/>
  <dataValidations count="1">
    <dataValidation type="whole" allowBlank="1" showInputMessage="1" showErrorMessage="1" sqref="G4 G7:G11">
      <formula1>1</formula1>
      <formula2>3</formula2>
    </dataValidation>
  </dataValidations>
  <printOptions horizontalCentered="1"/>
  <pageMargins left="0.7874015748031497" right="0.7874015748031497" top="0.5118110236220472" bottom="0.4724409448818898" header="0.5118110236220472" footer="0.5118110236220472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0"/>
  <sheetViews>
    <sheetView zoomScaleSheetLayoutView="100" workbookViewId="0" topLeftCell="A1">
      <selection activeCell="A4" sqref="A4:A10"/>
    </sheetView>
  </sheetViews>
  <sheetFormatPr defaultColWidth="7.125" defaultRowHeight="13.5"/>
  <cols>
    <col min="1" max="1" width="7.50390625" style="0" customWidth="1"/>
    <col min="2" max="2" width="9.625" style="0" customWidth="1"/>
    <col min="3" max="3" width="16.50390625" style="0" customWidth="1"/>
    <col min="4" max="4" width="8.625" style="0" customWidth="1"/>
    <col min="5" max="5" width="7.00390625" style="0" customWidth="1"/>
    <col min="6" max="6" width="13.375" style="0" customWidth="1"/>
    <col min="7" max="7" width="2.375" style="0" customWidth="1"/>
    <col min="8" max="8" width="10.125" style="0" customWidth="1"/>
  </cols>
  <sheetData>
    <row r="1" spans="1:8" ht="27.75">
      <c r="A1" s="113" t="s">
        <v>91</v>
      </c>
      <c r="B1" s="114"/>
      <c r="C1" s="115"/>
      <c r="D1" s="114"/>
      <c r="E1" s="114"/>
      <c r="F1" s="114"/>
      <c r="G1" s="114"/>
      <c r="H1" s="114"/>
    </row>
    <row r="2" spans="1:8" ht="16.5">
      <c r="A2" s="165" t="s">
        <v>131</v>
      </c>
      <c r="B2" s="149"/>
      <c r="C2" s="150"/>
      <c r="D2" s="150"/>
      <c r="E2" s="150"/>
      <c r="F2" s="150"/>
      <c r="G2" s="150"/>
      <c r="H2" s="150"/>
    </row>
    <row r="3" spans="1:16" ht="16.5">
      <c r="A3" s="151" t="s">
        <v>116</v>
      </c>
      <c r="B3" s="152" t="s">
        <v>3</v>
      </c>
      <c r="C3" s="152" t="s">
        <v>4</v>
      </c>
      <c r="D3" s="151" t="s">
        <v>6</v>
      </c>
      <c r="E3" s="151" t="s">
        <v>7</v>
      </c>
      <c r="F3" s="151" t="s">
        <v>133</v>
      </c>
      <c r="G3" s="151"/>
      <c r="H3" s="151" t="s">
        <v>134</v>
      </c>
      <c r="I3" s="10"/>
      <c r="L3">
        <v>1</v>
      </c>
      <c r="M3">
        <v>2</v>
      </c>
      <c r="N3">
        <v>3</v>
      </c>
      <c r="O3">
        <v>4</v>
      </c>
      <c r="P3">
        <v>5</v>
      </c>
    </row>
    <row r="4" spans="1:15" ht="16.5">
      <c r="A4" s="155"/>
      <c r="B4" s="153">
        <v>3470</v>
      </c>
      <c r="C4" s="153" t="s">
        <v>388</v>
      </c>
      <c r="D4" s="153" t="s">
        <v>220</v>
      </c>
      <c r="E4" s="153">
        <v>2</v>
      </c>
      <c r="F4" s="217" t="s">
        <v>414</v>
      </c>
      <c r="G4" s="157"/>
      <c r="H4" s="156">
        <v>1</v>
      </c>
      <c r="I4" t="s">
        <v>212</v>
      </c>
      <c r="J4" s="10">
        <v>8</v>
      </c>
      <c r="L4">
        <v>2</v>
      </c>
      <c r="M4">
        <v>8</v>
      </c>
      <c r="N4">
        <v>6</v>
      </c>
      <c r="O4">
        <v>7</v>
      </c>
    </row>
    <row r="5" spans="1:15" ht="16.5">
      <c r="A5" s="159"/>
      <c r="B5" s="153">
        <v>5476</v>
      </c>
      <c r="C5" s="153" t="s">
        <v>395</v>
      </c>
      <c r="D5" s="153" t="s">
        <v>218</v>
      </c>
      <c r="E5" s="153">
        <v>3</v>
      </c>
      <c r="F5" s="217" t="s">
        <v>413</v>
      </c>
      <c r="G5" s="157"/>
      <c r="H5" s="156">
        <v>2</v>
      </c>
      <c r="I5" t="s">
        <v>212</v>
      </c>
      <c r="J5" s="10">
        <v>7</v>
      </c>
      <c r="M5">
        <v>4</v>
      </c>
      <c r="N5">
        <v>3</v>
      </c>
      <c r="O5">
        <v>5</v>
      </c>
    </row>
    <row r="6" spans="1:15" ht="16.5">
      <c r="A6" s="150"/>
      <c r="B6" s="153">
        <v>3488</v>
      </c>
      <c r="C6" s="153" t="s">
        <v>387</v>
      </c>
      <c r="D6" s="153" t="s">
        <v>225</v>
      </c>
      <c r="E6" s="153">
        <v>2</v>
      </c>
      <c r="F6" s="217" t="s">
        <v>415</v>
      </c>
      <c r="G6" s="157"/>
      <c r="H6" s="156">
        <v>3</v>
      </c>
      <c r="J6" s="10">
        <v>6</v>
      </c>
      <c r="L6">
        <v>2</v>
      </c>
      <c r="M6">
        <v>12</v>
      </c>
      <c r="N6">
        <v>9</v>
      </c>
      <c r="O6">
        <v>12</v>
      </c>
    </row>
    <row r="7" spans="1:10" ht="16.5">
      <c r="A7" s="155"/>
      <c r="B7" s="153">
        <v>5472</v>
      </c>
      <c r="C7" s="153" t="s">
        <v>397</v>
      </c>
      <c r="D7" s="153" t="s">
        <v>218</v>
      </c>
      <c r="E7" s="153">
        <v>3</v>
      </c>
      <c r="F7" s="217" t="s">
        <v>411</v>
      </c>
      <c r="G7" s="157"/>
      <c r="H7" s="156">
        <v>4</v>
      </c>
      <c r="J7" s="147">
        <v>5</v>
      </c>
    </row>
    <row r="8" spans="1:10" ht="16.5">
      <c r="A8" s="158"/>
      <c r="B8" s="153">
        <v>5466</v>
      </c>
      <c r="C8" s="153" t="s">
        <v>270</v>
      </c>
      <c r="D8" s="153" t="s">
        <v>220</v>
      </c>
      <c r="E8" s="153">
        <v>3</v>
      </c>
      <c r="F8" s="217" t="s">
        <v>412</v>
      </c>
      <c r="G8" s="157"/>
      <c r="H8" s="156">
        <v>5</v>
      </c>
      <c r="J8" s="147">
        <v>4</v>
      </c>
    </row>
    <row r="9" spans="1:10" ht="16.5">
      <c r="A9" s="155"/>
      <c r="B9" s="153">
        <v>3484</v>
      </c>
      <c r="C9" s="153" t="s">
        <v>396</v>
      </c>
      <c r="D9" s="153" t="s">
        <v>225</v>
      </c>
      <c r="E9" s="153">
        <v>2</v>
      </c>
      <c r="F9" s="217" t="s">
        <v>410</v>
      </c>
      <c r="G9" s="157"/>
      <c r="H9" s="156">
        <v>6</v>
      </c>
      <c r="J9" s="147">
        <v>3</v>
      </c>
    </row>
    <row r="10" spans="1:10" ht="16.5">
      <c r="A10" s="158"/>
      <c r="B10" s="153">
        <v>3463</v>
      </c>
      <c r="C10" s="153" t="s">
        <v>385</v>
      </c>
      <c r="D10" s="153" t="s">
        <v>222</v>
      </c>
      <c r="E10" s="153">
        <v>2</v>
      </c>
      <c r="F10" s="217" t="s">
        <v>416</v>
      </c>
      <c r="G10" s="157"/>
      <c r="H10" s="156">
        <v>7</v>
      </c>
      <c r="J10" s="147">
        <v>2</v>
      </c>
    </row>
  </sheetData>
  <sheetProtection/>
  <dataValidations count="1">
    <dataValidation type="whole" allowBlank="1" showInputMessage="1" showErrorMessage="1" sqref="G4 G7:G10">
      <formula1>1</formula1>
      <formula2>3</formula2>
    </dataValidation>
  </dataValidations>
  <printOptions horizontalCentered="1"/>
  <pageMargins left="0.7874015748031497" right="0.7874015748031497" top="0.5118110236220472" bottom="0.984251968503937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館林市立第一小学校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　京</dc:creator>
  <cp:keywords/>
  <dc:description/>
  <cp:lastModifiedBy>中村 寧孝</cp:lastModifiedBy>
  <cp:lastPrinted>2016-07-20T20:45:49Z</cp:lastPrinted>
  <dcterms:created xsi:type="dcterms:W3CDTF">2009-04-17T16:50:39Z</dcterms:created>
  <dcterms:modified xsi:type="dcterms:W3CDTF">2016-07-20T20:46:37Z</dcterms:modified>
  <cp:category/>
  <cp:version/>
  <cp:contentType/>
  <cp:contentStatus/>
</cp:coreProperties>
</file>